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 codeName="{C026B480-071E-DA80-A48C-D3F380F32C3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FantBaseball\tmp\"/>
    </mc:Choice>
  </mc:AlternateContent>
  <xr:revisionPtr revIDLastSave="0" documentId="13_ncr:1_{46BE47CC-B7C8-4913-8292-E8B904B139FF}" xr6:coauthVersionLast="47" xr6:coauthVersionMax="47" xr10:uidLastSave="{00000000-0000-0000-0000-000000000000}"/>
  <bookViews>
    <workbookView xWindow="-73920" yWindow="-8670" windowWidth="29040" windowHeight="15840" firstSheet="10" activeTab="11" xr2:uid="{00000000-000D-0000-FFFF-FFFF00000000}"/>
  </bookViews>
  <sheets>
    <sheet name="Sheet8" sheetId="16" r:id="rId1"/>
    <sheet name="Pred Stats" sheetId="15" r:id="rId2"/>
    <sheet name="LR" sheetId="11" r:id="rId3"/>
    <sheet name="2023" sheetId="1" r:id="rId4"/>
    <sheet name="2022" sheetId="10" r:id="rId5"/>
    <sheet name="2021" sheetId="13" r:id="rId6"/>
    <sheet name="FG" sheetId="2" r:id="rId7"/>
    <sheet name="FG22" sheetId="9" r:id="rId8"/>
    <sheet name="FG21" sheetId="14" r:id="rId9"/>
    <sheet name="2023 LR RESULTS" sheetId="5" r:id="rId10"/>
    <sheet name="NO Z LR RESULTS" sheetId="17" r:id="rId11"/>
    <sheet name="2024" sheetId="8" r:id="rId12"/>
    <sheet name="Comb LR RESULTS" sheetId="12" r:id="rId13"/>
    <sheet name="FG24" sheetId="18" r:id="rId14"/>
    <sheet name="BB%" sheetId="19" r:id="rId15"/>
    <sheet name="K%" sheetId="20" r:id="rId16"/>
    <sheet name="Sheet1" sheetId="21" r:id="rId17"/>
  </sheets>
  <definedNames>
    <definedName name="_xlnm._FilterDatabase" localSheetId="3" hidden="1">'2023'!$E$1:$E$182</definedName>
    <definedName name="_xlnm._FilterDatabase" localSheetId="11" hidden="1">'2024'!$W$1:$W$222</definedName>
    <definedName name="_xlnm._FilterDatabase" localSheetId="2" hidden="1">LR!$A$2:$A$566</definedName>
    <definedName name="_xlnm._FilterDatabase" localSheetId="1" hidden="1">'Pred Stats'!$I$1:$I$173</definedName>
    <definedName name="_xlnm._FilterDatabase" localSheetId="0" hidden="1">Sheet8!$C$1:$C$230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Q319" i="8" l="1"/>
  <c r="R319" i="8"/>
  <c r="V319" i="8" s="1"/>
  <c r="S319" i="8"/>
  <c r="T319" i="8"/>
  <c r="U319" i="8"/>
  <c r="X319" i="8"/>
  <c r="Q320" i="8"/>
  <c r="R320" i="8"/>
  <c r="S320" i="8"/>
  <c r="T320" i="8"/>
  <c r="U320" i="8"/>
  <c r="V320" i="8"/>
  <c r="W320" i="8"/>
  <c r="X320" i="8"/>
  <c r="Q321" i="8"/>
  <c r="R321" i="8"/>
  <c r="S321" i="8"/>
  <c r="T321" i="8"/>
  <c r="U321" i="8"/>
  <c r="X321" i="8"/>
  <c r="Q322" i="8"/>
  <c r="R322" i="8"/>
  <c r="V322" i="8" s="1"/>
  <c r="S322" i="8"/>
  <c r="T322" i="8"/>
  <c r="U322" i="8"/>
  <c r="W322" i="8"/>
  <c r="X322" i="8"/>
  <c r="Q323" i="8"/>
  <c r="R323" i="8"/>
  <c r="S323" i="8"/>
  <c r="T323" i="8"/>
  <c r="U323" i="8"/>
  <c r="W323" i="8"/>
  <c r="X323" i="8"/>
  <c r="Q324" i="8"/>
  <c r="R324" i="8"/>
  <c r="S324" i="8"/>
  <c r="T324" i="8"/>
  <c r="U324" i="8"/>
  <c r="X324" i="8"/>
  <c r="Q325" i="8"/>
  <c r="R325" i="8"/>
  <c r="S325" i="8"/>
  <c r="T325" i="8"/>
  <c r="U325" i="8"/>
  <c r="V325" i="8"/>
  <c r="W325" i="8"/>
  <c r="X325" i="8"/>
  <c r="Q326" i="8"/>
  <c r="R326" i="8"/>
  <c r="S326" i="8"/>
  <c r="T326" i="8"/>
  <c r="U326" i="8"/>
  <c r="X326" i="8"/>
  <c r="Q327" i="8"/>
  <c r="W327" i="8" s="1"/>
  <c r="R327" i="8"/>
  <c r="V327" i="8" s="1"/>
  <c r="S327" i="8"/>
  <c r="T327" i="8"/>
  <c r="U327" i="8"/>
  <c r="X327" i="8"/>
  <c r="Q328" i="8"/>
  <c r="W328" i="8" s="1"/>
  <c r="R328" i="8"/>
  <c r="S328" i="8"/>
  <c r="T328" i="8"/>
  <c r="U328" i="8"/>
  <c r="X328" i="8"/>
  <c r="Q329" i="8"/>
  <c r="R329" i="8"/>
  <c r="S329" i="8"/>
  <c r="T329" i="8"/>
  <c r="U329" i="8"/>
  <c r="X329" i="8"/>
  <c r="Q330" i="8"/>
  <c r="W330" i="8" s="1"/>
  <c r="R330" i="8"/>
  <c r="V330" i="8" s="1"/>
  <c r="S330" i="8"/>
  <c r="T330" i="8"/>
  <c r="U330" i="8"/>
  <c r="X330" i="8"/>
  <c r="Q331" i="8"/>
  <c r="R331" i="8"/>
  <c r="S331" i="8"/>
  <c r="T331" i="8"/>
  <c r="V331" i="8" s="1"/>
  <c r="U331" i="8"/>
  <c r="X331" i="8"/>
  <c r="Q332" i="8"/>
  <c r="R332" i="8"/>
  <c r="S332" i="8"/>
  <c r="T332" i="8"/>
  <c r="U332" i="8"/>
  <c r="V332" i="8"/>
  <c r="W332" i="8"/>
  <c r="X332" i="8"/>
  <c r="Q333" i="8"/>
  <c r="W333" i="8" s="1"/>
  <c r="R333" i="8"/>
  <c r="V333" i="8" s="1"/>
  <c r="S333" i="8"/>
  <c r="T333" i="8"/>
  <c r="U333" i="8"/>
  <c r="X333" i="8"/>
  <c r="Q334" i="8"/>
  <c r="R334" i="8"/>
  <c r="S334" i="8"/>
  <c r="T334" i="8"/>
  <c r="U334" i="8"/>
  <c r="X334" i="8"/>
  <c r="Q335" i="8"/>
  <c r="R335" i="8"/>
  <c r="S335" i="8"/>
  <c r="T335" i="8"/>
  <c r="U335" i="8"/>
  <c r="V335" i="8"/>
  <c r="W335" i="8"/>
  <c r="X335" i="8"/>
  <c r="Q336" i="8"/>
  <c r="W336" i="8" s="1"/>
  <c r="R336" i="8"/>
  <c r="S336" i="8"/>
  <c r="T336" i="8"/>
  <c r="U336" i="8"/>
  <c r="X336" i="8"/>
  <c r="Q337" i="8"/>
  <c r="R337" i="8"/>
  <c r="S337" i="8"/>
  <c r="T337" i="8"/>
  <c r="U337" i="8"/>
  <c r="V337" i="8"/>
  <c r="W337" i="8"/>
  <c r="X337" i="8"/>
  <c r="Q338" i="8"/>
  <c r="R338" i="8"/>
  <c r="S338" i="8"/>
  <c r="T338" i="8"/>
  <c r="U338" i="8"/>
  <c r="W338" i="8"/>
  <c r="X338" i="8"/>
  <c r="Q339" i="8"/>
  <c r="R339" i="8"/>
  <c r="V339" i="8" s="1"/>
  <c r="S339" i="8"/>
  <c r="T339" i="8"/>
  <c r="U339" i="8"/>
  <c r="X339" i="8"/>
  <c r="Q340" i="8"/>
  <c r="R340" i="8"/>
  <c r="S340" i="8"/>
  <c r="T340" i="8"/>
  <c r="U340" i="8"/>
  <c r="V340" i="8"/>
  <c r="W340" i="8"/>
  <c r="X340" i="8"/>
  <c r="Q341" i="8"/>
  <c r="R341" i="8"/>
  <c r="S341" i="8"/>
  <c r="T341" i="8"/>
  <c r="U341" i="8"/>
  <c r="X341" i="8"/>
  <c r="Q342" i="8"/>
  <c r="R342" i="8"/>
  <c r="V342" i="8" s="1"/>
  <c r="S342" i="8"/>
  <c r="T342" i="8"/>
  <c r="U342" i="8"/>
  <c r="W342" i="8"/>
  <c r="X342" i="8"/>
  <c r="Q343" i="8"/>
  <c r="R343" i="8"/>
  <c r="S343" i="8"/>
  <c r="T343" i="8"/>
  <c r="U343" i="8"/>
  <c r="W343" i="8"/>
  <c r="X343" i="8"/>
  <c r="Q344" i="8"/>
  <c r="R344" i="8"/>
  <c r="S344" i="8"/>
  <c r="T344" i="8"/>
  <c r="U344" i="8"/>
  <c r="X344" i="8"/>
  <c r="X317" i="8"/>
  <c r="X74" i="8"/>
  <c r="X76" i="8"/>
  <c r="X276" i="8"/>
  <c r="X168" i="8"/>
  <c r="X23" i="8"/>
  <c r="X35" i="8"/>
  <c r="X101" i="8"/>
  <c r="X24" i="8"/>
  <c r="X2" i="8"/>
  <c r="X164" i="8"/>
  <c r="X41" i="8"/>
  <c r="X253" i="8"/>
  <c r="X205" i="8"/>
  <c r="X48" i="8"/>
  <c r="X136" i="8"/>
  <c r="X270" i="8"/>
  <c r="X177" i="8"/>
  <c r="X172" i="8"/>
  <c r="X39" i="8"/>
  <c r="X208" i="8"/>
  <c r="X64" i="8"/>
  <c r="X83" i="8"/>
  <c r="X105" i="8"/>
  <c r="X234" i="8"/>
  <c r="X216" i="8"/>
  <c r="X85" i="8"/>
  <c r="X314" i="8"/>
  <c r="X33" i="8"/>
  <c r="X84" i="8"/>
  <c r="X145" i="8"/>
  <c r="X108" i="8"/>
  <c r="X165" i="8"/>
  <c r="X272" i="8"/>
  <c r="X120" i="8"/>
  <c r="X156" i="8"/>
  <c r="X221" i="8"/>
  <c r="X100" i="8"/>
  <c r="X301" i="8"/>
  <c r="X9" i="8"/>
  <c r="X196" i="8"/>
  <c r="X313" i="8"/>
  <c r="X300" i="8"/>
  <c r="X193" i="8"/>
  <c r="X4" i="8"/>
  <c r="X112" i="8"/>
  <c r="X16" i="8"/>
  <c r="X226" i="8"/>
  <c r="X264" i="8"/>
  <c r="X109" i="8"/>
  <c r="X32" i="8"/>
  <c r="X22" i="8"/>
  <c r="X106" i="8"/>
  <c r="X233" i="8"/>
  <c r="X161" i="8"/>
  <c r="X242" i="8"/>
  <c r="X103" i="8"/>
  <c r="X71" i="8"/>
  <c r="X29" i="8"/>
  <c r="X290" i="8"/>
  <c r="X58" i="8"/>
  <c r="X25" i="8"/>
  <c r="X238" i="8"/>
  <c r="X107" i="8"/>
  <c r="X143" i="8"/>
  <c r="X280" i="8"/>
  <c r="X200" i="8"/>
  <c r="X188" i="8"/>
  <c r="X14" i="8"/>
  <c r="X278" i="8"/>
  <c r="X129" i="8"/>
  <c r="X73" i="8"/>
  <c r="X5" i="8"/>
  <c r="X118" i="8"/>
  <c r="X13" i="8"/>
  <c r="X26" i="8"/>
  <c r="X40" i="8"/>
  <c r="X127" i="8"/>
  <c r="X211" i="8"/>
  <c r="X159" i="8"/>
  <c r="X114" i="8"/>
  <c r="X86" i="8"/>
  <c r="X126" i="8"/>
  <c r="X92" i="8"/>
  <c r="X15" i="8"/>
  <c r="X246" i="8"/>
  <c r="X190" i="8"/>
  <c r="X30" i="8"/>
  <c r="X176" i="8"/>
  <c r="X235" i="8"/>
  <c r="X44" i="8"/>
  <c r="X273" i="8"/>
  <c r="X31" i="8"/>
  <c r="X169" i="8"/>
  <c r="X56" i="8"/>
  <c r="X146" i="8"/>
  <c r="X37" i="8"/>
  <c r="X150" i="8"/>
  <c r="X36" i="8"/>
  <c r="X90" i="8"/>
  <c r="X222" i="8"/>
  <c r="X12" i="8"/>
  <c r="X138" i="8"/>
  <c r="X308" i="8"/>
  <c r="X6" i="8"/>
  <c r="X38" i="8"/>
  <c r="X43" i="8"/>
  <c r="X271" i="8"/>
  <c r="X95" i="8"/>
  <c r="X287" i="8"/>
  <c r="X69" i="8"/>
  <c r="X153" i="8"/>
  <c r="X179" i="8"/>
  <c r="X80" i="8"/>
  <c r="X173" i="8"/>
  <c r="X99" i="8"/>
  <c r="X115" i="8"/>
  <c r="X291" i="8"/>
  <c r="X113" i="8"/>
  <c r="X128" i="8"/>
  <c r="X284" i="8"/>
  <c r="X54" i="8"/>
  <c r="X60" i="8"/>
  <c r="X217" i="8"/>
  <c r="X178" i="8"/>
  <c r="X77" i="8"/>
  <c r="X214" i="8"/>
  <c r="X68" i="8"/>
  <c r="X241" i="8"/>
  <c r="X8" i="8"/>
  <c r="X134" i="8"/>
  <c r="X213" i="8"/>
  <c r="X17" i="8"/>
  <c r="X57" i="8"/>
  <c r="X123" i="8"/>
  <c r="X281" i="8"/>
  <c r="X49" i="8"/>
  <c r="X11" i="8"/>
  <c r="X91" i="8"/>
  <c r="X316" i="8"/>
  <c r="X243" i="8"/>
  <c r="X81" i="8"/>
  <c r="X116" i="8"/>
  <c r="X3" i="8"/>
  <c r="X110" i="8"/>
  <c r="X282" i="8"/>
  <c r="X293" i="8"/>
  <c r="X50" i="8"/>
  <c r="X236" i="8"/>
  <c r="X130" i="8"/>
  <c r="X189" i="8"/>
  <c r="X27" i="8"/>
  <c r="X70" i="8"/>
  <c r="X163" i="8"/>
  <c r="X261" i="8"/>
  <c r="X199" i="8"/>
  <c r="X62" i="8"/>
  <c r="X265" i="8"/>
  <c r="X296" i="8"/>
  <c r="X65" i="8"/>
  <c r="X202" i="8"/>
  <c r="X111" i="8"/>
  <c r="X96" i="8"/>
  <c r="X279" i="8"/>
  <c r="X295" i="8"/>
  <c r="X162" i="8"/>
  <c r="X274" i="8"/>
  <c r="X47" i="8"/>
  <c r="X82" i="8"/>
  <c r="X182" i="8"/>
  <c r="X88" i="8"/>
  <c r="X167" i="8"/>
  <c r="X21" i="8"/>
  <c r="X144" i="8"/>
  <c r="X93" i="8"/>
  <c r="X78" i="8"/>
  <c r="X7" i="8"/>
  <c r="X306" i="8"/>
  <c r="X303" i="8"/>
  <c r="X53" i="8"/>
  <c r="X61" i="8"/>
  <c r="X46" i="8"/>
  <c r="X257" i="8"/>
  <c r="X28" i="8"/>
  <c r="X89" i="8"/>
  <c r="X94" i="8"/>
  <c r="X119" i="8"/>
  <c r="X251" i="8"/>
  <c r="X215" i="8"/>
  <c r="X289" i="8"/>
  <c r="X230" i="8"/>
  <c r="X137" i="8"/>
  <c r="X175" i="8"/>
  <c r="X72" i="8"/>
  <c r="X254" i="8"/>
  <c r="X157" i="8"/>
  <c r="X260" i="8"/>
  <c r="X307" i="8"/>
  <c r="X187" i="8"/>
  <c r="X75" i="8"/>
  <c r="X79" i="8"/>
  <c r="X10" i="8"/>
  <c r="X142" i="8"/>
  <c r="X266" i="8"/>
  <c r="X170" i="8"/>
  <c r="X239" i="8"/>
  <c r="X292" i="8"/>
  <c r="X97" i="8"/>
  <c r="X124" i="8"/>
  <c r="X19" i="8"/>
  <c r="X237" i="8"/>
  <c r="X198" i="8"/>
  <c r="X63" i="8"/>
  <c r="X210" i="8"/>
  <c r="X249" i="8"/>
  <c r="X318" i="8"/>
  <c r="X158" i="8"/>
  <c r="X132" i="8"/>
  <c r="X66" i="8"/>
  <c r="X220" i="8"/>
  <c r="X305" i="8"/>
  <c r="X183" i="8"/>
  <c r="X285" i="8"/>
  <c r="X186" i="8"/>
  <c r="X224" i="8"/>
  <c r="X206" i="8"/>
  <c r="X102" i="8"/>
  <c r="X87" i="8"/>
  <c r="X309" i="8"/>
  <c r="X218" i="8"/>
  <c r="X121" i="8"/>
  <c r="X286" i="8"/>
  <c r="X194" i="8"/>
  <c r="X152" i="8"/>
  <c r="X231" i="8"/>
  <c r="X166" i="8"/>
  <c r="X55" i="8"/>
  <c r="X135" i="8"/>
  <c r="X141" i="8"/>
  <c r="X171" i="8"/>
  <c r="X259" i="8"/>
  <c r="X232" i="8"/>
  <c r="X147" i="8"/>
  <c r="X315" i="8"/>
  <c r="X297" i="8"/>
  <c r="X195" i="8"/>
  <c r="X151" i="8"/>
  <c r="X185" i="8"/>
  <c r="X131" i="8"/>
  <c r="X219" i="8"/>
  <c r="X312" i="8"/>
  <c r="X160" i="8"/>
  <c r="X229" i="8"/>
  <c r="X34" i="8"/>
  <c r="X298" i="8"/>
  <c r="X191" i="8"/>
  <c r="X267" i="8"/>
  <c r="X20" i="8"/>
  <c r="X125" i="8"/>
  <c r="X256" i="8"/>
  <c r="X18" i="8"/>
  <c r="X51" i="8"/>
  <c r="X227" i="8"/>
  <c r="X244" i="8"/>
  <c r="X262" i="8"/>
  <c r="X207" i="8"/>
  <c r="X252" i="8"/>
  <c r="X42" i="8"/>
  <c r="X174" i="8"/>
  <c r="X240" i="8"/>
  <c r="X98" i="8"/>
  <c r="X204" i="8"/>
  <c r="X310" i="8"/>
  <c r="X288" i="8"/>
  <c r="X201" i="8"/>
  <c r="X255" i="8"/>
  <c r="X247" i="8"/>
  <c r="X311" i="8"/>
  <c r="X104" i="8"/>
  <c r="X133" i="8"/>
  <c r="X269" i="8"/>
  <c r="X223" i="8"/>
  <c r="X139" i="8"/>
  <c r="X212" i="8"/>
  <c r="X67" i="8"/>
  <c r="X225" i="8"/>
  <c r="X294" i="8"/>
  <c r="X283" i="8"/>
  <c r="X180" i="8"/>
  <c r="X250" i="8"/>
  <c r="X248" i="8"/>
  <c r="X209" i="8"/>
  <c r="X52" i="8"/>
  <c r="X154" i="8"/>
  <c r="X184" i="8"/>
  <c r="X268" i="8"/>
  <c r="X122" i="8"/>
  <c r="X258" i="8"/>
  <c r="X148" i="8"/>
  <c r="X140" i="8"/>
  <c r="X277" i="8"/>
  <c r="X275" i="8"/>
  <c r="X117" i="8"/>
  <c r="X302" i="8"/>
  <c r="X155" i="8"/>
  <c r="X203" i="8"/>
  <c r="X149" i="8"/>
  <c r="X59" i="8"/>
  <c r="X192" i="8"/>
  <c r="X181" i="8"/>
  <c r="X228" i="8"/>
  <c r="X245" i="8"/>
  <c r="X263" i="8"/>
  <c r="X197" i="8"/>
  <c r="X299" i="8"/>
  <c r="X304" i="8"/>
  <c r="X45" i="8"/>
  <c r="Q288" i="8"/>
  <c r="R288" i="8"/>
  <c r="S288" i="8"/>
  <c r="T288" i="8"/>
  <c r="U288" i="8"/>
  <c r="Q312" i="8"/>
  <c r="R312" i="8"/>
  <c r="S312" i="8"/>
  <c r="T312" i="8"/>
  <c r="U312" i="8"/>
  <c r="Q247" i="8"/>
  <c r="R247" i="8"/>
  <c r="S247" i="8"/>
  <c r="T247" i="8"/>
  <c r="U247" i="8"/>
  <c r="Q210" i="8"/>
  <c r="R210" i="8"/>
  <c r="S210" i="8"/>
  <c r="T210" i="8"/>
  <c r="U210" i="8"/>
  <c r="Q233" i="8"/>
  <c r="R233" i="8"/>
  <c r="S233" i="8"/>
  <c r="T233" i="8"/>
  <c r="U233" i="8"/>
  <c r="Q256" i="8"/>
  <c r="R256" i="8"/>
  <c r="S256" i="8"/>
  <c r="T256" i="8"/>
  <c r="U256" i="8"/>
  <c r="Q285" i="8"/>
  <c r="R285" i="8"/>
  <c r="S285" i="8"/>
  <c r="T285" i="8"/>
  <c r="U285" i="8"/>
  <c r="Q204" i="8"/>
  <c r="R204" i="8"/>
  <c r="S204" i="8"/>
  <c r="T204" i="8"/>
  <c r="U204" i="8"/>
  <c r="Q266" i="8"/>
  <c r="R266" i="8"/>
  <c r="S266" i="8"/>
  <c r="T266" i="8"/>
  <c r="U266" i="8"/>
  <c r="Q250" i="8"/>
  <c r="R250" i="8"/>
  <c r="S250" i="8"/>
  <c r="T250" i="8"/>
  <c r="U250" i="8"/>
  <c r="Q251" i="8"/>
  <c r="R251" i="8"/>
  <c r="S251" i="8"/>
  <c r="T251" i="8"/>
  <c r="U251" i="8"/>
  <c r="Q212" i="8"/>
  <c r="R212" i="8"/>
  <c r="S212" i="8"/>
  <c r="T212" i="8"/>
  <c r="U212" i="8"/>
  <c r="Q197" i="8"/>
  <c r="R197" i="8"/>
  <c r="S197" i="8"/>
  <c r="T197" i="8"/>
  <c r="U197" i="8"/>
  <c r="Q191" i="8"/>
  <c r="R191" i="8"/>
  <c r="S191" i="8"/>
  <c r="T191" i="8"/>
  <c r="U191" i="8"/>
  <c r="Q201" i="8"/>
  <c r="R201" i="8"/>
  <c r="S201" i="8"/>
  <c r="T201" i="8"/>
  <c r="U201" i="8"/>
  <c r="Q140" i="8"/>
  <c r="R140" i="8"/>
  <c r="S140" i="8"/>
  <c r="T140" i="8"/>
  <c r="U140" i="8"/>
  <c r="Q289" i="8"/>
  <c r="R289" i="8"/>
  <c r="S289" i="8"/>
  <c r="T289" i="8"/>
  <c r="U289" i="8"/>
  <c r="Q305" i="8"/>
  <c r="R305" i="8"/>
  <c r="S305" i="8"/>
  <c r="T305" i="8"/>
  <c r="U305" i="8"/>
  <c r="Q293" i="8"/>
  <c r="R293" i="8"/>
  <c r="S293" i="8"/>
  <c r="T293" i="8"/>
  <c r="U293" i="8"/>
  <c r="Q240" i="8"/>
  <c r="R240" i="8"/>
  <c r="S240" i="8"/>
  <c r="T240" i="8"/>
  <c r="U240" i="8"/>
  <c r="Q303" i="8"/>
  <c r="R303" i="8"/>
  <c r="S303" i="8"/>
  <c r="T303" i="8"/>
  <c r="U303" i="8"/>
  <c r="Q307" i="8"/>
  <c r="R307" i="8"/>
  <c r="S307" i="8"/>
  <c r="T307" i="8"/>
  <c r="U307" i="8"/>
  <c r="Q224" i="8"/>
  <c r="R224" i="8"/>
  <c r="S224" i="8"/>
  <c r="T224" i="8"/>
  <c r="U224" i="8"/>
  <c r="Q263" i="8"/>
  <c r="R263" i="8"/>
  <c r="S263" i="8"/>
  <c r="T263" i="8"/>
  <c r="U263" i="8"/>
  <c r="Q310" i="8"/>
  <c r="R310" i="8"/>
  <c r="S310" i="8"/>
  <c r="T310" i="8"/>
  <c r="U310" i="8"/>
  <c r="Q181" i="8"/>
  <c r="R181" i="8"/>
  <c r="S181" i="8"/>
  <c r="T181" i="8"/>
  <c r="U181" i="8"/>
  <c r="Q283" i="8"/>
  <c r="R283" i="8"/>
  <c r="S283" i="8"/>
  <c r="T283" i="8"/>
  <c r="U283" i="8"/>
  <c r="Q315" i="8"/>
  <c r="R315" i="8"/>
  <c r="S315" i="8"/>
  <c r="T315" i="8"/>
  <c r="U315" i="8"/>
  <c r="Q306" i="8"/>
  <c r="R306" i="8"/>
  <c r="S306" i="8"/>
  <c r="T306" i="8"/>
  <c r="U306" i="8"/>
  <c r="Q252" i="8"/>
  <c r="R252" i="8"/>
  <c r="S252" i="8"/>
  <c r="T252" i="8"/>
  <c r="U252" i="8"/>
  <c r="Q316" i="8"/>
  <c r="R316" i="8"/>
  <c r="S316" i="8"/>
  <c r="T316" i="8"/>
  <c r="U316" i="8"/>
  <c r="Q298" i="8"/>
  <c r="R298" i="8"/>
  <c r="S298" i="8"/>
  <c r="T298" i="8"/>
  <c r="U298" i="8"/>
  <c r="Q225" i="8"/>
  <c r="R225" i="8"/>
  <c r="S225" i="8"/>
  <c r="T225" i="8"/>
  <c r="U225" i="8"/>
  <c r="Q313" i="8"/>
  <c r="R313" i="8"/>
  <c r="S313" i="8"/>
  <c r="T313" i="8"/>
  <c r="U313" i="8"/>
  <c r="Q248" i="8"/>
  <c r="R248" i="8"/>
  <c r="S248" i="8"/>
  <c r="T248" i="8"/>
  <c r="U248" i="8"/>
  <c r="Q281" i="8"/>
  <c r="R281" i="8"/>
  <c r="S281" i="8"/>
  <c r="T281" i="8"/>
  <c r="U281" i="8"/>
  <c r="Q318" i="8"/>
  <c r="R318" i="8"/>
  <c r="S318" i="8"/>
  <c r="T318" i="8"/>
  <c r="U318" i="8"/>
  <c r="Q275" i="8"/>
  <c r="R275" i="8"/>
  <c r="S275" i="8"/>
  <c r="T275" i="8"/>
  <c r="U275" i="8"/>
  <c r="Q297" i="8"/>
  <c r="R297" i="8"/>
  <c r="S297" i="8"/>
  <c r="T297" i="8"/>
  <c r="U297" i="8"/>
  <c r="Q277" i="8"/>
  <c r="R277" i="8"/>
  <c r="S277" i="8"/>
  <c r="T277" i="8"/>
  <c r="U277" i="8"/>
  <c r="Q278" i="8"/>
  <c r="R278" i="8"/>
  <c r="S278" i="8"/>
  <c r="T278" i="8"/>
  <c r="U278" i="8"/>
  <c r="Q192" i="8"/>
  <c r="R192" i="8"/>
  <c r="S192" i="8"/>
  <c r="T192" i="8"/>
  <c r="U192" i="8"/>
  <c r="Q244" i="8"/>
  <c r="R244" i="8"/>
  <c r="S244" i="8"/>
  <c r="T244" i="8"/>
  <c r="U244" i="8"/>
  <c r="Q296" i="8"/>
  <c r="R296" i="8"/>
  <c r="S296" i="8"/>
  <c r="T296" i="8"/>
  <c r="U296" i="8"/>
  <c r="Q268" i="8"/>
  <c r="R268" i="8"/>
  <c r="S268" i="8"/>
  <c r="T268" i="8"/>
  <c r="U268" i="8"/>
  <c r="Q245" i="8"/>
  <c r="R245" i="8"/>
  <c r="S245" i="8"/>
  <c r="T245" i="8"/>
  <c r="U245" i="8"/>
  <c r="Q259" i="8"/>
  <c r="R259" i="8"/>
  <c r="S259" i="8"/>
  <c r="T259" i="8"/>
  <c r="U259" i="8"/>
  <c r="Q269" i="8"/>
  <c r="R269" i="8"/>
  <c r="S269" i="8"/>
  <c r="T269" i="8"/>
  <c r="U269" i="8"/>
  <c r="Q228" i="8"/>
  <c r="R228" i="8"/>
  <c r="S228" i="8"/>
  <c r="T228" i="8"/>
  <c r="U228" i="8"/>
  <c r="Q304" i="8"/>
  <c r="R304" i="8"/>
  <c r="S304" i="8"/>
  <c r="T304" i="8"/>
  <c r="U304" i="8"/>
  <c r="Q309" i="8"/>
  <c r="R309" i="8"/>
  <c r="S309" i="8"/>
  <c r="T309" i="8"/>
  <c r="U309" i="8"/>
  <c r="Q255" i="8"/>
  <c r="R255" i="8"/>
  <c r="S255" i="8"/>
  <c r="T255" i="8"/>
  <c r="U255" i="8"/>
  <c r="Q302" i="8"/>
  <c r="R302" i="8"/>
  <c r="S302" i="8"/>
  <c r="T302" i="8"/>
  <c r="U302" i="8"/>
  <c r="Q292" i="8"/>
  <c r="R292" i="8"/>
  <c r="S292" i="8"/>
  <c r="T292" i="8"/>
  <c r="U292" i="8"/>
  <c r="Q299" i="8"/>
  <c r="R299" i="8"/>
  <c r="S299" i="8"/>
  <c r="T299" i="8"/>
  <c r="U299" i="8"/>
  <c r="Q311" i="8"/>
  <c r="R311" i="8"/>
  <c r="S311" i="8"/>
  <c r="T311" i="8"/>
  <c r="U311" i="8"/>
  <c r="Q294" i="8"/>
  <c r="R294" i="8"/>
  <c r="S294" i="8"/>
  <c r="T294" i="8"/>
  <c r="U294" i="8"/>
  <c r="F395" i="11"/>
  <c r="F396" i="11"/>
  <c r="F397" i="11"/>
  <c r="F398" i="11"/>
  <c r="F399" i="11"/>
  <c r="F400" i="11"/>
  <c r="F401" i="11"/>
  <c r="F402" i="11"/>
  <c r="F403" i="11"/>
  <c r="F404" i="11"/>
  <c r="F405" i="11"/>
  <c r="F406" i="11"/>
  <c r="F407" i="11"/>
  <c r="F408" i="11"/>
  <c r="F409" i="11"/>
  <c r="F410" i="11"/>
  <c r="F411" i="11"/>
  <c r="F412" i="11"/>
  <c r="F413" i="11"/>
  <c r="F414" i="11"/>
  <c r="F415" i="11"/>
  <c r="F416" i="11"/>
  <c r="F417" i="11"/>
  <c r="F418" i="11"/>
  <c r="F419" i="11"/>
  <c r="F420" i="11"/>
  <c r="F421" i="11"/>
  <c r="F422" i="11"/>
  <c r="F423" i="11"/>
  <c r="F424" i="11"/>
  <c r="F425" i="11"/>
  <c r="F426" i="11"/>
  <c r="F427" i="11"/>
  <c r="F428" i="11"/>
  <c r="F429" i="11"/>
  <c r="F430" i="11"/>
  <c r="F431" i="11"/>
  <c r="F432" i="11"/>
  <c r="F433" i="11"/>
  <c r="F434" i="11"/>
  <c r="F435" i="11"/>
  <c r="F436" i="11"/>
  <c r="F437" i="11"/>
  <c r="F438" i="11"/>
  <c r="F439" i="11"/>
  <c r="F440" i="11"/>
  <c r="F441" i="11"/>
  <c r="F442" i="11"/>
  <c r="F443" i="11"/>
  <c r="F444" i="11"/>
  <c r="F445" i="11"/>
  <c r="F446" i="11"/>
  <c r="F447" i="11"/>
  <c r="F448" i="11"/>
  <c r="F449" i="11"/>
  <c r="F450" i="11"/>
  <c r="F451" i="11"/>
  <c r="F452" i="11"/>
  <c r="F453" i="11"/>
  <c r="F454" i="11"/>
  <c r="F455" i="11"/>
  <c r="F456" i="11"/>
  <c r="F457" i="11"/>
  <c r="F458" i="11"/>
  <c r="F459" i="11"/>
  <c r="F460" i="11"/>
  <c r="F461" i="11"/>
  <c r="F462" i="11"/>
  <c r="F463" i="11"/>
  <c r="F464" i="11"/>
  <c r="F465" i="11"/>
  <c r="F466" i="11"/>
  <c r="F467" i="11"/>
  <c r="F468" i="11"/>
  <c r="F469" i="11"/>
  <c r="F470" i="11"/>
  <c r="F471" i="11"/>
  <c r="F472" i="11"/>
  <c r="F473" i="11"/>
  <c r="F474" i="11"/>
  <c r="F475" i="11"/>
  <c r="F476" i="11"/>
  <c r="F477" i="11"/>
  <c r="F478" i="11"/>
  <c r="F479" i="11"/>
  <c r="F480" i="11"/>
  <c r="F481" i="11"/>
  <c r="F482" i="11"/>
  <c r="F483" i="11"/>
  <c r="F484" i="11"/>
  <c r="F485" i="11"/>
  <c r="F486" i="11"/>
  <c r="F487" i="11"/>
  <c r="F488" i="11"/>
  <c r="F489" i="11"/>
  <c r="F490" i="11"/>
  <c r="F491" i="11"/>
  <c r="F492" i="11"/>
  <c r="F493" i="11"/>
  <c r="F494" i="11"/>
  <c r="F495" i="11"/>
  <c r="F496" i="11"/>
  <c r="F497" i="11"/>
  <c r="F498" i="11"/>
  <c r="F499" i="11"/>
  <c r="F500" i="11"/>
  <c r="F501" i="11"/>
  <c r="F502" i="11"/>
  <c r="F503" i="11"/>
  <c r="F504" i="11"/>
  <c r="F505" i="11"/>
  <c r="F506" i="11"/>
  <c r="F507" i="11"/>
  <c r="F508" i="11"/>
  <c r="F509" i="11"/>
  <c r="F510" i="11"/>
  <c r="F511" i="11"/>
  <c r="F512" i="11"/>
  <c r="F513" i="11"/>
  <c r="F514" i="11"/>
  <c r="F515" i="11"/>
  <c r="F516" i="11"/>
  <c r="F517" i="11"/>
  <c r="F518" i="11"/>
  <c r="F519" i="11"/>
  <c r="F520" i="11"/>
  <c r="F521" i="11"/>
  <c r="F522" i="11"/>
  <c r="F523" i="11"/>
  <c r="F524" i="11"/>
  <c r="F525" i="11"/>
  <c r="F526" i="11"/>
  <c r="F527" i="11"/>
  <c r="F528" i="11"/>
  <c r="F529" i="11"/>
  <c r="F530" i="11"/>
  <c r="F531" i="11"/>
  <c r="F532" i="11"/>
  <c r="F533" i="11"/>
  <c r="F534" i="11"/>
  <c r="F535" i="11"/>
  <c r="F536" i="11"/>
  <c r="F537" i="11"/>
  <c r="F538" i="11"/>
  <c r="F539" i="11"/>
  <c r="F540" i="11"/>
  <c r="F541" i="11"/>
  <c r="F542" i="11"/>
  <c r="F543" i="11"/>
  <c r="F544" i="11"/>
  <c r="F545" i="11"/>
  <c r="F546" i="11"/>
  <c r="F547" i="11"/>
  <c r="F548" i="11"/>
  <c r="F549" i="11"/>
  <c r="F550" i="11"/>
  <c r="F551" i="11"/>
  <c r="F552" i="11"/>
  <c r="F553" i="11"/>
  <c r="F554" i="11"/>
  <c r="F555" i="11"/>
  <c r="F556" i="11"/>
  <c r="F557" i="11"/>
  <c r="F558" i="11"/>
  <c r="F559" i="11"/>
  <c r="F560" i="11"/>
  <c r="F561" i="11"/>
  <c r="F562" i="11"/>
  <c r="F563" i="11"/>
  <c r="F564" i="11"/>
  <c r="F394" i="11"/>
  <c r="F204" i="11"/>
  <c r="F205" i="11"/>
  <c r="F206" i="11"/>
  <c r="F207" i="11"/>
  <c r="F208" i="11"/>
  <c r="F209" i="11"/>
  <c r="F210" i="11"/>
  <c r="F211" i="11"/>
  <c r="F212" i="11"/>
  <c r="F213" i="11"/>
  <c r="F214" i="11"/>
  <c r="F215" i="11"/>
  <c r="F216" i="11"/>
  <c r="F217" i="11"/>
  <c r="F218" i="11"/>
  <c r="F219" i="11"/>
  <c r="F220" i="11"/>
  <c r="F221" i="11"/>
  <c r="F222" i="11"/>
  <c r="F223" i="11"/>
  <c r="F224" i="11"/>
  <c r="F225" i="11"/>
  <c r="F226" i="11"/>
  <c r="F227" i="11"/>
  <c r="F228" i="11"/>
  <c r="F229" i="11"/>
  <c r="F230" i="11"/>
  <c r="F231" i="11"/>
  <c r="F232" i="11"/>
  <c r="F233" i="11"/>
  <c r="F234" i="11"/>
  <c r="F235" i="11"/>
  <c r="F236" i="11"/>
  <c r="F237" i="11"/>
  <c r="F238" i="11"/>
  <c r="F239" i="11"/>
  <c r="F240" i="11"/>
  <c r="F241" i="11"/>
  <c r="F242" i="11"/>
  <c r="F243" i="11"/>
  <c r="F244" i="11"/>
  <c r="F245" i="11"/>
  <c r="F246" i="11"/>
  <c r="F247" i="11"/>
  <c r="F248" i="11"/>
  <c r="F249" i="11"/>
  <c r="F250" i="11"/>
  <c r="F251" i="11"/>
  <c r="F252" i="11"/>
  <c r="F253" i="11"/>
  <c r="F254" i="11"/>
  <c r="F255" i="11"/>
  <c r="F256" i="11"/>
  <c r="F257" i="11"/>
  <c r="F258" i="11"/>
  <c r="F259" i="11"/>
  <c r="F260" i="11"/>
  <c r="F261" i="11"/>
  <c r="F262" i="11"/>
  <c r="F263" i="11"/>
  <c r="F264" i="11"/>
  <c r="F265" i="11"/>
  <c r="F266" i="11"/>
  <c r="F267" i="11"/>
  <c r="F268" i="11"/>
  <c r="F269" i="11"/>
  <c r="F270" i="11"/>
  <c r="F271" i="11"/>
  <c r="F272" i="11"/>
  <c r="F273" i="11"/>
  <c r="F274" i="11"/>
  <c r="F275" i="11"/>
  <c r="F276" i="11"/>
  <c r="F277" i="11"/>
  <c r="F278" i="11"/>
  <c r="F279" i="11"/>
  <c r="F280" i="11"/>
  <c r="F281" i="11"/>
  <c r="F282" i="11"/>
  <c r="F283" i="11"/>
  <c r="F284" i="11"/>
  <c r="F285" i="11"/>
  <c r="F286" i="11"/>
  <c r="F287" i="11"/>
  <c r="F288" i="11"/>
  <c r="F289" i="11"/>
  <c r="F290" i="11"/>
  <c r="F291" i="11"/>
  <c r="F292" i="11"/>
  <c r="F293" i="11"/>
  <c r="F294" i="11"/>
  <c r="F295" i="11"/>
  <c r="F296" i="11"/>
  <c r="F297" i="11"/>
  <c r="F298" i="11"/>
  <c r="F299" i="11"/>
  <c r="F300" i="11"/>
  <c r="F301" i="11"/>
  <c r="F302" i="11"/>
  <c r="F303" i="11"/>
  <c r="F304" i="11"/>
  <c r="F305" i="11"/>
  <c r="F306" i="11"/>
  <c r="F307" i="11"/>
  <c r="F308" i="11"/>
  <c r="F309" i="11"/>
  <c r="F310" i="11"/>
  <c r="F311" i="11"/>
  <c r="F312" i="11"/>
  <c r="F313" i="11"/>
  <c r="F314" i="11"/>
  <c r="F315" i="11"/>
  <c r="F316" i="11"/>
  <c r="F317" i="11"/>
  <c r="F318" i="11"/>
  <c r="F319" i="11"/>
  <c r="F320" i="11"/>
  <c r="F321" i="11"/>
  <c r="F322" i="11"/>
  <c r="F323" i="11"/>
  <c r="F324" i="11"/>
  <c r="F325" i="11"/>
  <c r="F326" i="11"/>
  <c r="F327" i="11"/>
  <c r="F328" i="11"/>
  <c r="F329" i="11"/>
  <c r="F330" i="11"/>
  <c r="F331" i="11"/>
  <c r="F332" i="11"/>
  <c r="F333" i="11"/>
  <c r="F334" i="11"/>
  <c r="F335" i="11"/>
  <c r="F336" i="11"/>
  <c r="F337" i="11"/>
  <c r="F338" i="11"/>
  <c r="F339" i="11"/>
  <c r="F340" i="11"/>
  <c r="F341" i="11"/>
  <c r="F342" i="11"/>
  <c r="F343" i="11"/>
  <c r="F344" i="11"/>
  <c r="F345" i="11"/>
  <c r="F346" i="11"/>
  <c r="F347" i="11"/>
  <c r="F348" i="11"/>
  <c r="F349" i="11"/>
  <c r="F350" i="11"/>
  <c r="F351" i="11"/>
  <c r="F352" i="11"/>
  <c r="F353" i="11"/>
  <c r="F354" i="11"/>
  <c r="F355" i="11"/>
  <c r="F356" i="11"/>
  <c r="F357" i="11"/>
  <c r="F358" i="11"/>
  <c r="F359" i="11"/>
  <c r="F360" i="11"/>
  <c r="F361" i="11"/>
  <c r="F362" i="11"/>
  <c r="F363" i="11"/>
  <c r="F364" i="11"/>
  <c r="F365" i="11"/>
  <c r="F366" i="11"/>
  <c r="F367" i="11"/>
  <c r="F368" i="11"/>
  <c r="F369" i="11"/>
  <c r="F370" i="11"/>
  <c r="F371" i="11"/>
  <c r="F372" i="11"/>
  <c r="F373" i="11"/>
  <c r="F374" i="11"/>
  <c r="F375" i="11"/>
  <c r="F376" i="11"/>
  <c r="F377" i="11"/>
  <c r="F378" i="11"/>
  <c r="F379" i="11"/>
  <c r="F380" i="11"/>
  <c r="F381" i="11"/>
  <c r="F382" i="11"/>
  <c r="F383" i="11"/>
  <c r="F384" i="11"/>
  <c r="F385" i="11"/>
  <c r="F386" i="11"/>
  <c r="F387" i="11"/>
  <c r="F388" i="11"/>
  <c r="F389" i="11"/>
  <c r="F390" i="11"/>
  <c r="F391" i="11"/>
  <c r="F392" i="11"/>
  <c r="F393" i="11"/>
  <c r="F203" i="11"/>
  <c r="F202" i="11"/>
  <c r="F3" i="11"/>
  <c r="F4" i="11"/>
  <c r="F5" i="11"/>
  <c r="F6" i="11"/>
  <c r="F7" i="11"/>
  <c r="F8" i="11"/>
  <c r="F9" i="11"/>
  <c r="F10" i="11"/>
  <c r="F11" i="11"/>
  <c r="F12" i="11"/>
  <c r="F13" i="11"/>
  <c r="F14" i="11"/>
  <c r="F15" i="11"/>
  <c r="F16" i="11"/>
  <c r="F17" i="11"/>
  <c r="F18" i="11"/>
  <c r="F19" i="11"/>
  <c r="F20" i="11"/>
  <c r="F21" i="11"/>
  <c r="F22" i="11"/>
  <c r="F23" i="11"/>
  <c r="F24" i="11"/>
  <c r="F25" i="11"/>
  <c r="F26" i="11"/>
  <c r="F27" i="11"/>
  <c r="F28" i="11"/>
  <c r="F29" i="11"/>
  <c r="F30" i="11"/>
  <c r="F31" i="11"/>
  <c r="F32" i="11"/>
  <c r="F33" i="11"/>
  <c r="F34" i="11"/>
  <c r="F35" i="11"/>
  <c r="F36" i="11"/>
  <c r="F37" i="11"/>
  <c r="F38" i="11"/>
  <c r="F39" i="11"/>
  <c r="F40" i="11"/>
  <c r="F41" i="11"/>
  <c r="F42" i="11"/>
  <c r="F43" i="11"/>
  <c r="F44" i="11"/>
  <c r="F45" i="11"/>
  <c r="F46" i="11"/>
  <c r="F47" i="11"/>
  <c r="F48" i="11"/>
  <c r="F49" i="11"/>
  <c r="F50" i="11"/>
  <c r="F51" i="11"/>
  <c r="F52" i="11"/>
  <c r="F53" i="11"/>
  <c r="F54" i="11"/>
  <c r="F55" i="11"/>
  <c r="F56" i="11"/>
  <c r="F57" i="11"/>
  <c r="F58" i="11"/>
  <c r="F59" i="11"/>
  <c r="F60" i="11"/>
  <c r="F61" i="11"/>
  <c r="F62" i="11"/>
  <c r="F63" i="11"/>
  <c r="F64" i="11"/>
  <c r="F65" i="11"/>
  <c r="F66" i="11"/>
  <c r="F67" i="11"/>
  <c r="F68" i="11"/>
  <c r="F69" i="11"/>
  <c r="F70" i="11"/>
  <c r="F71" i="11"/>
  <c r="F72" i="11"/>
  <c r="F73" i="11"/>
  <c r="F74" i="11"/>
  <c r="F75" i="11"/>
  <c r="F76" i="11"/>
  <c r="F77" i="11"/>
  <c r="F78" i="11"/>
  <c r="F79" i="11"/>
  <c r="F80" i="11"/>
  <c r="F81" i="11"/>
  <c r="F82" i="11"/>
  <c r="F83" i="11"/>
  <c r="F84" i="11"/>
  <c r="F85" i="11"/>
  <c r="F86" i="11"/>
  <c r="F87" i="11"/>
  <c r="F88" i="11"/>
  <c r="F89" i="11"/>
  <c r="F90" i="11"/>
  <c r="F91" i="11"/>
  <c r="F92" i="11"/>
  <c r="F93" i="11"/>
  <c r="F94" i="11"/>
  <c r="F95" i="11"/>
  <c r="F96" i="11"/>
  <c r="F97" i="11"/>
  <c r="F98" i="11"/>
  <c r="F99" i="11"/>
  <c r="F100" i="11"/>
  <c r="F101" i="11"/>
  <c r="F102" i="11"/>
  <c r="F103" i="11"/>
  <c r="F104" i="11"/>
  <c r="F105" i="11"/>
  <c r="F106" i="11"/>
  <c r="F107" i="11"/>
  <c r="F108" i="11"/>
  <c r="F109" i="11"/>
  <c r="F110" i="11"/>
  <c r="F111" i="11"/>
  <c r="F112" i="11"/>
  <c r="F113" i="11"/>
  <c r="F114" i="11"/>
  <c r="F115" i="11"/>
  <c r="F116" i="11"/>
  <c r="F117" i="11"/>
  <c r="F118" i="11"/>
  <c r="F119" i="11"/>
  <c r="F120" i="11"/>
  <c r="F121" i="11"/>
  <c r="F122" i="11"/>
  <c r="F123" i="11"/>
  <c r="F124" i="11"/>
  <c r="F125" i="11"/>
  <c r="F126" i="11"/>
  <c r="F127" i="11"/>
  <c r="F128" i="11"/>
  <c r="F129" i="11"/>
  <c r="F130" i="11"/>
  <c r="F131" i="11"/>
  <c r="F132" i="11"/>
  <c r="F133" i="11"/>
  <c r="F134" i="11"/>
  <c r="F135" i="11"/>
  <c r="F136" i="11"/>
  <c r="F137" i="11"/>
  <c r="F138" i="11"/>
  <c r="F139" i="11"/>
  <c r="F140" i="11"/>
  <c r="F141" i="11"/>
  <c r="F142" i="11"/>
  <c r="F143" i="11"/>
  <c r="F144" i="11"/>
  <c r="F145" i="11"/>
  <c r="F146" i="11"/>
  <c r="F147" i="11"/>
  <c r="F148" i="11"/>
  <c r="F149" i="11"/>
  <c r="F150" i="11"/>
  <c r="F151" i="11"/>
  <c r="F152" i="11"/>
  <c r="F153" i="11"/>
  <c r="F154" i="11"/>
  <c r="F155" i="11"/>
  <c r="F156" i="11"/>
  <c r="F157" i="11"/>
  <c r="F158" i="11"/>
  <c r="F159" i="11"/>
  <c r="F160" i="11"/>
  <c r="F161" i="11"/>
  <c r="F162" i="11"/>
  <c r="F163" i="11"/>
  <c r="F164" i="11"/>
  <c r="F165" i="11"/>
  <c r="F166" i="11"/>
  <c r="F167" i="11"/>
  <c r="F168" i="11"/>
  <c r="F169" i="11"/>
  <c r="F170" i="11"/>
  <c r="F171" i="11"/>
  <c r="F172" i="11"/>
  <c r="F173" i="11"/>
  <c r="F174" i="11"/>
  <c r="F175" i="11"/>
  <c r="F176" i="11"/>
  <c r="F177" i="11"/>
  <c r="F178" i="11"/>
  <c r="F179" i="11"/>
  <c r="F180" i="11"/>
  <c r="F181" i="11"/>
  <c r="F182" i="11"/>
  <c r="F183" i="11"/>
  <c r="F184" i="11"/>
  <c r="F185" i="11"/>
  <c r="F186" i="11"/>
  <c r="F187" i="11"/>
  <c r="F188" i="11"/>
  <c r="F189" i="11"/>
  <c r="F190" i="11"/>
  <c r="F191" i="11"/>
  <c r="F192" i="11"/>
  <c r="F193" i="11"/>
  <c r="F194" i="11"/>
  <c r="F195" i="11"/>
  <c r="F196" i="11"/>
  <c r="F197" i="11"/>
  <c r="F198" i="11"/>
  <c r="F199" i="11"/>
  <c r="F200" i="11"/>
  <c r="F201" i="11"/>
  <c r="F2" i="11"/>
  <c r="J2" i="11"/>
  <c r="J3" i="11"/>
  <c r="J4" i="11"/>
  <c r="J5" i="11"/>
  <c r="J6" i="11"/>
  <c r="J7" i="11"/>
  <c r="J8" i="11"/>
  <c r="J9" i="11"/>
  <c r="J10" i="11"/>
  <c r="J11" i="11"/>
  <c r="J12" i="11"/>
  <c r="J13" i="11"/>
  <c r="J14" i="11"/>
  <c r="J15" i="11"/>
  <c r="J16" i="11"/>
  <c r="J17" i="11"/>
  <c r="J18" i="11"/>
  <c r="J19" i="11"/>
  <c r="J20" i="11"/>
  <c r="J21" i="11"/>
  <c r="J22" i="11"/>
  <c r="J23" i="11"/>
  <c r="J24" i="11"/>
  <c r="J25" i="11"/>
  <c r="J26" i="11"/>
  <c r="J27" i="11"/>
  <c r="J28" i="11"/>
  <c r="J29" i="11"/>
  <c r="J30" i="11"/>
  <c r="J31" i="11"/>
  <c r="J32" i="11"/>
  <c r="J33" i="11"/>
  <c r="J34" i="11"/>
  <c r="J35" i="11"/>
  <c r="J36" i="11"/>
  <c r="J37" i="11"/>
  <c r="J38" i="11"/>
  <c r="J39" i="11"/>
  <c r="J40" i="11"/>
  <c r="J41" i="11"/>
  <c r="J42" i="11"/>
  <c r="J43" i="11"/>
  <c r="J44" i="11"/>
  <c r="J45" i="11"/>
  <c r="J46" i="11"/>
  <c r="J47" i="11"/>
  <c r="J48" i="11"/>
  <c r="J49" i="11"/>
  <c r="J50" i="11"/>
  <c r="J51" i="11"/>
  <c r="J52" i="11"/>
  <c r="J53" i="11"/>
  <c r="J54" i="11"/>
  <c r="J55" i="11"/>
  <c r="J56" i="11"/>
  <c r="J57" i="11"/>
  <c r="J58" i="11"/>
  <c r="J59" i="11"/>
  <c r="J60" i="11"/>
  <c r="J61" i="11"/>
  <c r="J62" i="11"/>
  <c r="J63" i="11"/>
  <c r="J64" i="11"/>
  <c r="J65" i="11"/>
  <c r="J66" i="11"/>
  <c r="J67" i="11"/>
  <c r="J68" i="11"/>
  <c r="J69" i="11"/>
  <c r="J70" i="11"/>
  <c r="J71" i="11"/>
  <c r="J72" i="11"/>
  <c r="J73" i="11"/>
  <c r="J74" i="11"/>
  <c r="J75" i="11"/>
  <c r="J76" i="11"/>
  <c r="J77" i="11"/>
  <c r="J78" i="11"/>
  <c r="J79" i="11"/>
  <c r="J80" i="11"/>
  <c r="J81" i="11"/>
  <c r="J82" i="11"/>
  <c r="J83" i="11"/>
  <c r="J84" i="11"/>
  <c r="J85" i="11"/>
  <c r="J86" i="11"/>
  <c r="J87" i="11"/>
  <c r="J88" i="11"/>
  <c r="J89" i="11"/>
  <c r="J90" i="11"/>
  <c r="J91" i="11"/>
  <c r="J92" i="11"/>
  <c r="J93" i="11"/>
  <c r="J94" i="11"/>
  <c r="J95" i="11"/>
  <c r="J96" i="11"/>
  <c r="J97" i="11"/>
  <c r="J98" i="11"/>
  <c r="J99" i="11"/>
  <c r="J100" i="11"/>
  <c r="J101" i="11"/>
  <c r="J102" i="11"/>
  <c r="J103" i="11"/>
  <c r="J104" i="11"/>
  <c r="J105" i="11"/>
  <c r="J106" i="11"/>
  <c r="J107" i="11"/>
  <c r="J108" i="11"/>
  <c r="J109" i="11"/>
  <c r="J110" i="11"/>
  <c r="J111" i="11"/>
  <c r="J112" i="11"/>
  <c r="J113" i="11"/>
  <c r="J114" i="11"/>
  <c r="J115" i="11"/>
  <c r="J116" i="11"/>
  <c r="J117" i="11"/>
  <c r="J118" i="11"/>
  <c r="J119" i="11"/>
  <c r="J120" i="11"/>
  <c r="J121" i="11"/>
  <c r="J122" i="11"/>
  <c r="J123" i="11"/>
  <c r="J124" i="11"/>
  <c r="J125" i="11"/>
  <c r="J126" i="11"/>
  <c r="J127" i="11"/>
  <c r="J128" i="11"/>
  <c r="J129" i="11"/>
  <c r="J130" i="11"/>
  <c r="J131" i="11"/>
  <c r="J132" i="11"/>
  <c r="J133" i="11"/>
  <c r="J134" i="11"/>
  <c r="J135" i="11"/>
  <c r="J136" i="11"/>
  <c r="J137" i="11"/>
  <c r="J138" i="11"/>
  <c r="J139" i="11"/>
  <c r="J140" i="11"/>
  <c r="J141" i="11"/>
  <c r="J142" i="11"/>
  <c r="J143" i="11"/>
  <c r="J144" i="11"/>
  <c r="J145" i="11"/>
  <c r="J146" i="11"/>
  <c r="J147" i="11"/>
  <c r="J148" i="11"/>
  <c r="J149" i="11"/>
  <c r="J150" i="11"/>
  <c r="J151" i="11"/>
  <c r="J152" i="11"/>
  <c r="J153" i="11"/>
  <c r="J154" i="11"/>
  <c r="J155" i="11"/>
  <c r="J156" i="11"/>
  <c r="J157" i="11"/>
  <c r="J158" i="11"/>
  <c r="J159" i="11"/>
  <c r="J160" i="11"/>
  <c r="J161" i="11"/>
  <c r="J162" i="11"/>
  <c r="J163" i="11"/>
  <c r="J164" i="11"/>
  <c r="J165" i="11"/>
  <c r="J166" i="11"/>
  <c r="J167" i="11"/>
  <c r="J168" i="11"/>
  <c r="J169" i="11"/>
  <c r="J170" i="11"/>
  <c r="J171" i="11"/>
  <c r="J172" i="11"/>
  <c r="J173" i="11"/>
  <c r="J174" i="11"/>
  <c r="J175" i="11"/>
  <c r="J176" i="11"/>
  <c r="J177" i="11"/>
  <c r="J178" i="11"/>
  <c r="J179" i="11"/>
  <c r="J180" i="11"/>
  <c r="J181" i="11"/>
  <c r="J182" i="11"/>
  <c r="J183" i="11"/>
  <c r="J184" i="11"/>
  <c r="J185" i="11"/>
  <c r="J186" i="11"/>
  <c r="J187" i="11"/>
  <c r="J188" i="11"/>
  <c r="J189" i="11"/>
  <c r="J190" i="11"/>
  <c r="J191" i="11"/>
  <c r="J192" i="11"/>
  <c r="J193" i="11"/>
  <c r="J194" i="11"/>
  <c r="J195" i="11"/>
  <c r="J196" i="11"/>
  <c r="J197" i="11"/>
  <c r="J198" i="11"/>
  <c r="J199" i="11"/>
  <c r="J200" i="11"/>
  <c r="J201" i="11"/>
  <c r="J202" i="11"/>
  <c r="J203" i="11"/>
  <c r="J204" i="11"/>
  <c r="J205" i="11"/>
  <c r="J206" i="11"/>
  <c r="J207" i="11"/>
  <c r="J208" i="11"/>
  <c r="J209" i="11"/>
  <c r="J210" i="11"/>
  <c r="J211" i="11"/>
  <c r="J212" i="11"/>
  <c r="J213" i="11"/>
  <c r="J214" i="11"/>
  <c r="J215" i="11"/>
  <c r="J216" i="11"/>
  <c r="J217" i="11"/>
  <c r="J218" i="11"/>
  <c r="J219" i="11"/>
  <c r="J220" i="11"/>
  <c r="J221" i="11"/>
  <c r="J222" i="11"/>
  <c r="J223" i="11"/>
  <c r="J224" i="11"/>
  <c r="J225" i="11"/>
  <c r="J226" i="11"/>
  <c r="J227" i="11"/>
  <c r="J228" i="11"/>
  <c r="J229" i="11"/>
  <c r="J230" i="11"/>
  <c r="J231" i="11"/>
  <c r="J232" i="11"/>
  <c r="J233" i="11"/>
  <c r="J234" i="11"/>
  <c r="J235" i="11"/>
  <c r="J236" i="11"/>
  <c r="J237" i="11"/>
  <c r="J238" i="11"/>
  <c r="J239" i="11"/>
  <c r="J240" i="11"/>
  <c r="J241" i="11"/>
  <c r="J242" i="11"/>
  <c r="J243" i="11"/>
  <c r="J244" i="11"/>
  <c r="J245" i="11"/>
  <c r="J246" i="11"/>
  <c r="J247" i="11"/>
  <c r="J248" i="11"/>
  <c r="J249" i="11"/>
  <c r="J250" i="11"/>
  <c r="J251" i="11"/>
  <c r="J252" i="11"/>
  <c r="J253" i="11"/>
  <c r="J254" i="11"/>
  <c r="J255" i="11"/>
  <c r="J256" i="11"/>
  <c r="J257" i="11"/>
  <c r="J258" i="11"/>
  <c r="J259" i="11"/>
  <c r="J260" i="11"/>
  <c r="J261" i="11"/>
  <c r="J262" i="11"/>
  <c r="J263" i="11"/>
  <c r="J264" i="11"/>
  <c r="J265" i="11"/>
  <c r="J266" i="11"/>
  <c r="J267" i="11"/>
  <c r="J268" i="11"/>
  <c r="J269" i="11"/>
  <c r="J270" i="11"/>
  <c r="J271" i="11"/>
  <c r="J272" i="11"/>
  <c r="J273" i="11"/>
  <c r="J274" i="11"/>
  <c r="J275" i="11"/>
  <c r="J276" i="11"/>
  <c r="J277" i="11"/>
  <c r="J278" i="11"/>
  <c r="J279" i="11"/>
  <c r="J280" i="11"/>
  <c r="J281" i="11"/>
  <c r="J282" i="11"/>
  <c r="J283" i="11"/>
  <c r="J284" i="11"/>
  <c r="J285" i="11"/>
  <c r="J286" i="11"/>
  <c r="J287" i="11"/>
  <c r="J288" i="11"/>
  <c r="J289" i="11"/>
  <c r="J290" i="11"/>
  <c r="J291" i="11"/>
  <c r="J292" i="11"/>
  <c r="J293" i="11"/>
  <c r="J294" i="11"/>
  <c r="J295" i="11"/>
  <c r="J296" i="11"/>
  <c r="J297" i="11"/>
  <c r="J298" i="11"/>
  <c r="J299" i="11"/>
  <c r="J300" i="11"/>
  <c r="J301" i="11"/>
  <c r="J302" i="11"/>
  <c r="J303" i="11"/>
  <c r="J304" i="11"/>
  <c r="J305" i="11"/>
  <c r="J306" i="11"/>
  <c r="J307" i="11"/>
  <c r="J308" i="11"/>
  <c r="J309" i="11"/>
  <c r="J310" i="11"/>
  <c r="J311" i="11"/>
  <c r="J312" i="11"/>
  <c r="J313" i="11"/>
  <c r="J314" i="11"/>
  <c r="J315" i="11"/>
  <c r="J316" i="11"/>
  <c r="J317" i="11"/>
  <c r="J318" i="11"/>
  <c r="J319" i="11"/>
  <c r="J320" i="11"/>
  <c r="J321" i="11"/>
  <c r="J322" i="11"/>
  <c r="J323" i="11"/>
  <c r="J324" i="11"/>
  <c r="J325" i="11"/>
  <c r="J326" i="11"/>
  <c r="J327" i="11"/>
  <c r="J328" i="11"/>
  <c r="J329" i="11"/>
  <c r="J330" i="11"/>
  <c r="J331" i="11"/>
  <c r="J332" i="11"/>
  <c r="J333" i="11"/>
  <c r="J334" i="11"/>
  <c r="J335" i="11"/>
  <c r="J336" i="11"/>
  <c r="J337" i="11"/>
  <c r="J338" i="11"/>
  <c r="J339" i="11"/>
  <c r="J340" i="11"/>
  <c r="J341" i="11"/>
  <c r="J342" i="11"/>
  <c r="J343" i="11"/>
  <c r="J344" i="11"/>
  <c r="J345" i="11"/>
  <c r="J346" i="11"/>
  <c r="J347" i="11"/>
  <c r="J348" i="11"/>
  <c r="J349" i="11"/>
  <c r="J350" i="11"/>
  <c r="J351" i="11"/>
  <c r="J352" i="11"/>
  <c r="J353" i="11"/>
  <c r="J354" i="11"/>
  <c r="J355" i="11"/>
  <c r="J356" i="11"/>
  <c r="J357" i="11"/>
  <c r="J358" i="11"/>
  <c r="J359" i="11"/>
  <c r="J360" i="11"/>
  <c r="J361" i="11"/>
  <c r="J362" i="11"/>
  <c r="J363" i="11"/>
  <c r="J364" i="11"/>
  <c r="J365" i="11"/>
  <c r="J366" i="11"/>
  <c r="J367" i="11"/>
  <c r="J368" i="11"/>
  <c r="J369" i="11"/>
  <c r="J370" i="11"/>
  <c r="J371" i="11"/>
  <c r="J372" i="11"/>
  <c r="J373" i="11"/>
  <c r="J374" i="11"/>
  <c r="J375" i="11"/>
  <c r="J376" i="11"/>
  <c r="J377" i="11"/>
  <c r="J378" i="11"/>
  <c r="J379" i="11"/>
  <c r="J380" i="11"/>
  <c r="J381" i="11"/>
  <c r="J382" i="11"/>
  <c r="J383" i="11"/>
  <c r="J384" i="11"/>
  <c r="J385" i="11"/>
  <c r="J386" i="11"/>
  <c r="J387" i="11"/>
  <c r="J388" i="11"/>
  <c r="J389" i="11"/>
  <c r="J390" i="11"/>
  <c r="J391" i="11"/>
  <c r="J392" i="11"/>
  <c r="J393" i="11"/>
  <c r="J394" i="11"/>
  <c r="J395" i="11"/>
  <c r="J396" i="11"/>
  <c r="J397" i="11"/>
  <c r="J398" i="11"/>
  <c r="J399" i="11"/>
  <c r="J400" i="11"/>
  <c r="J401" i="11"/>
  <c r="J402" i="11"/>
  <c r="J403" i="11"/>
  <c r="J404" i="11"/>
  <c r="J405" i="11"/>
  <c r="J406" i="11"/>
  <c r="J407" i="11"/>
  <c r="J408" i="11"/>
  <c r="J409" i="11"/>
  <c r="J410" i="11"/>
  <c r="J411" i="11"/>
  <c r="J412" i="11"/>
  <c r="J413" i="11"/>
  <c r="J414" i="11"/>
  <c r="J415" i="11"/>
  <c r="J416" i="11"/>
  <c r="J417" i="11"/>
  <c r="J418" i="11"/>
  <c r="J419" i="11"/>
  <c r="J420" i="11"/>
  <c r="J421" i="11"/>
  <c r="J422" i="11"/>
  <c r="J423" i="11"/>
  <c r="J424" i="11"/>
  <c r="J425" i="11"/>
  <c r="J426" i="11"/>
  <c r="J427" i="11"/>
  <c r="J428" i="11"/>
  <c r="J429" i="11"/>
  <c r="J430" i="11"/>
  <c r="J431" i="11"/>
  <c r="J432" i="11"/>
  <c r="J433" i="11"/>
  <c r="J434" i="11"/>
  <c r="J435" i="11"/>
  <c r="J436" i="11"/>
  <c r="J437" i="11"/>
  <c r="J438" i="11"/>
  <c r="J439" i="11"/>
  <c r="J440" i="11"/>
  <c r="J441" i="11"/>
  <c r="J442" i="11"/>
  <c r="J443" i="11"/>
  <c r="J444" i="11"/>
  <c r="J445" i="11"/>
  <c r="J446" i="11"/>
  <c r="J447" i="11"/>
  <c r="J448" i="11"/>
  <c r="J449" i="11"/>
  <c r="J450" i="11"/>
  <c r="J451" i="11"/>
  <c r="J452" i="11"/>
  <c r="J453" i="11"/>
  <c r="J454" i="11"/>
  <c r="J455" i="11"/>
  <c r="J456" i="11"/>
  <c r="J457" i="11"/>
  <c r="J458" i="11"/>
  <c r="J459" i="11"/>
  <c r="J460" i="11"/>
  <c r="J461" i="11"/>
  <c r="J462" i="11"/>
  <c r="J463" i="11"/>
  <c r="J464" i="11"/>
  <c r="J465" i="11"/>
  <c r="J466" i="11"/>
  <c r="J467" i="11"/>
  <c r="J468" i="11"/>
  <c r="J469" i="11"/>
  <c r="J470" i="11"/>
  <c r="J471" i="11"/>
  <c r="J472" i="11"/>
  <c r="J473" i="11"/>
  <c r="J474" i="11"/>
  <c r="J475" i="11"/>
  <c r="J476" i="11"/>
  <c r="J477" i="11"/>
  <c r="J478" i="11"/>
  <c r="J479" i="11"/>
  <c r="J480" i="11"/>
  <c r="J481" i="11"/>
  <c r="J482" i="11"/>
  <c r="J483" i="11"/>
  <c r="J484" i="11"/>
  <c r="J485" i="11"/>
  <c r="J486" i="11"/>
  <c r="J487" i="11"/>
  <c r="J488" i="11"/>
  <c r="J489" i="11"/>
  <c r="J490" i="11"/>
  <c r="J491" i="11"/>
  <c r="J492" i="11"/>
  <c r="J493" i="11"/>
  <c r="J494" i="11"/>
  <c r="J495" i="11"/>
  <c r="J496" i="11"/>
  <c r="J497" i="11"/>
  <c r="J498" i="11"/>
  <c r="J499" i="11"/>
  <c r="J500" i="11"/>
  <c r="J501" i="11"/>
  <c r="J502" i="11"/>
  <c r="J503" i="11"/>
  <c r="J504" i="11"/>
  <c r="J505" i="11"/>
  <c r="J506" i="11"/>
  <c r="J507" i="11"/>
  <c r="J508" i="11"/>
  <c r="J509" i="11"/>
  <c r="J510" i="11"/>
  <c r="J511" i="11"/>
  <c r="J512" i="11"/>
  <c r="J513" i="11"/>
  <c r="J514" i="11"/>
  <c r="J515" i="11"/>
  <c r="J516" i="11"/>
  <c r="J517" i="11"/>
  <c r="J518" i="11"/>
  <c r="J519" i="11"/>
  <c r="J520" i="11"/>
  <c r="J521" i="11"/>
  <c r="J522" i="11"/>
  <c r="J523" i="11"/>
  <c r="J524" i="11"/>
  <c r="J525" i="11"/>
  <c r="J526" i="11"/>
  <c r="J527" i="11"/>
  <c r="J528" i="11"/>
  <c r="J529" i="11"/>
  <c r="J530" i="11"/>
  <c r="J531" i="11"/>
  <c r="J532" i="11"/>
  <c r="J533" i="11"/>
  <c r="J534" i="11"/>
  <c r="J535" i="11"/>
  <c r="J536" i="11"/>
  <c r="J537" i="11"/>
  <c r="J538" i="11"/>
  <c r="J539" i="11"/>
  <c r="J540" i="11"/>
  <c r="J541" i="11"/>
  <c r="J542" i="11"/>
  <c r="J543" i="11"/>
  <c r="J544" i="11"/>
  <c r="J545" i="11"/>
  <c r="J546" i="11"/>
  <c r="J547" i="11"/>
  <c r="J548" i="11"/>
  <c r="J549" i="11"/>
  <c r="J550" i="11"/>
  <c r="J551" i="11"/>
  <c r="J552" i="11"/>
  <c r="J553" i="11"/>
  <c r="J554" i="11"/>
  <c r="J555" i="11"/>
  <c r="J556" i="11"/>
  <c r="J557" i="11"/>
  <c r="J558" i="11"/>
  <c r="J559" i="11"/>
  <c r="J560" i="11"/>
  <c r="J561" i="11"/>
  <c r="J562" i="11"/>
  <c r="J563" i="11"/>
  <c r="J564" i="11"/>
  <c r="V321" i="8" l="1"/>
  <c r="W344" i="8"/>
  <c r="V343" i="8"/>
  <c r="W326" i="8"/>
  <c r="V323" i="8"/>
  <c r="V344" i="8"/>
  <c r="W334" i="8"/>
  <c r="W329" i="8"/>
  <c r="W331" i="8"/>
  <c r="V328" i="8"/>
  <c r="W324" i="8"/>
  <c r="W321" i="8"/>
  <c r="V329" i="8"/>
  <c r="V334" i="8"/>
  <c r="V338" i="8"/>
  <c r="V336" i="8"/>
  <c r="V326" i="8"/>
  <c r="V341" i="8"/>
  <c r="V324" i="8"/>
  <c r="W341" i="8"/>
  <c r="W339" i="8"/>
  <c r="W319" i="8"/>
  <c r="W311" i="8"/>
  <c r="W269" i="8"/>
  <c r="V292" i="8"/>
  <c r="V245" i="8"/>
  <c r="V275" i="8"/>
  <c r="V252" i="8"/>
  <c r="V307" i="8"/>
  <c r="V191" i="8"/>
  <c r="V256" i="8"/>
  <c r="V288" i="8"/>
  <c r="W255" i="8"/>
  <c r="W296" i="8"/>
  <c r="W281" i="8"/>
  <c r="W315" i="8"/>
  <c r="W240" i="8"/>
  <c r="W212" i="8"/>
  <c r="V304" i="8"/>
  <c r="V192" i="8"/>
  <c r="V313" i="8"/>
  <c r="V181" i="8"/>
  <c r="V305" i="8"/>
  <c r="V250" i="8"/>
  <c r="V312" i="8"/>
  <c r="W277" i="8"/>
  <c r="W298" i="8"/>
  <c r="W263" i="8"/>
  <c r="W140" i="8"/>
  <c r="W292" i="8"/>
  <c r="W304" i="8"/>
  <c r="W245" i="8"/>
  <c r="W192" i="8"/>
  <c r="W275" i="8"/>
  <c r="W313" i="8"/>
  <c r="W252" i="8"/>
  <c r="W181" i="8"/>
  <c r="W307" i="8"/>
  <c r="W305" i="8"/>
  <c r="W191" i="8"/>
  <c r="W250" i="8"/>
  <c r="W256" i="8"/>
  <c r="W312" i="8"/>
  <c r="V299" i="8"/>
  <c r="V309" i="8"/>
  <c r="V259" i="8"/>
  <c r="V244" i="8"/>
  <c r="V297" i="8"/>
  <c r="V248" i="8"/>
  <c r="V316" i="8"/>
  <c r="V283" i="8"/>
  <c r="V224" i="8"/>
  <c r="V293" i="8"/>
  <c r="V201" i="8"/>
  <c r="V251" i="8"/>
  <c r="V285" i="8"/>
  <c r="V247" i="8"/>
  <c r="W309" i="8"/>
  <c r="W259" i="8"/>
  <c r="W244" i="8"/>
  <c r="W297" i="8"/>
  <c r="W248" i="8"/>
  <c r="W316" i="8"/>
  <c r="W283" i="8"/>
  <c r="W224" i="8"/>
  <c r="W293" i="8"/>
  <c r="W201" i="8"/>
  <c r="W251" i="8"/>
  <c r="W285" i="8"/>
  <c r="W247" i="8"/>
  <c r="W299" i="8"/>
  <c r="V311" i="8"/>
  <c r="V255" i="8"/>
  <c r="V269" i="8"/>
  <c r="V296" i="8"/>
  <c r="V277" i="8"/>
  <c r="V281" i="8"/>
  <c r="V298" i="8"/>
  <c r="V315" i="8"/>
  <c r="V263" i="8"/>
  <c r="V240" i="8"/>
  <c r="V140" i="8"/>
  <c r="V212" i="8"/>
  <c r="V204" i="8"/>
  <c r="V210" i="8"/>
  <c r="W204" i="8"/>
  <c r="W210" i="8"/>
  <c r="V294" i="8"/>
  <c r="V302" i="8"/>
  <c r="V228" i="8"/>
  <c r="V268" i="8"/>
  <c r="V278" i="8"/>
  <c r="V318" i="8"/>
  <c r="V225" i="8"/>
  <c r="V306" i="8"/>
  <c r="V310" i="8"/>
  <c r="V303" i="8"/>
  <c r="V289" i="8"/>
  <c r="V197" i="8"/>
  <c r="V266" i="8"/>
  <c r="V233" i="8"/>
  <c r="W294" i="8"/>
  <c r="W302" i="8"/>
  <c r="W228" i="8"/>
  <c r="W268" i="8"/>
  <c r="W278" i="8"/>
  <c r="W318" i="8"/>
  <c r="W225" i="8"/>
  <c r="W306" i="8"/>
  <c r="W310" i="8"/>
  <c r="W303" i="8"/>
  <c r="W289" i="8"/>
  <c r="W197" i="8"/>
  <c r="W266" i="8"/>
  <c r="W233" i="8"/>
  <c r="W288" i="8"/>
  <c r="H395" i="11"/>
  <c r="H396" i="11"/>
  <c r="H397" i="11"/>
  <c r="H398" i="11"/>
  <c r="H399" i="11"/>
  <c r="H400" i="11"/>
  <c r="H401" i="11"/>
  <c r="H402" i="11"/>
  <c r="H403" i="11"/>
  <c r="H404" i="11"/>
  <c r="H405" i="11"/>
  <c r="H406" i="11"/>
  <c r="H407" i="11"/>
  <c r="H408" i="11"/>
  <c r="H409" i="11"/>
  <c r="H410" i="11"/>
  <c r="H411" i="11"/>
  <c r="H412" i="11"/>
  <c r="H413" i="11"/>
  <c r="H414" i="11"/>
  <c r="H415" i="11"/>
  <c r="H416" i="11"/>
  <c r="H417" i="11"/>
  <c r="H418" i="11"/>
  <c r="H419" i="11"/>
  <c r="H420" i="11"/>
  <c r="H421" i="11"/>
  <c r="H422" i="11"/>
  <c r="H423" i="11"/>
  <c r="H424" i="11"/>
  <c r="H425" i="11"/>
  <c r="H426" i="11"/>
  <c r="H427" i="11"/>
  <c r="H428" i="11"/>
  <c r="H429" i="11"/>
  <c r="H430" i="11"/>
  <c r="H431" i="11"/>
  <c r="H432" i="11"/>
  <c r="H433" i="11"/>
  <c r="H434" i="11"/>
  <c r="H435" i="11"/>
  <c r="H436" i="11"/>
  <c r="H437" i="11"/>
  <c r="H438" i="11"/>
  <c r="H439" i="11"/>
  <c r="H440" i="11"/>
  <c r="H441" i="11"/>
  <c r="H442" i="11"/>
  <c r="H443" i="11"/>
  <c r="H444" i="11"/>
  <c r="H445" i="11"/>
  <c r="H446" i="11"/>
  <c r="H447" i="11"/>
  <c r="H448" i="11"/>
  <c r="H449" i="11"/>
  <c r="H450" i="11"/>
  <c r="H451" i="11"/>
  <c r="H452" i="11"/>
  <c r="H453" i="11"/>
  <c r="H454" i="11"/>
  <c r="H455" i="11"/>
  <c r="H456" i="11"/>
  <c r="H457" i="11"/>
  <c r="H458" i="11"/>
  <c r="H459" i="11"/>
  <c r="H460" i="11"/>
  <c r="H461" i="11"/>
  <c r="H462" i="11"/>
  <c r="H463" i="11"/>
  <c r="H464" i="11"/>
  <c r="H465" i="11"/>
  <c r="H466" i="11"/>
  <c r="H467" i="11"/>
  <c r="H468" i="11"/>
  <c r="H469" i="11"/>
  <c r="H470" i="11"/>
  <c r="H471" i="11"/>
  <c r="H472" i="11"/>
  <c r="H473" i="11"/>
  <c r="H474" i="11"/>
  <c r="H475" i="11"/>
  <c r="H476" i="11"/>
  <c r="H477" i="11"/>
  <c r="H478" i="11"/>
  <c r="H479" i="11"/>
  <c r="H480" i="11"/>
  <c r="H481" i="11"/>
  <c r="H482" i="11"/>
  <c r="H483" i="11"/>
  <c r="H484" i="11"/>
  <c r="H485" i="11"/>
  <c r="H486" i="11"/>
  <c r="H487" i="11"/>
  <c r="H488" i="11"/>
  <c r="H489" i="11"/>
  <c r="H490" i="11"/>
  <c r="H491" i="11"/>
  <c r="H492" i="11"/>
  <c r="H493" i="11"/>
  <c r="H494" i="11"/>
  <c r="H495" i="11"/>
  <c r="H496" i="11"/>
  <c r="H497" i="11"/>
  <c r="H498" i="11"/>
  <c r="H499" i="11"/>
  <c r="H500" i="11"/>
  <c r="H501" i="11"/>
  <c r="H502" i="11"/>
  <c r="H503" i="11"/>
  <c r="H504" i="11"/>
  <c r="H505" i="11"/>
  <c r="H506" i="11"/>
  <c r="H507" i="11"/>
  <c r="H508" i="11"/>
  <c r="H509" i="11"/>
  <c r="H510" i="11"/>
  <c r="H511" i="11"/>
  <c r="H512" i="11"/>
  <c r="H513" i="11"/>
  <c r="H514" i="11"/>
  <c r="H515" i="11"/>
  <c r="H516" i="11"/>
  <c r="H517" i="11"/>
  <c r="H518" i="11"/>
  <c r="H519" i="11"/>
  <c r="H520" i="11"/>
  <c r="H521" i="11"/>
  <c r="H522" i="11"/>
  <c r="H523" i="11"/>
  <c r="H524" i="11"/>
  <c r="H525" i="11"/>
  <c r="H526" i="11"/>
  <c r="H527" i="11"/>
  <c r="H528" i="11"/>
  <c r="H529" i="11"/>
  <c r="H530" i="11"/>
  <c r="H531" i="11"/>
  <c r="H532" i="11"/>
  <c r="H533" i="11"/>
  <c r="H534" i="11"/>
  <c r="H535" i="11"/>
  <c r="H536" i="11"/>
  <c r="H537" i="11"/>
  <c r="H538" i="11"/>
  <c r="H539" i="11"/>
  <c r="H540" i="11"/>
  <c r="H541" i="11"/>
  <c r="H542" i="11"/>
  <c r="H543" i="11"/>
  <c r="H544" i="11"/>
  <c r="H545" i="11"/>
  <c r="H546" i="11"/>
  <c r="H547" i="11"/>
  <c r="H548" i="11"/>
  <c r="H549" i="11"/>
  <c r="H550" i="11"/>
  <c r="H551" i="11"/>
  <c r="H552" i="11"/>
  <c r="H553" i="11"/>
  <c r="H554" i="11"/>
  <c r="H555" i="11"/>
  <c r="H556" i="11"/>
  <c r="H557" i="11"/>
  <c r="H558" i="11"/>
  <c r="H559" i="11"/>
  <c r="H560" i="11"/>
  <c r="H561" i="11"/>
  <c r="H562" i="11"/>
  <c r="H563" i="11"/>
  <c r="H564" i="11"/>
  <c r="H394" i="11"/>
  <c r="H204" i="11"/>
  <c r="H205" i="11"/>
  <c r="H206" i="11"/>
  <c r="H207" i="11"/>
  <c r="H208" i="11"/>
  <c r="H209" i="11"/>
  <c r="H210" i="11"/>
  <c r="H211" i="11"/>
  <c r="H212" i="11"/>
  <c r="H213" i="11"/>
  <c r="H214" i="11"/>
  <c r="H215" i="11"/>
  <c r="H216" i="11"/>
  <c r="H217" i="11"/>
  <c r="H218" i="11"/>
  <c r="H219" i="11"/>
  <c r="H220" i="11"/>
  <c r="H221" i="11"/>
  <c r="H222" i="11"/>
  <c r="H223" i="11"/>
  <c r="H224" i="11"/>
  <c r="H225" i="11"/>
  <c r="H226" i="11"/>
  <c r="H227" i="11"/>
  <c r="H228" i="11"/>
  <c r="H229" i="11"/>
  <c r="H230" i="11"/>
  <c r="H231" i="11"/>
  <c r="H232" i="11"/>
  <c r="H233" i="11"/>
  <c r="H234" i="11"/>
  <c r="H235" i="11"/>
  <c r="H236" i="11"/>
  <c r="H237" i="11"/>
  <c r="H238" i="11"/>
  <c r="H239" i="11"/>
  <c r="H240" i="11"/>
  <c r="H241" i="11"/>
  <c r="H242" i="11"/>
  <c r="H243" i="11"/>
  <c r="H244" i="11"/>
  <c r="H245" i="11"/>
  <c r="H246" i="11"/>
  <c r="H247" i="11"/>
  <c r="H248" i="11"/>
  <c r="H249" i="11"/>
  <c r="H250" i="11"/>
  <c r="H251" i="11"/>
  <c r="H252" i="11"/>
  <c r="H253" i="11"/>
  <c r="H254" i="11"/>
  <c r="H255" i="11"/>
  <c r="H256" i="11"/>
  <c r="H257" i="11"/>
  <c r="H258" i="11"/>
  <c r="H259" i="11"/>
  <c r="H260" i="11"/>
  <c r="H261" i="11"/>
  <c r="H262" i="11"/>
  <c r="H263" i="11"/>
  <c r="H264" i="11"/>
  <c r="H265" i="11"/>
  <c r="H266" i="11"/>
  <c r="H267" i="11"/>
  <c r="H268" i="11"/>
  <c r="H269" i="11"/>
  <c r="H270" i="11"/>
  <c r="H271" i="11"/>
  <c r="H272" i="11"/>
  <c r="H273" i="11"/>
  <c r="H274" i="11"/>
  <c r="H275" i="11"/>
  <c r="H276" i="11"/>
  <c r="H277" i="11"/>
  <c r="H278" i="11"/>
  <c r="H279" i="11"/>
  <c r="H280" i="11"/>
  <c r="H281" i="11"/>
  <c r="H282" i="11"/>
  <c r="H283" i="11"/>
  <c r="H284" i="11"/>
  <c r="H285" i="11"/>
  <c r="H286" i="11"/>
  <c r="H287" i="11"/>
  <c r="H288" i="11"/>
  <c r="H289" i="11"/>
  <c r="H290" i="11"/>
  <c r="H291" i="11"/>
  <c r="H292" i="11"/>
  <c r="H293" i="11"/>
  <c r="H294" i="11"/>
  <c r="H295" i="11"/>
  <c r="H296" i="11"/>
  <c r="H297" i="11"/>
  <c r="H298" i="11"/>
  <c r="H299" i="11"/>
  <c r="H300" i="11"/>
  <c r="H301" i="11"/>
  <c r="H302" i="11"/>
  <c r="H303" i="11"/>
  <c r="H304" i="11"/>
  <c r="H305" i="11"/>
  <c r="H306" i="11"/>
  <c r="H307" i="11"/>
  <c r="H308" i="11"/>
  <c r="H309" i="11"/>
  <c r="H310" i="11"/>
  <c r="H311" i="11"/>
  <c r="H312" i="11"/>
  <c r="H313" i="11"/>
  <c r="H314" i="11"/>
  <c r="H315" i="11"/>
  <c r="H316" i="11"/>
  <c r="H317" i="11"/>
  <c r="H318" i="11"/>
  <c r="H319" i="11"/>
  <c r="H320" i="11"/>
  <c r="H321" i="11"/>
  <c r="H322" i="11"/>
  <c r="H323" i="11"/>
  <c r="H324" i="11"/>
  <c r="H325" i="11"/>
  <c r="H326" i="11"/>
  <c r="H327" i="11"/>
  <c r="H328" i="11"/>
  <c r="H329" i="11"/>
  <c r="H330" i="11"/>
  <c r="H331" i="11"/>
  <c r="H332" i="11"/>
  <c r="H333" i="11"/>
  <c r="H334" i="11"/>
  <c r="H335" i="11"/>
  <c r="H336" i="11"/>
  <c r="H337" i="11"/>
  <c r="H338" i="11"/>
  <c r="H339" i="11"/>
  <c r="H340" i="11"/>
  <c r="H341" i="11"/>
  <c r="H342" i="11"/>
  <c r="H343" i="11"/>
  <c r="H344" i="11"/>
  <c r="H345" i="11"/>
  <c r="H346" i="11"/>
  <c r="H347" i="11"/>
  <c r="H348" i="11"/>
  <c r="H349" i="11"/>
  <c r="H350" i="11"/>
  <c r="H351" i="11"/>
  <c r="H352" i="11"/>
  <c r="H353" i="11"/>
  <c r="H354" i="11"/>
  <c r="H355" i="11"/>
  <c r="H356" i="11"/>
  <c r="H357" i="11"/>
  <c r="H358" i="11"/>
  <c r="H359" i="11"/>
  <c r="H360" i="11"/>
  <c r="H361" i="11"/>
  <c r="H362" i="11"/>
  <c r="H363" i="11"/>
  <c r="H364" i="11"/>
  <c r="H365" i="11"/>
  <c r="H366" i="11"/>
  <c r="H367" i="11"/>
  <c r="H368" i="11"/>
  <c r="H369" i="11"/>
  <c r="H370" i="11"/>
  <c r="H371" i="11"/>
  <c r="H372" i="11"/>
  <c r="H373" i="11"/>
  <c r="H374" i="11"/>
  <c r="H375" i="11"/>
  <c r="H376" i="11"/>
  <c r="H377" i="11"/>
  <c r="H378" i="11"/>
  <c r="H379" i="11"/>
  <c r="H380" i="11"/>
  <c r="H381" i="11"/>
  <c r="H382" i="11"/>
  <c r="H383" i="11"/>
  <c r="H384" i="11"/>
  <c r="H385" i="11"/>
  <c r="H386" i="11"/>
  <c r="H387" i="11"/>
  <c r="H388" i="11"/>
  <c r="H389" i="11"/>
  <c r="H390" i="11"/>
  <c r="H391" i="11"/>
  <c r="H392" i="11"/>
  <c r="H393" i="11"/>
  <c r="H203" i="11"/>
  <c r="H3" i="11"/>
  <c r="H4" i="11"/>
  <c r="H5" i="11"/>
  <c r="H6" i="11"/>
  <c r="H7" i="11"/>
  <c r="H8" i="11"/>
  <c r="H9" i="11"/>
  <c r="H10" i="11"/>
  <c r="H11" i="11"/>
  <c r="H12" i="11"/>
  <c r="H13" i="11"/>
  <c r="H14" i="11"/>
  <c r="H15" i="11"/>
  <c r="H16" i="11"/>
  <c r="H17" i="11"/>
  <c r="H18" i="11"/>
  <c r="H19" i="11"/>
  <c r="H20" i="11"/>
  <c r="H21" i="11"/>
  <c r="H22" i="11"/>
  <c r="H23" i="11"/>
  <c r="H24" i="11"/>
  <c r="H25" i="11"/>
  <c r="H26" i="11"/>
  <c r="H27" i="11"/>
  <c r="H28" i="11"/>
  <c r="H29" i="11"/>
  <c r="H30" i="11"/>
  <c r="H31" i="11"/>
  <c r="H32" i="11"/>
  <c r="H33" i="11"/>
  <c r="H34" i="11"/>
  <c r="H35" i="11"/>
  <c r="H36" i="11"/>
  <c r="H37" i="11"/>
  <c r="H38" i="11"/>
  <c r="H39" i="11"/>
  <c r="H40" i="11"/>
  <c r="H41" i="11"/>
  <c r="H42" i="11"/>
  <c r="H43" i="11"/>
  <c r="H44" i="11"/>
  <c r="H45" i="11"/>
  <c r="H46" i="11"/>
  <c r="H47" i="11"/>
  <c r="H48" i="11"/>
  <c r="H49" i="11"/>
  <c r="H50" i="11"/>
  <c r="H51" i="11"/>
  <c r="H52" i="11"/>
  <c r="H53" i="11"/>
  <c r="H54" i="11"/>
  <c r="H55" i="11"/>
  <c r="H56" i="11"/>
  <c r="H57" i="11"/>
  <c r="H58" i="11"/>
  <c r="H59" i="11"/>
  <c r="H60" i="11"/>
  <c r="H61" i="11"/>
  <c r="H62" i="11"/>
  <c r="H63" i="11"/>
  <c r="H64" i="11"/>
  <c r="H65" i="11"/>
  <c r="H66" i="11"/>
  <c r="H67" i="11"/>
  <c r="H68" i="11"/>
  <c r="H69" i="11"/>
  <c r="H70" i="11"/>
  <c r="H71" i="11"/>
  <c r="H72" i="11"/>
  <c r="H73" i="11"/>
  <c r="H74" i="11"/>
  <c r="H75" i="11"/>
  <c r="H76" i="11"/>
  <c r="H77" i="11"/>
  <c r="H78" i="11"/>
  <c r="H79" i="11"/>
  <c r="H80" i="11"/>
  <c r="H81" i="11"/>
  <c r="H82" i="11"/>
  <c r="H83" i="11"/>
  <c r="H84" i="11"/>
  <c r="H85" i="11"/>
  <c r="H86" i="11"/>
  <c r="H87" i="11"/>
  <c r="H88" i="11"/>
  <c r="H89" i="11"/>
  <c r="H90" i="11"/>
  <c r="H91" i="11"/>
  <c r="H92" i="11"/>
  <c r="H93" i="11"/>
  <c r="H94" i="11"/>
  <c r="H95" i="11"/>
  <c r="H96" i="11"/>
  <c r="H97" i="11"/>
  <c r="H98" i="11"/>
  <c r="H99" i="11"/>
  <c r="H100" i="11"/>
  <c r="H101" i="11"/>
  <c r="H102" i="11"/>
  <c r="H103" i="11"/>
  <c r="H104" i="11"/>
  <c r="H105" i="11"/>
  <c r="H106" i="11"/>
  <c r="H107" i="11"/>
  <c r="H108" i="11"/>
  <c r="H109" i="11"/>
  <c r="H110" i="11"/>
  <c r="H111" i="11"/>
  <c r="H112" i="11"/>
  <c r="H113" i="11"/>
  <c r="H114" i="11"/>
  <c r="H115" i="11"/>
  <c r="H116" i="11"/>
  <c r="H117" i="11"/>
  <c r="H118" i="11"/>
  <c r="H119" i="11"/>
  <c r="H120" i="11"/>
  <c r="H121" i="11"/>
  <c r="H122" i="11"/>
  <c r="H123" i="11"/>
  <c r="H124" i="11"/>
  <c r="H125" i="11"/>
  <c r="H126" i="11"/>
  <c r="H127" i="11"/>
  <c r="H128" i="11"/>
  <c r="H129" i="11"/>
  <c r="H130" i="11"/>
  <c r="H131" i="11"/>
  <c r="H132" i="11"/>
  <c r="H133" i="11"/>
  <c r="H134" i="11"/>
  <c r="H135" i="11"/>
  <c r="H136" i="11"/>
  <c r="H137" i="11"/>
  <c r="H138" i="11"/>
  <c r="H139" i="11"/>
  <c r="H140" i="11"/>
  <c r="H141" i="11"/>
  <c r="H142" i="11"/>
  <c r="H143" i="11"/>
  <c r="H144" i="11"/>
  <c r="H145" i="11"/>
  <c r="H146" i="11"/>
  <c r="H147" i="11"/>
  <c r="H148" i="11"/>
  <c r="H149" i="11"/>
  <c r="H150" i="11"/>
  <c r="H151" i="11"/>
  <c r="H152" i="11"/>
  <c r="H153" i="11"/>
  <c r="H154" i="11"/>
  <c r="H155" i="11"/>
  <c r="H156" i="11"/>
  <c r="H157" i="11"/>
  <c r="H158" i="11"/>
  <c r="H159" i="11"/>
  <c r="H160" i="11"/>
  <c r="H161" i="11"/>
  <c r="H162" i="11"/>
  <c r="H163" i="11"/>
  <c r="H164" i="11"/>
  <c r="H165" i="11"/>
  <c r="H166" i="11"/>
  <c r="H167" i="11"/>
  <c r="H168" i="11"/>
  <c r="H169" i="11"/>
  <c r="H170" i="11"/>
  <c r="H171" i="11"/>
  <c r="H172" i="11"/>
  <c r="H173" i="11"/>
  <c r="H174" i="11"/>
  <c r="H175" i="11"/>
  <c r="H176" i="11"/>
  <c r="H177" i="11"/>
  <c r="H178" i="11"/>
  <c r="H179" i="11"/>
  <c r="H180" i="11"/>
  <c r="H181" i="11"/>
  <c r="H182" i="11"/>
  <c r="H183" i="11"/>
  <c r="H184" i="11"/>
  <c r="H185" i="11"/>
  <c r="H186" i="11"/>
  <c r="H187" i="11"/>
  <c r="H188" i="11"/>
  <c r="H189" i="11"/>
  <c r="H190" i="11"/>
  <c r="H191" i="11"/>
  <c r="H192" i="11"/>
  <c r="H193" i="11"/>
  <c r="H194" i="11"/>
  <c r="H195" i="11"/>
  <c r="H196" i="11"/>
  <c r="H197" i="11"/>
  <c r="H198" i="11"/>
  <c r="H199" i="11"/>
  <c r="H200" i="11"/>
  <c r="H201" i="11"/>
  <c r="H202" i="11"/>
  <c r="H2" i="11"/>
  <c r="Q61" i="8"/>
  <c r="R61" i="8"/>
  <c r="S61" i="8"/>
  <c r="T61" i="8"/>
  <c r="U61" i="8"/>
  <c r="Q160" i="8"/>
  <c r="R160" i="8"/>
  <c r="S160" i="8"/>
  <c r="T160" i="8"/>
  <c r="U160" i="8"/>
  <c r="Q128" i="8"/>
  <c r="R128" i="8"/>
  <c r="S128" i="8"/>
  <c r="T128" i="8"/>
  <c r="U128" i="8"/>
  <c r="Q254" i="8"/>
  <c r="R254" i="8"/>
  <c r="S254" i="8"/>
  <c r="T254" i="8"/>
  <c r="U254" i="8"/>
  <c r="Q15" i="8"/>
  <c r="R15" i="8"/>
  <c r="S15" i="8"/>
  <c r="T15" i="8"/>
  <c r="U15" i="8"/>
  <c r="Q121" i="8"/>
  <c r="R121" i="8"/>
  <c r="S121" i="8"/>
  <c r="T121" i="8"/>
  <c r="U121" i="8"/>
  <c r="Q214" i="8"/>
  <c r="R214" i="8"/>
  <c r="S214" i="8"/>
  <c r="T214" i="8"/>
  <c r="U214" i="8"/>
  <c r="Q63" i="8"/>
  <c r="R63" i="8"/>
  <c r="S63" i="8"/>
  <c r="T63" i="8"/>
  <c r="U63" i="8"/>
  <c r="Q118" i="8"/>
  <c r="R118" i="8"/>
  <c r="S118" i="8"/>
  <c r="T118" i="8"/>
  <c r="U118" i="8"/>
  <c r="Q300" i="8"/>
  <c r="R300" i="8"/>
  <c r="S300" i="8"/>
  <c r="T300" i="8"/>
  <c r="U300" i="8"/>
  <c r="Q249" i="8"/>
  <c r="R249" i="8"/>
  <c r="S249" i="8"/>
  <c r="T249" i="8"/>
  <c r="U249" i="8"/>
  <c r="Q92" i="8"/>
  <c r="R92" i="8"/>
  <c r="S92" i="8"/>
  <c r="T92" i="8"/>
  <c r="U92" i="8"/>
  <c r="Q108" i="8"/>
  <c r="R108" i="8"/>
  <c r="S108" i="8"/>
  <c r="T108" i="8"/>
  <c r="U108" i="8"/>
  <c r="Q220" i="8"/>
  <c r="R220" i="8"/>
  <c r="S220" i="8"/>
  <c r="T220" i="8"/>
  <c r="U220" i="8"/>
  <c r="Q241" i="8"/>
  <c r="R241" i="8"/>
  <c r="S241" i="8"/>
  <c r="T241" i="8"/>
  <c r="U241" i="8"/>
  <c r="Q59" i="8"/>
  <c r="R59" i="8"/>
  <c r="S59" i="8"/>
  <c r="T59" i="8"/>
  <c r="U59" i="8"/>
  <c r="Q211" i="8"/>
  <c r="R211" i="8"/>
  <c r="S211" i="8"/>
  <c r="T211" i="8"/>
  <c r="U211" i="8"/>
  <c r="Q167" i="8"/>
  <c r="R167" i="8"/>
  <c r="S167" i="8"/>
  <c r="T167" i="8"/>
  <c r="U167" i="8"/>
  <c r="Q171" i="8"/>
  <c r="R171" i="8"/>
  <c r="S171" i="8"/>
  <c r="T171" i="8"/>
  <c r="U171" i="8"/>
  <c r="Q242" i="8"/>
  <c r="R242" i="8"/>
  <c r="S242" i="8"/>
  <c r="T242" i="8"/>
  <c r="U242" i="8"/>
  <c r="Q176" i="8"/>
  <c r="R176" i="8"/>
  <c r="S176" i="8"/>
  <c r="T176" i="8"/>
  <c r="U176" i="8"/>
  <c r="Q317" i="8"/>
  <c r="R317" i="8"/>
  <c r="S317" i="8"/>
  <c r="T317" i="8"/>
  <c r="U317" i="8"/>
  <c r="Q107" i="8"/>
  <c r="R107" i="8"/>
  <c r="S107" i="8"/>
  <c r="T107" i="8"/>
  <c r="U107" i="8"/>
  <c r="Q14" i="8"/>
  <c r="R14" i="8"/>
  <c r="S14" i="8"/>
  <c r="T14" i="8"/>
  <c r="U14" i="8"/>
  <c r="Q291" i="8"/>
  <c r="R291" i="8"/>
  <c r="S291" i="8"/>
  <c r="T291" i="8"/>
  <c r="U291" i="8"/>
  <c r="Q35" i="8"/>
  <c r="R35" i="8"/>
  <c r="S35" i="8"/>
  <c r="T35" i="8"/>
  <c r="U35" i="8"/>
  <c r="Q234" i="8"/>
  <c r="R234" i="8"/>
  <c r="S234" i="8"/>
  <c r="T234" i="8"/>
  <c r="U234" i="8"/>
  <c r="Q253" i="8"/>
  <c r="R253" i="8"/>
  <c r="S253" i="8"/>
  <c r="T253" i="8"/>
  <c r="U253" i="8"/>
  <c r="Q243" i="8"/>
  <c r="R243" i="8"/>
  <c r="S243" i="8"/>
  <c r="T243" i="8"/>
  <c r="U243" i="8"/>
  <c r="Q150" i="8"/>
  <c r="R150" i="8"/>
  <c r="S150" i="8"/>
  <c r="T150" i="8"/>
  <c r="U150" i="8"/>
  <c r="Q143" i="8"/>
  <c r="R143" i="8"/>
  <c r="S143" i="8"/>
  <c r="T143" i="8"/>
  <c r="U143" i="8"/>
  <c r="Q102" i="8"/>
  <c r="R102" i="8"/>
  <c r="S102" i="8"/>
  <c r="T102" i="8"/>
  <c r="U102" i="8"/>
  <c r="Q265" i="8"/>
  <c r="R265" i="8"/>
  <c r="S265" i="8"/>
  <c r="T265" i="8"/>
  <c r="U265" i="8"/>
  <c r="Q147" i="8"/>
  <c r="R147" i="8"/>
  <c r="S147" i="8"/>
  <c r="T147" i="8"/>
  <c r="U147" i="8"/>
  <c r="Q87" i="8"/>
  <c r="R87" i="8"/>
  <c r="S87" i="8"/>
  <c r="T87" i="8"/>
  <c r="U87" i="8"/>
  <c r="Q308" i="8"/>
  <c r="R308" i="8"/>
  <c r="S308" i="8"/>
  <c r="T308" i="8"/>
  <c r="U308" i="8"/>
  <c r="Q207" i="8"/>
  <c r="R207" i="8"/>
  <c r="S207" i="8"/>
  <c r="T207" i="8"/>
  <c r="U207" i="8"/>
  <c r="Q154" i="8"/>
  <c r="R154" i="8"/>
  <c r="S154" i="8"/>
  <c r="T154" i="8"/>
  <c r="U154" i="8"/>
  <c r="Q125" i="8"/>
  <c r="R125" i="8"/>
  <c r="S125" i="8"/>
  <c r="T125" i="8"/>
  <c r="U125" i="8"/>
  <c r="Q284" i="8"/>
  <c r="R284" i="8"/>
  <c r="S284" i="8"/>
  <c r="T284" i="8"/>
  <c r="U284" i="8"/>
  <c r="Q226" i="8"/>
  <c r="R226" i="8"/>
  <c r="S226" i="8"/>
  <c r="T226" i="8"/>
  <c r="U226" i="8"/>
  <c r="Q209" i="8"/>
  <c r="R209" i="8"/>
  <c r="S209" i="8"/>
  <c r="T209" i="8"/>
  <c r="U209" i="8"/>
  <c r="Q219" i="8"/>
  <c r="R219" i="8"/>
  <c r="S219" i="8"/>
  <c r="T219" i="8"/>
  <c r="U219" i="8"/>
  <c r="Q55" i="8"/>
  <c r="R55" i="8"/>
  <c r="S55" i="8"/>
  <c r="T55" i="8"/>
  <c r="U55" i="8"/>
  <c r="Q149" i="8"/>
  <c r="R149" i="8"/>
  <c r="S149" i="8"/>
  <c r="T149" i="8"/>
  <c r="U149" i="8"/>
  <c r="Q52" i="8"/>
  <c r="R52" i="8"/>
  <c r="S52" i="8"/>
  <c r="T52" i="8"/>
  <c r="U52" i="8"/>
  <c r="Q50" i="8"/>
  <c r="R50" i="8"/>
  <c r="S50" i="8"/>
  <c r="T50" i="8"/>
  <c r="U50" i="8"/>
  <c r="Q166" i="8"/>
  <c r="R166" i="8"/>
  <c r="S166" i="8"/>
  <c r="T166" i="8"/>
  <c r="U166" i="8"/>
  <c r="Q230" i="8"/>
  <c r="R230" i="8"/>
  <c r="S230" i="8"/>
  <c r="T230" i="8"/>
  <c r="U230" i="8"/>
  <c r="Q287" i="8"/>
  <c r="R287" i="8"/>
  <c r="S287" i="8"/>
  <c r="T287" i="8"/>
  <c r="U287" i="8"/>
  <c r="Q104" i="8"/>
  <c r="R104" i="8"/>
  <c r="S104" i="8"/>
  <c r="T104" i="8"/>
  <c r="U104" i="8"/>
  <c r="Q88" i="8"/>
  <c r="R88" i="8"/>
  <c r="S88" i="8"/>
  <c r="T88" i="8"/>
  <c r="U88" i="8"/>
  <c r="Q157" i="8"/>
  <c r="R157" i="8"/>
  <c r="S157" i="8"/>
  <c r="T157" i="8"/>
  <c r="U157" i="8"/>
  <c r="Q62" i="8"/>
  <c r="R62" i="8"/>
  <c r="S62" i="8"/>
  <c r="T62" i="8"/>
  <c r="U62" i="8"/>
  <c r="Q91" i="8"/>
  <c r="R91" i="8"/>
  <c r="S91" i="8"/>
  <c r="T91" i="8"/>
  <c r="U91" i="8"/>
  <c r="Q124" i="8"/>
  <c r="R124" i="8"/>
  <c r="S124" i="8"/>
  <c r="T124" i="8"/>
  <c r="U124" i="8"/>
  <c r="Q123" i="8"/>
  <c r="R123" i="8"/>
  <c r="S123" i="8"/>
  <c r="T123" i="8"/>
  <c r="U123" i="8"/>
  <c r="Q144" i="8"/>
  <c r="R144" i="8"/>
  <c r="S144" i="8"/>
  <c r="T144" i="8"/>
  <c r="U144" i="8"/>
  <c r="Q279" i="8"/>
  <c r="R279" i="8"/>
  <c r="S279" i="8"/>
  <c r="T279" i="8"/>
  <c r="U279" i="8"/>
  <c r="Q184" i="8"/>
  <c r="R184" i="8"/>
  <c r="S184" i="8"/>
  <c r="T184" i="8"/>
  <c r="U184" i="8"/>
  <c r="Q194" i="8"/>
  <c r="R194" i="8"/>
  <c r="S194" i="8"/>
  <c r="T194" i="8"/>
  <c r="U194" i="8"/>
  <c r="Q173" i="8"/>
  <c r="R173" i="8"/>
  <c r="S173" i="8"/>
  <c r="T173" i="8"/>
  <c r="U173" i="8"/>
  <c r="Q222" i="8"/>
  <c r="R222" i="8"/>
  <c r="S222" i="8"/>
  <c r="T222" i="8"/>
  <c r="U222" i="8"/>
  <c r="Q162" i="8"/>
  <c r="R162" i="8"/>
  <c r="S162" i="8"/>
  <c r="T162" i="8"/>
  <c r="U162" i="8"/>
  <c r="Q276" i="8"/>
  <c r="R276" i="8"/>
  <c r="S276" i="8"/>
  <c r="T276" i="8"/>
  <c r="U276" i="8"/>
  <c r="Q163" i="8"/>
  <c r="R163" i="8"/>
  <c r="S163" i="8"/>
  <c r="T163" i="8"/>
  <c r="U163" i="8"/>
  <c r="Q196" i="8"/>
  <c r="R196" i="8"/>
  <c r="S196" i="8"/>
  <c r="T196" i="8"/>
  <c r="U196" i="8"/>
  <c r="Q246" i="8"/>
  <c r="R246" i="8"/>
  <c r="S246" i="8"/>
  <c r="T246" i="8"/>
  <c r="U246" i="8"/>
  <c r="Q203" i="8"/>
  <c r="R203" i="8"/>
  <c r="S203" i="8"/>
  <c r="T203" i="8"/>
  <c r="U203" i="8"/>
  <c r="Q186" i="8"/>
  <c r="R186" i="8"/>
  <c r="S186" i="8"/>
  <c r="T186" i="8"/>
  <c r="U186" i="8"/>
  <c r="Q179" i="8"/>
  <c r="R179" i="8"/>
  <c r="S179" i="8"/>
  <c r="T179" i="8"/>
  <c r="U179" i="8"/>
  <c r="Q187" i="8"/>
  <c r="R187" i="8"/>
  <c r="S187" i="8"/>
  <c r="T187" i="8"/>
  <c r="U187" i="8"/>
  <c r="Q151" i="8"/>
  <c r="R151" i="8"/>
  <c r="S151" i="8"/>
  <c r="T151" i="8"/>
  <c r="U151" i="8"/>
  <c r="Q290" i="8"/>
  <c r="R290" i="8"/>
  <c r="S290" i="8"/>
  <c r="T290" i="8"/>
  <c r="U290" i="8"/>
  <c r="Q174" i="8"/>
  <c r="R174" i="8"/>
  <c r="S174" i="8"/>
  <c r="T174" i="8"/>
  <c r="U174" i="8"/>
  <c r="Q153" i="8"/>
  <c r="R153" i="8"/>
  <c r="S153" i="8"/>
  <c r="T153" i="8"/>
  <c r="U153" i="8"/>
  <c r="Q261" i="8"/>
  <c r="R261" i="8"/>
  <c r="S261" i="8"/>
  <c r="T261" i="8"/>
  <c r="U261" i="8"/>
  <c r="Q301" i="8"/>
  <c r="R301" i="8"/>
  <c r="S301" i="8"/>
  <c r="T301" i="8"/>
  <c r="U301" i="8"/>
  <c r="Q130" i="8"/>
  <c r="R130" i="8"/>
  <c r="S130" i="8"/>
  <c r="T130" i="8"/>
  <c r="U130" i="8"/>
  <c r="Q206" i="8"/>
  <c r="R206" i="8"/>
  <c r="S206" i="8"/>
  <c r="T206" i="8"/>
  <c r="U206" i="8"/>
  <c r="Q221" i="8"/>
  <c r="R221" i="8"/>
  <c r="S221" i="8"/>
  <c r="T221" i="8"/>
  <c r="U221" i="8"/>
  <c r="Q213" i="8"/>
  <c r="R213" i="8"/>
  <c r="S213" i="8"/>
  <c r="T213" i="8"/>
  <c r="U213" i="8"/>
  <c r="Q217" i="8"/>
  <c r="R217" i="8"/>
  <c r="S217" i="8"/>
  <c r="T217" i="8"/>
  <c r="U217" i="8"/>
  <c r="Q235" i="8"/>
  <c r="R235" i="8"/>
  <c r="S235" i="8"/>
  <c r="T235" i="8"/>
  <c r="U235" i="8"/>
  <c r="Q198" i="8"/>
  <c r="R198" i="8"/>
  <c r="S198" i="8"/>
  <c r="T198" i="8"/>
  <c r="U198" i="8"/>
  <c r="Q260" i="8"/>
  <c r="R260" i="8"/>
  <c r="S260" i="8"/>
  <c r="T260" i="8"/>
  <c r="U260" i="8"/>
  <c r="Q262" i="8"/>
  <c r="R262" i="8"/>
  <c r="S262" i="8"/>
  <c r="T262" i="8"/>
  <c r="U262" i="8"/>
  <c r="Q271" i="8"/>
  <c r="R271" i="8"/>
  <c r="S271" i="8"/>
  <c r="T271" i="8"/>
  <c r="U271" i="8"/>
  <c r="Q282" i="8"/>
  <c r="R282" i="8"/>
  <c r="S282" i="8"/>
  <c r="T282" i="8"/>
  <c r="U282" i="8"/>
  <c r="Q182" i="8"/>
  <c r="R182" i="8"/>
  <c r="S182" i="8"/>
  <c r="T182" i="8"/>
  <c r="U182" i="8"/>
  <c r="Q139" i="8"/>
  <c r="R139" i="8"/>
  <c r="S139" i="8"/>
  <c r="T139" i="8"/>
  <c r="U139" i="8"/>
  <c r="Q258" i="8"/>
  <c r="R258" i="8"/>
  <c r="S258" i="8"/>
  <c r="T258" i="8"/>
  <c r="U258" i="8"/>
  <c r="Q218" i="8"/>
  <c r="R218" i="8"/>
  <c r="S218" i="8"/>
  <c r="T218" i="8"/>
  <c r="U218" i="8"/>
  <c r="Q195" i="8"/>
  <c r="R195" i="8"/>
  <c r="S195" i="8"/>
  <c r="T195" i="8"/>
  <c r="U195" i="8"/>
  <c r="Q148" i="8"/>
  <c r="R148" i="8"/>
  <c r="S148" i="8"/>
  <c r="T148" i="8"/>
  <c r="U148" i="8"/>
  <c r="Q257" i="8"/>
  <c r="R257" i="8"/>
  <c r="S257" i="8"/>
  <c r="T257" i="8"/>
  <c r="U257" i="8"/>
  <c r="Q237" i="8"/>
  <c r="R237" i="8"/>
  <c r="S237" i="8"/>
  <c r="T237" i="8"/>
  <c r="U237" i="8"/>
  <c r="Q239" i="8"/>
  <c r="R239" i="8"/>
  <c r="S239" i="8"/>
  <c r="T239" i="8"/>
  <c r="U239" i="8"/>
  <c r="Q117" i="8"/>
  <c r="R117" i="8"/>
  <c r="S117" i="8"/>
  <c r="T117" i="8"/>
  <c r="U117" i="8"/>
  <c r="Q232" i="8"/>
  <c r="R232" i="8"/>
  <c r="S232" i="8"/>
  <c r="T232" i="8"/>
  <c r="U232" i="8"/>
  <c r="Q236" i="8"/>
  <c r="R236" i="8"/>
  <c r="S236" i="8"/>
  <c r="T236" i="8"/>
  <c r="U236" i="8"/>
  <c r="Q185" i="8"/>
  <c r="R185" i="8"/>
  <c r="S185" i="8"/>
  <c r="T185" i="8"/>
  <c r="U185" i="8"/>
  <c r="Q189" i="8"/>
  <c r="R189" i="8"/>
  <c r="S189" i="8"/>
  <c r="T189" i="8"/>
  <c r="U189" i="8"/>
  <c r="Q67" i="8"/>
  <c r="R67" i="8"/>
  <c r="S67" i="8"/>
  <c r="T67" i="8"/>
  <c r="U67" i="8"/>
  <c r="Q131" i="8"/>
  <c r="R131" i="8"/>
  <c r="S131" i="8"/>
  <c r="T131" i="8"/>
  <c r="U131" i="8"/>
  <c r="Q267" i="8"/>
  <c r="R267" i="8"/>
  <c r="S267" i="8"/>
  <c r="T267" i="8"/>
  <c r="U267" i="8"/>
  <c r="Q135" i="8"/>
  <c r="R135" i="8"/>
  <c r="S135" i="8"/>
  <c r="T135" i="8"/>
  <c r="U135" i="8"/>
  <c r="Q295" i="8"/>
  <c r="R295" i="8"/>
  <c r="S295" i="8"/>
  <c r="T295" i="8"/>
  <c r="U295" i="8"/>
  <c r="Q264" i="8"/>
  <c r="R264" i="8"/>
  <c r="S264" i="8"/>
  <c r="T264" i="8"/>
  <c r="U264" i="8"/>
  <c r="Q74" i="8"/>
  <c r="R74" i="8"/>
  <c r="S74" i="8"/>
  <c r="T74" i="8"/>
  <c r="U74" i="8"/>
  <c r="Q23" i="8"/>
  <c r="R23" i="8"/>
  <c r="S23" i="8"/>
  <c r="T23" i="8"/>
  <c r="U23" i="8"/>
  <c r="Q156" i="8"/>
  <c r="R156" i="8"/>
  <c r="S156" i="8"/>
  <c r="T156" i="8"/>
  <c r="U156" i="8"/>
  <c r="Q48" i="8"/>
  <c r="R48" i="8"/>
  <c r="S48" i="8"/>
  <c r="T48" i="8"/>
  <c r="U48" i="8"/>
  <c r="Q3" i="8"/>
  <c r="R3" i="8"/>
  <c r="S3" i="8"/>
  <c r="T3" i="8"/>
  <c r="U3" i="8"/>
  <c r="Q9" i="8"/>
  <c r="R9" i="8"/>
  <c r="S9" i="8"/>
  <c r="T9" i="8"/>
  <c r="U9" i="8"/>
  <c r="Q22" i="8"/>
  <c r="R22" i="8"/>
  <c r="S22" i="8"/>
  <c r="T22" i="8"/>
  <c r="U22" i="8"/>
  <c r="Q76" i="8"/>
  <c r="R76" i="8"/>
  <c r="S76" i="8"/>
  <c r="T76" i="8"/>
  <c r="U76" i="8"/>
  <c r="Q106" i="8"/>
  <c r="R106" i="8"/>
  <c r="S106" i="8"/>
  <c r="T106" i="8"/>
  <c r="U106" i="8"/>
  <c r="Q86" i="8"/>
  <c r="R86" i="8"/>
  <c r="S86" i="8"/>
  <c r="T86" i="8"/>
  <c r="U86" i="8"/>
  <c r="Q17" i="8"/>
  <c r="R17" i="8"/>
  <c r="S17" i="8"/>
  <c r="T17" i="8"/>
  <c r="U17" i="8"/>
  <c r="Q168" i="8"/>
  <c r="R168" i="8"/>
  <c r="S168" i="8"/>
  <c r="T168" i="8"/>
  <c r="U168" i="8"/>
  <c r="Q58" i="8"/>
  <c r="R58" i="8"/>
  <c r="S58" i="8"/>
  <c r="T58" i="8"/>
  <c r="U58" i="8"/>
  <c r="Q28" i="8"/>
  <c r="R28" i="8"/>
  <c r="S28" i="8"/>
  <c r="T28" i="8"/>
  <c r="U28" i="8"/>
  <c r="Q64" i="8"/>
  <c r="R64" i="8"/>
  <c r="S64" i="8"/>
  <c r="T64" i="8"/>
  <c r="U64" i="8"/>
  <c r="Q12" i="8"/>
  <c r="R12" i="8"/>
  <c r="S12" i="8"/>
  <c r="T12" i="8"/>
  <c r="U12" i="8"/>
  <c r="Q132" i="8"/>
  <c r="R132" i="8"/>
  <c r="S132" i="8"/>
  <c r="T132" i="8"/>
  <c r="U132" i="8"/>
  <c r="Q27" i="8"/>
  <c r="R27" i="8"/>
  <c r="S27" i="8"/>
  <c r="T27" i="8"/>
  <c r="U27" i="8"/>
  <c r="Q24" i="8"/>
  <c r="R24" i="8"/>
  <c r="S24" i="8"/>
  <c r="T24" i="8"/>
  <c r="U24" i="8"/>
  <c r="Q100" i="8"/>
  <c r="R100" i="8"/>
  <c r="S100" i="8"/>
  <c r="T100" i="8"/>
  <c r="U100" i="8"/>
  <c r="Q4" i="8"/>
  <c r="R4" i="8"/>
  <c r="S4" i="8"/>
  <c r="T4" i="8"/>
  <c r="U4" i="8"/>
  <c r="Q44" i="8"/>
  <c r="R44" i="8"/>
  <c r="S44" i="8"/>
  <c r="T44" i="8"/>
  <c r="U44" i="8"/>
  <c r="Q208" i="8"/>
  <c r="R208" i="8"/>
  <c r="S208" i="8"/>
  <c r="T208" i="8"/>
  <c r="U208" i="8"/>
  <c r="Q136" i="8"/>
  <c r="R136" i="8"/>
  <c r="S136" i="8"/>
  <c r="T136" i="8"/>
  <c r="U136" i="8"/>
  <c r="Q5" i="8"/>
  <c r="R5" i="8"/>
  <c r="S5" i="8"/>
  <c r="T5" i="8"/>
  <c r="U5" i="8"/>
  <c r="Q26" i="8"/>
  <c r="R26" i="8"/>
  <c r="S26" i="8"/>
  <c r="T26" i="8"/>
  <c r="U26" i="8"/>
  <c r="Q85" i="8"/>
  <c r="R85" i="8"/>
  <c r="S85" i="8"/>
  <c r="T85" i="8"/>
  <c r="U85" i="8"/>
  <c r="Q73" i="8"/>
  <c r="R73" i="8"/>
  <c r="S73" i="8"/>
  <c r="T73" i="8"/>
  <c r="U73" i="8"/>
  <c r="Q2" i="8"/>
  <c r="R2" i="8"/>
  <c r="S2" i="8"/>
  <c r="T2" i="8"/>
  <c r="U2" i="8"/>
  <c r="Q83" i="8"/>
  <c r="R83" i="8"/>
  <c r="S83" i="8"/>
  <c r="T83" i="8"/>
  <c r="U83" i="8"/>
  <c r="Q103" i="8"/>
  <c r="R103" i="8"/>
  <c r="S103" i="8"/>
  <c r="T103" i="8"/>
  <c r="U103" i="8"/>
  <c r="Q93" i="8"/>
  <c r="R93" i="8"/>
  <c r="S93" i="8"/>
  <c r="T93" i="8"/>
  <c r="U93" i="8"/>
  <c r="Q34" i="8"/>
  <c r="R34" i="8"/>
  <c r="S34" i="8"/>
  <c r="T34" i="8"/>
  <c r="U34" i="8"/>
  <c r="Q36" i="8"/>
  <c r="R36" i="8"/>
  <c r="S36" i="8"/>
  <c r="T36" i="8"/>
  <c r="U36" i="8"/>
  <c r="Q31" i="8"/>
  <c r="R31" i="8"/>
  <c r="S31" i="8"/>
  <c r="T31" i="8"/>
  <c r="U31" i="8"/>
  <c r="Q199" i="8"/>
  <c r="R199" i="8"/>
  <c r="S199" i="8"/>
  <c r="T199" i="8"/>
  <c r="U199" i="8"/>
  <c r="Q39" i="8"/>
  <c r="R39" i="8"/>
  <c r="S39" i="8"/>
  <c r="T39" i="8"/>
  <c r="U39" i="8"/>
  <c r="Q127" i="8"/>
  <c r="R127" i="8"/>
  <c r="S127" i="8"/>
  <c r="T127" i="8"/>
  <c r="U127" i="8"/>
  <c r="Q6" i="8"/>
  <c r="R6" i="8"/>
  <c r="S6" i="8"/>
  <c r="T6" i="8"/>
  <c r="U6" i="8"/>
  <c r="Q32" i="8"/>
  <c r="R32" i="8"/>
  <c r="S32" i="8"/>
  <c r="T32" i="8"/>
  <c r="U32" i="8"/>
  <c r="Q84" i="8"/>
  <c r="R84" i="8"/>
  <c r="S84" i="8"/>
  <c r="T84" i="8"/>
  <c r="U84" i="8"/>
  <c r="Q43" i="8"/>
  <c r="R43" i="8"/>
  <c r="S43" i="8"/>
  <c r="T43" i="8"/>
  <c r="U43" i="8"/>
  <c r="Q97" i="8"/>
  <c r="R97" i="8"/>
  <c r="S97" i="8"/>
  <c r="T97" i="8"/>
  <c r="U97" i="8"/>
  <c r="Q142" i="8"/>
  <c r="R142" i="8"/>
  <c r="S142" i="8"/>
  <c r="T142" i="8"/>
  <c r="U142" i="8"/>
  <c r="Q7" i="8"/>
  <c r="R7" i="8"/>
  <c r="S7" i="8"/>
  <c r="T7" i="8"/>
  <c r="U7" i="8"/>
  <c r="Q60" i="8"/>
  <c r="R60" i="8"/>
  <c r="S60" i="8"/>
  <c r="T60" i="8"/>
  <c r="U60" i="8"/>
  <c r="Q29" i="8"/>
  <c r="R29" i="8"/>
  <c r="S29" i="8"/>
  <c r="T29" i="8"/>
  <c r="U29" i="8"/>
  <c r="Q110" i="8"/>
  <c r="R110" i="8"/>
  <c r="S110" i="8"/>
  <c r="T110" i="8"/>
  <c r="U110" i="8"/>
  <c r="Q18" i="8"/>
  <c r="R18" i="8"/>
  <c r="S18" i="8"/>
  <c r="T18" i="8"/>
  <c r="U18" i="8"/>
  <c r="Q95" i="8"/>
  <c r="R95" i="8"/>
  <c r="S95" i="8"/>
  <c r="T95" i="8"/>
  <c r="U95" i="8"/>
  <c r="Q223" i="8"/>
  <c r="R223" i="8"/>
  <c r="S223" i="8"/>
  <c r="T223" i="8"/>
  <c r="U223" i="8"/>
  <c r="Q11" i="8"/>
  <c r="R11" i="8"/>
  <c r="S11" i="8"/>
  <c r="T11" i="8"/>
  <c r="U11" i="8"/>
  <c r="Q169" i="8"/>
  <c r="R169" i="8"/>
  <c r="S169" i="8"/>
  <c r="T169" i="8"/>
  <c r="U169" i="8"/>
  <c r="Q77" i="8"/>
  <c r="R77" i="8"/>
  <c r="S77" i="8"/>
  <c r="T77" i="8"/>
  <c r="U77" i="8"/>
  <c r="Q10" i="8"/>
  <c r="R10" i="8"/>
  <c r="S10" i="8"/>
  <c r="T10" i="8"/>
  <c r="U10" i="8"/>
  <c r="Q178" i="8"/>
  <c r="R178" i="8"/>
  <c r="S178" i="8"/>
  <c r="T178" i="8"/>
  <c r="U178" i="8"/>
  <c r="Q33" i="8"/>
  <c r="R33" i="8"/>
  <c r="S33" i="8"/>
  <c r="T33" i="8"/>
  <c r="U33" i="8"/>
  <c r="Q115" i="8"/>
  <c r="R115" i="8"/>
  <c r="S115" i="8"/>
  <c r="T115" i="8"/>
  <c r="U115" i="8"/>
  <c r="Q238" i="8"/>
  <c r="R238" i="8"/>
  <c r="S238" i="8"/>
  <c r="T238" i="8"/>
  <c r="U238" i="8"/>
  <c r="Q49" i="8"/>
  <c r="R49" i="8"/>
  <c r="S49" i="8"/>
  <c r="T49" i="8"/>
  <c r="U49" i="8"/>
  <c r="Q56" i="8"/>
  <c r="R56" i="8"/>
  <c r="S56" i="8"/>
  <c r="T56" i="8"/>
  <c r="U56" i="8"/>
  <c r="Q94" i="8"/>
  <c r="R94" i="8"/>
  <c r="S94" i="8"/>
  <c r="T94" i="8"/>
  <c r="U94" i="8"/>
  <c r="Q70" i="8"/>
  <c r="R70" i="8"/>
  <c r="S70" i="8"/>
  <c r="T70" i="8"/>
  <c r="U70" i="8"/>
  <c r="Q183" i="8"/>
  <c r="R183" i="8"/>
  <c r="S183" i="8"/>
  <c r="T183" i="8"/>
  <c r="U183" i="8"/>
  <c r="Q38" i="8"/>
  <c r="R38" i="8"/>
  <c r="S38" i="8"/>
  <c r="T38" i="8"/>
  <c r="U38" i="8"/>
  <c r="Q280" i="8"/>
  <c r="R280" i="8"/>
  <c r="S280" i="8"/>
  <c r="T280" i="8"/>
  <c r="U280" i="8"/>
  <c r="Q172" i="8"/>
  <c r="R172" i="8"/>
  <c r="S172" i="8"/>
  <c r="T172" i="8"/>
  <c r="U172" i="8"/>
  <c r="Q54" i="8"/>
  <c r="R54" i="8"/>
  <c r="S54" i="8"/>
  <c r="T54" i="8"/>
  <c r="U54" i="8"/>
  <c r="Q116" i="8"/>
  <c r="R116" i="8"/>
  <c r="S116" i="8"/>
  <c r="T116" i="8"/>
  <c r="U116" i="8"/>
  <c r="Q66" i="8"/>
  <c r="R66" i="8"/>
  <c r="S66" i="8"/>
  <c r="T66" i="8"/>
  <c r="U66" i="8"/>
  <c r="Q37" i="8"/>
  <c r="R37" i="8"/>
  <c r="S37" i="8"/>
  <c r="T37" i="8"/>
  <c r="U37" i="8"/>
  <c r="Q126" i="8"/>
  <c r="R126" i="8"/>
  <c r="S126" i="8"/>
  <c r="T126" i="8"/>
  <c r="U126" i="8"/>
  <c r="Q200" i="8"/>
  <c r="R200" i="8"/>
  <c r="S200" i="8"/>
  <c r="T200" i="8"/>
  <c r="U200" i="8"/>
  <c r="Q193" i="8"/>
  <c r="R193" i="8"/>
  <c r="S193" i="8"/>
  <c r="T193" i="8"/>
  <c r="U193" i="8"/>
  <c r="Q16" i="8"/>
  <c r="R16" i="8"/>
  <c r="S16" i="8"/>
  <c r="T16" i="8"/>
  <c r="U16" i="8"/>
  <c r="Q188" i="8"/>
  <c r="R188" i="8"/>
  <c r="S188" i="8"/>
  <c r="T188" i="8"/>
  <c r="U188" i="8"/>
  <c r="Q81" i="8"/>
  <c r="R81" i="8"/>
  <c r="S81" i="8"/>
  <c r="T81" i="8"/>
  <c r="U81" i="8"/>
  <c r="Q138" i="8"/>
  <c r="R138" i="8"/>
  <c r="S138" i="8"/>
  <c r="T138" i="8"/>
  <c r="U138" i="8"/>
  <c r="Q120" i="8"/>
  <c r="R120" i="8"/>
  <c r="S120" i="8"/>
  <c r="T120" i="8"/>
  <c r="U120" i="8"/>
  <c r="Q90" i="8"/>
  <c r="R90" i="8"/>
  <c r="S90" i="8"/>
  <c r="T90" i="8"/>
  <c r="U90" i="8"/>
  <c r="Q165" i="8"/>
  <c r="R165" i="8"/>
  <c r="S165" i="8"/>
  <c r="T165" i="8"/>
  <c r="U165" i="8"/>
  <c r="Q45" i="8"/>
  <c r="R45" i="8"/>
  <c r="S45" i="8"/>
  <c r="T45" i="8"/>
  <c r="U45" i="8"/>
  <c r="Q40" i="8"/>
  <c r="R40" i="8"/>
  <c r="S40" i="8"/>
  <c r="T40" i="8"/>
  <c r="U40" i="8"/>
  <c r="Q105" i="8"/>
  <c r="R105" i="8"/>
  <c r="S105" i="8"/>
  <c r="T105" i="8"/>
  <c r="U105" i="8"/>
  <c r="Q53" i="8"/>
  <c r="R53" i="8"/>
  <c r="S53" i="8"/>
  <c r="T53" i="8"/>
  <c r="U53" i="8"/>
  <c r="Q79" i="8"/>
  <c r="R79" i="8"/>
  <c r="S79" i="8"/>
  <c r="T79" i="8"/>
  <c r="U79" i="8"/>
  <c r="Q231" i="8"/>
  <c r="R231" i="8"/>
  <c r="S231" i="8"/>
  <c r="T231" i="8"/>
  <c r="U231" i="8"/>
  <c r="Q227" i="8"/>
  <c r="R227" i="8"/>
  <c r="S227" i="8"/>
  <c r="T227" i="8"/>
  <c r="U227" i="8"/>
  <c r="Q65" i="8"/>
  <c r="R65" i="8"/>
  <c r="S65" i="8"/>
  <c r="T65" i="8"/>
  <c r="U65" i="8"/>
  <c r="Q96" i="8"/>
  <c r="R96" i="8"/>
  <c r="S96" i="8"/>
  <c r="T96" i="8"/>
  <c r="U96" i="8"/>
  <c r="Q145" i="8"/>
  <c r="R145" i="8"/>
  <c r="S145" i="8"/>
  <c r="T145" i="8"/>
  <c r="U145" i="8"/>
  <c r="Q78" i="8"/>
  <c r="R78" i="8"/>
  <c r="S78" i="8"/>
  <c r="T78" i="8"/>
  <c r="U78" i="8"/>
  <c r="Q30" i="8"/>
  <c r="R30" i="8"/>
  <c r="S30" i="8"/>
  <c r="T30" i="8"/>
  <c r="U30" i="8"/>
  <c r="Q8" i="8"/>
  <c r="R8" i="8"/>
  <c r="S8" i="8"/>
  <c r="T8" i="8"/>
  <c r="U8" i="8"/>
  <c r="Q161" i="8"/>
  <c r="R161" i="8"/>
  <c r="S161" i="8"/>
  <c r="T161" i="8"/>
  <c r="U161" i="8"/>
  <c r="Q25" i="8"/>
  <c r="R25" i="8"/>
  <c r="S25" i="8"/>
  <c r="T25" i="8"/>
  <c r="U25" i="8"/>
  <c r="Q41" i="8"/>
  <c r="R41" i="8"/>
  <c r="S41" i="8"/>
  <c r="T41" i="8"/>
  <c r="U41" i="8"/>
  <c r="Q99" i="8"/>
  <c r="R99" i="8"/>
  <c r="S99" i="8"/>
  <c r="T99" i="8"/>
  <c r="U99" i="8"/>
  <c r="Q75" i="8"/>
  <c r="R75" i="8"/>
  <c r="S75" i="8"/>
  <c r="T75" i="8"/>
  <c r="U75" i="8"/>
  <c r="Q21" i="8"/>
  <c r="R21" i="8"/>
  <c r="S21" i="8"/>
  <c r="T21" i="8"/>
  <c r="U21" i="8"/>
  <c r="Q273" i="8"/>
  <c r="R273" i="8"/>
  <c r="S273" i="8"/>
  <c r="T273" i="8"/>
  <c r="U273" i="8"/>
  <c r="Q134" i="8"/>
  <c r="R134" i="8"/>
  <c r="S134" i="8"/>
  <c r="T134" i="8"/>
  <c r="U134" i="8"/>
  <c r="Q68" i="8"/>
  <c r="R68" i="8"/>
  <c r="S68" i="8"/>
  <c r="T68" i="8"/>
  <c r="U68" i="8"/>
  <c r="Q51" i="8"/>
  <c r="R51" i="8"/>
  <c r="S51" i="8"/>
  <c r="T51" i="8"/>
  <c r="U51" i="8"/>
  <c r="Q137" i="8"/>
  <c r="R137" i="8"/>
  <c r="S137" i="8"/>
  <c r="T137" i="8"/>
  <c r="U137" i="8"/>
  <c r="Q111" i="8"/>
  <c r="R111" i="8"/>
  <c r="S111" i="8"/>
  <c r="T111" i="8"/>
  <c r="U111" i="8"/>
  <c r="Q69" i="8"/>
  <c r="R69" i="8"/>
  <c r="S69" i="8"/>
  <c r="T69" i="8"/>
  <c r="U69" i="8"/>
  <c r="Q109" i="8"/>
  <c r="R109" i="8"/>
  <c r="S109" i="8"/>
  <c r="T109" i="8"/>
  <c r="U109" i="8"/>
  <c r="Q98" i="8"/>
  <c r="R98" i="8"/>
  <c r="S98" i="8"/>
  <c r="T98" i="8"/>
  <c r="U98" i="8"/>
  <c r="Q72" i="8"/>
  <c r="R72" i="8"/>
  <c r="S72" i="8"/>
  <c r="T72" i="8"/>
  <c r="U72" i="8"/>
  <c r="Q101" i="8"/>
  <c r="R101" i="8"/>
  <c r="S101" i="8"/>
  <c r="T101" i="8"/>
  <c r="U101" i="8"/>
  <c r="Q190" i="8"/>
  <c r="R190" i="8"/>
  <c r="S190" i="8"/>
  <c r="T190" i="8"/>
  <c r="U190" i="8"/>
  <c r="Q146" i="8"/>
  <c r="R146" i="8"/>
  <c r="S146" i="8"/>
  <c r="T146" i="8"/>
  <c r="U146" i="8"/>
  <c r="Q216" i="8"/>
  <c r="R216" i="8"/>
  <c r="S216" i="8"/>
  <c r="T216" i="8"/>
  <c r="U216" i="8"/>
  <c r="Q82" i="8"/>
  <c r="R82" i="8"/>
  <c r="S82" i="8"/>
  <c r="T82" i="8"/>
  <c r="U82" i="8"/>
  <c r="Q71" i="8"/>
  <c r="R71" i="8"/>
  <c r="S71" i="8"/>
  <c r="T71" i="8"/>
  <c r="U71" i="8"/>
  <c r="Q272" i="8"/>
  <c r="R272" i="8"/>
  <c r="S272" i="8"/>
  <c r="T272" i="8"/>
  <c r="U272" i="8"/>
  <c r="Q19" i="8"/>
  <c r="R19" i="8"/>
  <c r="S19" i="8"/>
  <c r="T19" i="8"/>
  <c r="U19" i="8"/>
  <c r="Q113" i="8"/>
  <c r="R113" i="8"/>
  <c r="S113" i="8"/>
  <c r="T113" i="8"/>
  <c r="U113" i="8"/>
  <c r="Q47" i="8"/>
  <c r="R47" i="8"/>
  <c r="S47" i="8"/>
  <c r="T47" i="8"/>
  <c r="U47" i="8"/>
  <c r="Q270" i="8"/>
  <c r="R270" i="8"/>
  <c r="S270" i="8"/>
  <c r="T270" i="8"/>
  <c r="U270" i="8"/>
  <c r="Q13" i="8"/>
  <c r="R13" i="8"/>
  <c r="S13" i="8"/>
  <c r="T13" i="8"/>
  <c r="U13" i="8"/>
  <c r="Q57" i="8"/>
  <c r="R57" i="8"/>
  <c r="S57" i="8"/>
  <c r="T57" i="8"/>
  <c r="U57" i="8"/>
  <c r="Q202" i="8"/>
  <c r="R202" i="8"/>
  <c r="S202" i="8"/>
  <c r="T202" i="8"/>
  <c r="U202" i="8"/>
  <c r="Q170" i="8"/>
  <c r="R170" i="8"/>
  <c r="S170" i="8"/>
  <c r="T170" i="8"/>
  <c r="U170" i="8"/>
  <c r="Q152" i="8"/>
  <c r="R152" i="8"/>
  <c r="S152" i="8"/>
  <c r="T152" i="8"/>
  <c r="U152" i="8"/>
  <c r="Q314" i="8"/>
  <c r="R314" i="8"/>
  <c r="S314" i="8"/>
  <c r="T314" i="8"/>
  <c r="U314" i="8"/>
  <c r="Q46" i="8"/>
  <c r="R46" i="8"/>
  <c r="S46" i="8"/>
  <c r="T46" i="8"/>
  <c r="U46" i="8"/>
  <c r="Q229" i="8"/>
  <c r="R229" i="8"/>
  <c r="S229" i="8"/>
  <c r="T229" i="8"/>
  <c r="U229" i="8"/>
  <c r="Q215" i="8"/>
  <c r="R215" i="8"/>
  <c r="S215" i="8"/>
  <c r="T215" i="8"/>
  <c r="U215" i="8"/>
  <c r="Q80" i="8"/>
  <c r="R80" i="8"/>
  <c r="S80" i="8"/>
  <c r="T80" i="8"/>
  <c r="U80" i="8"/>
  <c r="Q158" i="8"/>
  <c r="R158" i="8"/>
  <c r="S158" i="8"/>
  <c r="T158" i="8"/>
  <c r="U158" i="8"/>
  <c r="Q20" i="8"/>
  <c r="R20" i="8"/>
  <c r="S20" i="8"/>
  <c r="T20" i="8"/>
  <c r="U20" i="8"/>
  <c r="Q164" i="8"/>
  <c r="R164" i="8"/>
  <c r="S164" i="8"/>
  <c r="T164" i="8"/>
  <c r="U164" i="8"/>
  <c r="Q286" i="8"/>
  <c r="R286" i="8"/>
  <c r="S286" i="8"/>
  <c r="T286" i="8"/>
  <c r="U286" i="8"/>
  <c r="Q114" i="8"/>
  <c r="R114" i="8"/>
  <c r="S114" i="8"/>
  <c r="T114" i="8"/>
  <c r="U114" i="8"/>
  <c r="Q205" i="8"/>
  <c r="R205" i="8"/>
  <c r="S205" i="8"/>
  <c r="T205" i="8"/>
  <c r="U205" i="8"/>
  <c r="Q42" i="8"/>
  <c r="R42" i="8"/>
  <c r="S42" i="8"/>
  <c r="T42" i="8"/>
  <c r="U42" i="8"/>
  <c r="Q141" i="8"/>
  <c r="R141" i="8"/>
  <c r="S141" i="8"/>
  <c r="T141" i="8"/>
  <c r="U141" i="8"/>
  <c r="Q159" i="8"/>
  <c r="R159" i="8"/>
  <c r="S159" i="8"/>
  <c r="T159" i="8"/>
  <c r="U159" i="8"/>
  <c r="Q133" i="8"/>
  <c r="R133" i="8"/>
  <c r="S133" i="8"/>
  <c r="T133" i="8"/>
  <c r="U133" i="8"/>
  <c r="Q89" i="8"/>
  <c r="R89" i="8"/>
  <c r="S89" i="8"/>
  <c r="T89" i="8"/>
  <c r="U89" i="8"/>
  <c r="Q180" i="8"/>
  <c r="R180" i="8"/>
  <c r="S180" i="8"/>
  <c r="T180" i="8"/>
  <c r="U180" i="8"/>
  <c r="Q122" i="8"/>
  <c r="R122" i="8"/>
  <c r="S122" i="8"/>
  <c r="T122" i="8"/>
  <c r="U122" i="8"/>
  <c r="Q177" i="8"/>
  <c r="R177" i="8"/>
  <c r="S177" i="8"/>
  <c r="T177" i="8"/>
  <c r="U177" i="8"/>
  <c r="Q112" i="8"/>
  <c r="R112" i="8"/>
  <c r="S112" i="8"/>
  <c r="T112" i="8"/>
  <c r="U112" i="8"/>
  <c r="Q274" i="8"/>
  <c r="R274" i="8"/>
  <c r="S274" i="8"/>
  <c r="T274" i="8"/>
  <c r="U274" i="8"/>
  <c r="Q155" i="8"/>
  <c r="R155" i="8"/>
  <c r="S155" i="8"/>
  <c r="T155" i="8"/>
  <c r="U155" i="8"/>
  <c r="Q129" i="8"/>
  <c r="R129" i="8"/>
  <c r="S129" i="8"/>
  <c r="T129" i="8"/>
  <c r="U129" i="8"/>
  <c r="Q119" i="8"/>
  <c r="R119" i="8"/>
  <c r="S119" i="8"/>
  <c r="T119" i="8"/>
  <c r="U119" i="8"/>
  <c r="W242" i="8" l="1"/>
  <c r="V213" i="8"/>
  <c r="V150" i="8"/>
  <c r="V232" i="8"/>
  <c r="V52" i="8"/>
  <c r="V209" i="8"/>
  <c r="V80" i="8"/>
  <c r="V75" i="8"/>
  <c r="V145" i="8"/>
  <c r="V89" i="8"/>
  <c r="V156" i="8"/>
  <c r="V24" i="8"/>
  <c r="V95" i="8"/>
  <c r="V215" i="8"/>
  <c r="V129" i="8"/>
  <c r="V90" i="8"/>
  <c r="V141" i="8"/>
  <c r="V86" i="8"/>
  <c r="V200" i="8"/>
  <c r="V34" i="8"/>
  <c r="W150" i="8"/>
  <c r="V44" i="8"/>
  <c r="V2" i="8"/>
  <c r="W186" i="8"/>
  <c r="V121" i="8"/>
  <c r="V20" i="8"/>
  <c r="V4" i="8"/>
  <c r="V93" i="8"/>
  <c r="V134" i="8"/>
  <c r="W265" i="8"/>
  <c r="W232" i="8"/>
  <c r="W235" i="8"/>
  <c r="V184" i="8"/>
  <c r="V124" i="8"/>
  <c r="V223" i="8"/>
  <c r="V17" i="8"/>
  <c r="V146" i="8"/>
  <c r="V98" i="8"/>
  <c r="W206" i="8"/>
  <c r="W246" i="8"/>
  <c r="W162" i="8"/>
  <c r="W184" i="8"/>
  <c r="V186" i="8"/>
  <c r="V100" i="8"/>
  <c r="V94" i="8"/>
  <c r="V229" i="8"/>
  <c r="V174" i="8"/>
  <c r="V300" i="8"/>
  <c r="W160" i="8"/>
  <c r="W207" i="8"/>
  <c r="V116" i="8"/>
  <c r="W284" i="8"/>
  <c r="V242" i="8"/>
  <c r="V218" i="8"/>
  <c r="W220" i="8"/>
  <c r="V96" i="8"/>
  <c r="V47" i="8"/>
  <c r="V32" i="8"/>
  <c r="V260" i="8"/>
  <c r="V160" i="8"/>
  <c r="W167" i="8"/>
  <c r="V238" i="8"/>
  <c r="W157" i="8"/>
  <c r="V108" i="8"/>
  <c r="V117" i="8"/>
  <c r="W148" i="8"/>
  <c r="V130" i="8"/>
  <c r="V125" i="8"/>
  <c r="V45" i="8"/>
  <c r="V74" i="8"/>
  <c r="W139" i="8"/>
  <c r="W262" i="8"/>
  <c r="V217" i="8"/>
  <c r="W124" i="8"/>
  <c r="V88" i="8"/>
  <c r="V284" i="8"/>
  <c r="V243" i="8"/>
  <c r="W291" i="8"/>
  <c r="W176" i="8"/>
  <c r="V158" i="8"/>
  <c r="V137" i="8"/>
  <c r="W217" i="8"/>
  <c r="W88" i="8"/>
  <c r="W166" i="8"/>
  <c r="V55" i="8"/>
  <c r="W211" i="8"/>
  <c r="W118" i="8"/>
  <c r="V168" i="8"/>
  <c r="W267" i="8"/>
  <c r="V195" i="8"/>
  <c r="W174" i="8"/>
  <c r="V222" i="8"/>
  <c r="V102" i="8"/>
  <c r="W15" i="8"/>
  <c r="V180" i="8"/>
  <c r="V71" i="8"/>
  <c r="V6" i="8"/>
  <c r="V103" i="8"/>
  <c r="W239" i="8"/>
  <c r="W195" i="8"/>
  <c r="V182" i="8"/>
  <c r="W222" i="8"/>
  <c r="W308" i="8"/>
  <c r="W102" i="8"/>
  <c r="W61" i="8"/>
  <c r="V190" i="8"/>
  <c r="V21" i="8"/>
  <c r="V165" i="8"/>
  <c r="V115" i="8"/>
  <c r="V77" i="8"/>
  <c r="V208" i="8"/>
  <c r="V279" i="8"/>
  <c r="W91" i="8"/>
  <c r="V87" i="8"/>
  <c r="W253" i="8"/>
  <c r="W14" i="8"/>
  <c r="V59" i="8"/>
  <c r="W55" i="8"/>
  <c r="W92" i="8"/>
  <c r="W236" i="8"/>
  <c r="V83" i="8"/>
  <c r="W173" i="8"/>
  <c r="W125" i="8"/>
  <c r="V68" i="8"/>
  <c r="V188" i="8"/>
  <c r="W198" i="8"/>
  <c r="V157" i="8"/>
  <c r="V171" i="8"/>
  <c r="W241" i="8"/>
  <c r="V185" i="8"/>
  <c r="V92" i="8"/>
  <c r="W63" i="8"/>
  <c r="V314" i="8"/>
  <c r="V173" i="8"/>
  <c r="V56" i="8"/>
  <c r="W237" i="8"/>
  <c r="W87" i="8"/>
  <c r="W62" i="8"/>
  <c r="V126" i="8"/>
  <c r="V49" i="8"/>
  <c r="V84" i="8"/>
  <c r="V27" i="8"/>
  <c r="V28" i="8"/>
  <c r="W221" i="8"/>
  <c r="V151" i="8"/>
  <c r="W52" i="8"/>
  <c r="W249" i="8"/>
  <c r="W214" i="8"/>
  <c r="V128" i="8"/>
  <c r="V29" i="8"/>
  <c r="V219" i="8"/>
  <c r="W301" i="8"/>
  <c r="W254" i="8"/>
  <c r="W163" i="8"/>
  <c r="V234" i="8"/>
  <c r="V287" i="8"/>
  <c r="V42" i="8"/>
  <c r="V13" i="8"/>
  <c r="V18" i="8"/>
  <c r="W295" i="8"/>
  <c r="W67" i="8"/>
  <c r="V257" i="8"/>
  <c r="W261" i="8"/>
  <c r="W151" i="8"/>
  <c r="W209" i="8"/>
  <c r="V154" i="8"/>
  <c r="W128" i="8"/>
  <c r="V273" i="8"/>
  <c r="V43" i="8"/>
  <c r="W213" i="8"/>
  <c r="W219" i="8"/>
  <c r="V254" i="8"/>
  <c r="V38" i="8"/>
  <c r="V264" i="8"/>
  <c r="V163" i="8"/>
  <c r="V282" i="8"/>
  <c r="V107" i="8"/>
  <c r="V101" i="8"/>
  <c r="W144" i="8"/>
  <c r="W107" i="8"/>
  <c r="V177" i="8"/>
  <c r="W257" i="8"/>
  <c r="V258" i="8"/>
  <c r="V206" i="8"/>
  <c r="V203" i="8"/>
  <c r="W276" i="8"/>
  <c r="W194" i="8"/>
  <c r="W154" i="8"/>
  <c r="W147" i="8"/>
  <c r="V35" i="8"/>
  <c r="V317" i="8"/>
  <c r="W108" i="8"/>
  <c r="W179" i="8"/>
  <c r="W260" i="8"/>
  <c r="W104" i="8"/>
  <c r="W59" i="8"/>
  <c r="W131" i="8"/>
  <c r="W290" i="8"/>
  <c r="V62" i="8"/>
  <c r="W143" i="8"/>
  <c r="V113" i="8"/>
  <c r="V169" i="8"/>
  <c r="W218" i="8"/>
  <c r="V164" i="8"/>
  <c r="V133" i="8"/>
  <c r="V72" i="8"/>
  <c r="V231" i="8"/>
  <c r="V40" i="8"/>
  <c r="V11" i="8"/>
  <c r="V5" i="8"/>
  <c r="V23" i="8"/>
  <c r="W258" i="8"/>
  <c r="W271" i="8"/>
  <c r="V235" i="8"/>
  <c r="W123" i="8"/>
  <c r="V230" i="8"/>
  <c r="W35" i="8"/>
  <c r="W317" i="8"/>
  <c r="V220" i="8"/>
  <c r="V97" i="8"/>
  <c r="W130" i="8"/>
  <c r="W50" i="8"/>
  <c r="V301" i="8"/>
  <c r="V57" i="8"/>
  <c r="V120" i="8"/>
  <c r="V37" i="8"/>
  <c r="V58" i="8"/>
  <c r="V135" i="8"/>
  <c r="V189" i="8"/>
  <c r="V153" i="8"/>
  <c r="V187" i="8"/>
  <c r="W149" i="8"/>
  <c r="V66" i="8"/>
  <c r="V267" i="8"/>
  <c r="V30" i="8"/>
  <c r="W185" i="8"/>
  <c r="V196" i="8"/>
  <c r="V308" i="8"/>
  <c r="V65" i="8"/>
  <c r="V119" i="8"/>
  <c r="V78" i="8"/>
  <c r="V159" i="8"/>
  <c r="V270" i="8"/>
  <c r="V99" i="8"/>
  <c r="V8" i="8"/>
  <c r="V70" i="8"/>
  <c r="V199" i="8"/>
  <c r="W189" i="8"/>
  <c r="W153" i="8"/>
  <c r="W187" i="8"/>
  <c r="W226" i="8"/>
  <c r="V265" i="8"/>
  <c r="W121" i="8"/>
  <c r="V46" i="8"/>
  <c r="V280" i="8"/>
  <c r="V110" i="8"/>
  <c r="V26" i="8"/>
  <c r="V295" i="8"/>
  <c r="V67" i="8"/>
  <c r="V162" i="8"/>
  <c r="V118" i="8"/>
  <c r="W264" i="8"/>
  <c r="W117" i="8"/>
  <c r="W282" i="8"/>
  <c r="W203" i="8"/>
  <c r="W279" i="8"/>
  <c r="W230" i="8"/>
  <c r="W243" i="8"/>
  <c r="V198" i="8"/>
  <c r="V179" i="8"/>
  <c r="V149" i="8"/>
  <c r="V143" i="8"/>
  <c r="V15" i="8"/>
  <c r="W287" i="8"/>
  <c r="V112" i="8"/>
  <c r="V161" i="8"/>
  <c r="V10" i="8"/>
  <c r="V246" i="8"/>
  <c r="V14" i="8"/>
  <c r="W171" i="8"/>
  <c r="V22" i="8"/>
  <c r="V236" i="8"/>
  <c r="V48" i="8"/>
  <c r="V202" i="8"/>
  <c r="V81" i="8"/>
  <c r="V142" i="8"/>
  <c r="W196" i="8"/>
  <c r="V290" i="8"/>
  <c r="V147" i="8"/>
  <c r="V148" i="8"/>
  <c r="V221" i="8"/>
  <c r="V91" i="8"/>
  <c r="V226" i="8"/>
  <c r="V241" i="8"/>
  <c r="V61" i="8"/>
  <c r="W182" i="8"/>
  <c r="W300" i="8"/>
  <c r="V286" i="8"/>
  <c r="V111" i="8"/>
  <c r="V227" i="8"/>
  <c r="V237" i="8"/>
  <c r="V123" i="8"/>
  <c r="V211" i="8"/>
  <c r="W135" i="8"/>
  <c r="W234" i="8"/>
  <c r="V9" i="8"/>
  <c r="V194" i="8"/>
  <c r="V176" i="8"/>
  <c r="V76" i="8"/>
  <c r="V272" i="8"/>
  <c r="V105" i="8"/>
  <c r="V39" i="8"/>
  <c r="V64" i="8"/>
  <c r="V253" i="8"/>
  <c r="V155" i="8"/>
  <c r="V122" i="8"/>
  <c r="V205" i="8"/>
  <c r="V152" i="8"/>
  <c r="V82" i="8"/>
  <c r="V109" i="8"/>
  <c r="V51" i="8"/>
  <c r="V41" i="8"/>
  <c r="V79" i="8"/>
  <c r="V16" i="8"/>
  <c r="V54" i="8"/>
  <c r="V183" i="8"/>
  <c r="V33" i="8"/>
  <c r="V60" i="8"/>
  <c r="V31" i="8"/>
  <c r="V73" i="8"/>
  <c r="V136" i="8"/>
  <c r="V132" i="8"/>
  <c r="V271" i="8"/>
  <c r="V261" i="8"/>
  <c r="V166" i="8"/>
  <c r="V207" i="8"/>
  <c r="V63" i="8"/>
  <c r="V291" i="8"/>
  <c r="V249" i="8"/>
  <c r="V106" i="8"/>
  <c r="V3" i="8"/>
  <c r="V131" i="8"/>
  <c r="V139" i="8"/>
  <c r="V276" i="8"/>
  <c r="V104" i="8"/>
  <c r="V274" i="8"/>
  <c r="V114" i="8"/>
  <c r="V170" i="8"/>
  <c r="V19" i="8"/>
  <c r="V216" i="8"/>
  <c r="V69" i="8"/>
  <c r="V25" i="8"/>
  <c r="V53" i="8"/>
  <c r="V138" i="8"/>
  <c r="V193" i="8"/>
  <c r="V172" i="8"/>
  <c r="V178" i="8"/>
  <c r="V7" i="8"/>
  <c r="V127" i="8"/>
  <c r="V36" i="8"/>
  <c r="V85" i="8"/>
  <c r="V12" i="8"/>
  <c r="V239" i="8"/>
  <c r="V262" i="8"/>
  <c r="V144" i="8"/>
  <c r="V50" i="8"/>
  <c r="V167" i="8"/>
  <c r="V214" i="8"/>
  <c r="G3" i="11"/>
  <c r="I3" i="11"/>
  <c r="K3" i="11"/>
  <c r="L3" i="11"/>
  <c r="M3" i="11"/>
  <c r="G4" i="11"/>
  <c r="I4" i="11"/>
  <c r="K4" i="11"/>
  <c r="L4" i="11"/>
  <c r="M4" i="11"/>
  <c r="G5" i="11"/>
  <c r="I5" i="11"/>
  <c r="K5" i="11"/>
  <c r="L5" i="11"/>
  <c r="M5" i="11"/>
  <c r="G6" i="11"/>
  <c r="I6" i="11"/>
  <c r="K6" i="11"/>
  <c r="L6" i="11"/>
  <c r="M6" i="11"/>
  <c r="G7" i="11"/>
  <c r="I7" i="11"/>
  <c r="K7" i="11"/>
  <c r="L7" i="11"/>
  <c r="M7" i="11"/>
  <c r="G8" i="11"/>
  <c r="I8" i="11"/>
  <c r="K8" i="11"/>
  <c r="L8" i="11"/>
  <c r="M8" i="11"/>
  <c r="G9" i="11"/>
  <c r="I9" i="11"/>
  <c r="K9" i="11"/>
  <c r="L9" i="11"/>
  <c r="M9" i="11"/>
  <c r="G10" i="11"/>
  <c r="I10" i="11"/>
  <c r="K10" i="11"/>
  <c r="L10" i="11"/>
  <c r="M10" i="11"/>
  <c r="G11" i="11"/>
  <c r="I11" i="11"/>
  <c r="K11" i="11"/>
  <c r="L11" i="11"/>
  <c r="M11" i="11"/>
  <c r="G12" i="11"/>
  <c r="I12" i="11"/>
  <c r="K12" i="11"/>
  <c r="L12" i="11"/>
  <c r="M12" i="11"/>
  <c r="G13" i="11"/>
  <c r="I13" i="11"/>
  <c r="K13" i="11"/>
  <c r="L13" i="11"/>
  <c r="M13" i="11"/>
  <c r="G14" i="11"/>
  <c r="I14" i="11"/>
  <c r="K14" i="11"/>
  <c r="L14" i="11"/>
  <c r="M14" i="11"/>
  <c r="G15" i="11"/>
  <c r="I15" i="11"/>
  <c r="K15" i="11"/>
  <c r="L15" i="11"/>
  <c r="M15" i="11"/>
  <c r="G16" i="11"/>
  <c r="I16" i="11"/>
  <c r="K16" i="11"/>
  <c r="L16" i="11"/>
  <c r="M16" i="11"/>
  <c r="G17" i="11"/>
  <c r="I17" i="11"/>
  <c r="K17" i="11"/>
  <c r="L17" i="11"/>
  <c r="M17" i="11"/>
  <c r="G18" i="11"/>
  <c r="I18" i="11"/>
  <c r="K18" i="11"/>
  <c r="L18" i="11"/>
  <c r="M18" i="11"/>
  <c r="G19" i="11"/>
  <c r="I19" i="11"/>
  <c r="K19" i="11"/>
  <c r="L19" i="11"/>
  <c r="M19" i="11"/>
  <c r="G20" i="11"/>
  <c r="I20" i="11"/>
  <c r="K20" i="11"/>
  <c r="L20" i="11"/>
  <c r="M20" i="11"/>
  <c r="G21" i="11"/>
  <c r="I21" i="11"/>
  <c r="K21" i="11"/>
  <c r="L21" i="11"/>
  <c r="M21" i="11"/>
  <c r="G22" i="11"/>
  <c r="I22" i="11"/>
  <c r="K22" i="11"/>
  <c r="L22" i="11"/>
  <c r="M22" i="11"/>
  <c r="G23" i="11"/>
  <c r="I23" i="11"/>
  <c r="K23" i="11"/>
  <c r="L23" i="11"/>
  <c r="M23" i="11"/>
  <c r="G24" i="11"/>
  <c r="I24" i="11"/>
  <c r="K24" i="11"/>
  <c r="L24" i="11"/>
  <c r="M24" i="11"/>
  <c r="G25" i="11"/>
  <c r="I25" i="11"/>
  <c r="K25" i="11"/>
  <c r="L25" i="11"/>
  <c r="M25" i="11"/>
  <c r="G26" i="11"/>
  <c r="I26" i="11"/>
  <c r="K26" i="11"/>
  <c r="L26" i="11"/>
  <c r="M26" i="11"/>
  <c r="G27" i="11"/>
  <c r="I27" i="11"/>
  <c r="K27" i="11"/>
  <c r="L27" i="11"/>
  <c r="M27" i="11"/>
  <c r="G28" i="11"/>
  <c r="I28" i="11"/>
  <c r="K28" i="11"/>
  <c r="L28" i="11"/>
  <c r="M28" i="11"/>
  <c r="G29" i="11"/>
  <c r="I29" i="11"/>
  <c r="K29" i="11"/>
  <c r="L29" i="11"/>
  <c r="M29" i="11"/>
  <c r="G30" i="11"/>
  <c r="I30" i="11"/>
  <c r="K30" i="11"/>
  <c r="L30" i="11"/>
  <c r="M30" i="11"/>
  <c r="G31" i="11"/>
  <c r="I31" i="11"/>
  <c r="K31" i="11"/>
  <c r="L31" i="11"/>
  <c r="M31" i="11"/>
  <c r="G32" i="11"/>
  <c r="I32" i="11"/>
  <c r="K32" i="11"/>
  <c r="L32" i="11"/>
  <c r="M32" i="11"/>
  <c r="G33" i="11"/>
  <c r="I33" i="11"/>
  <c r="K33" i="11"/>
  <c r="L33" i="11"/>
  <c r="M33" i="11"/>
  <c r="G34" i="11"/>
  <c r="I34" i="11"/>
  <c r="K34" i="11"/>
  <c r="L34" i="11"/>
  <c r="M34" i="11"/>
  <c r="G35" i="11"/>
  <c r="I35" i="11"/>
  <c r="K35" i="11"/>
  <c r="L35" i="11"/>
  <c r="M35" i="11"/>
  <c r="G36" i="11"/>
  <c r="I36" i="11"/>
  <c r="K36" i="11"/>
  <c r="L36" i="11"/>
  <c r="M36" i="11"/>
  <c r="G37" i="11"/>
  <c r="I37" i="11"/>
  <c r="K37" i="11"/>
  <c r="L37" i="11"/>
  <c r="M37" i="11"/>
  <c r="G38" i="11"/>
  <c r="I38" i="11"/>
  <c r="K38" i="11"/>
  <c r="L38" i="11"/>
  <c r="M38" i="11"/>
  <c r="G39" i="11"/>
  <c r="I39" i="11"/>
  <c r="K39" i="11"/>
  <c r="L39" i="11"/>
  <c r="M39" i="11"/>
  <c r="G40" i="11"/>
  <c r="I40" i="11"/>
  <c r="K40" i="11"/>
  <c r="L40" i="11"/>
  <c r="M40" i="11"/>
  <c r="G41" i="11"/>
  <c r="I41" i="11"/>
  <c r="K41" i="11"/>
  <c r="L41" i="11"/>
  <c r="M41" i="11"/>
  <c r="G42" i="11"/>
  <c r="I42" i="11"/>
  <c r="K42" i="11"/>
  <c r="L42" i="11"/>
  <c r="M42" i="11"/>
  <c r="G43" i="11"/>
  <c r="I43" i="11"/>
  <c r="K43" i="11"/>
  <c r="L43" i="11"/>
  <c r="M43" i="11"/>
  <c r="G44" i="11"/>
  <c r="I44" i="11"/>
  <c r="K44" i="11"/>
  <c r="L44" i="11"/>
  <c r="M44" i="11"/>
  <c r="G45" i="11"/>
  <c r="I45" i="11"/>
  <c r="K45" i="11"/>
  <c r="L45" i="11"/>
  <c r="M45" i="11"/>
  <c r="G46" i="11"/>
  <c r="I46" i="11"/>
  <c r="K46" i="11"/>
  <c r="L46" i="11"/>
  <c r="M46" i="11"/>
  <c r="G47" i="11"/>
  <c r="I47" i="11"/>
  <c r="K47" i="11"/>
  <c r="L47" i="11"/>
  <c r="M47" i="11"/>
  <c r="G48" i="11"/>
  <c r="I48" i="11"/>
  <c r="K48" i="11"/>
  <c r="L48" i="11"/>
  <c r="M48" i="11"/>
  <c r="G49" i="11"/>
  <c r="I49" i="11"/>
  <c r="K49" i="11"/>
  <c r="L49" i="11"/>
  <c r="M49" i="11"/>
  <c r="G50" i="11"/>
  <c r="I50" i="11"/>
  <c r="K50" i="11"/>
  <c r="L50" i="11"/>
  <c r="M50" i="11"/>
  <c r="G51" i="11"/>
  <c r="I51" i="11"/>
  <c r="K51" i="11"/>
  <c r="L51" i="11"/>
  <c r="M51" i="11"/>
  <c r="G52" i="11"/>
  <c r="I52" i="11"/>
  <c r="K52" i="11"/>
  <c r="L52" i="11"/>
  <c r="M52" i="11"/>
  <c r="G53" i="11"/>
  <c r="I53" i="11"/>
  <c r="K53" i="11"/>
  <c r="L53" i="11"/>
  <c r="M53" i="11"/>
  <c r="G54" i="11"/>
  <c r="I54" i="11"/>
  <c r="K54" i="11"/>
  <c r="L54" i="11"/>
  <c r="M54" i="11"/>
  <c r="G55" i="11"/>
  <c r="I55" i="11"/>
  <c r="K55" i="11"/>
  <c r="L55" i="11"/>
  <c r="M55" i="11"/>
  <c r="G56" i="11"/>
  <c r="I56" i="11"/>
  <c r="K56" i="11"/>
  <c r="L56" i="11"/>
  <c r="M56" i="11"/>
  <c r="G57" i="11"/>
  <c r="I57" i="11"/>
  <c r="K57" i="11"/>
  <c r="L57" i="11"/>
  <c r="M57" i="11"/>
  <c r="G58" i="11"/>
  <c r="I58" i="11"/>
  <c r="K58" i="11"/>
  <c r="L58" i="11"/>
  <c r="M58" i="11"/>
  <c r="G59" i="11"/>
  <c r="I59" i="11"/>
  <c r="K59" i="11"/>
  <c r="L59" i="11"/>
  <c r="M59" i="11"/>
  <c r="G60" i="11"/>
  <c r="I60" i="11"/>
  <c r="K60" i="11"/>
  <c r="L60" i="11"/>
  <c r="M60" i="11"/>
  <c r="G61" i="11"/>
  <c r="I61" i="11"/>
  <c r="K61" i="11"/>
  <c r="L61" i="11"/>
  <c r="M61" i="11"/>
  <c r="G62" i="11"/>
  <c r="I62" i="11"/>
  <c r="K62" i="11"/>
  <c r="L62" i="11"/>
  <c r="M62" i="11"/>
  <c r="G63" i="11"/>
  <c r="I63" i="11"/>
  <c r="K63" i="11"/>
  <c r="L63" i="11"/>
  <c r="M63" i="11"/>
  <c r="G64" i="11"/>
  <c r="I64" i="11"/>
  <c r="K64" i="11"/>
  <c r="L64" i="11"/>
  <c r="M64" i="11"/>
  <c r="G65" i="11"/>
  <c r="I65" i="11"/>
  <c r="K65" i="11"/>
  <c r="L65" i="11"/>
  <c r="M65" i="11"/>
  <c r="G66" i="11"/>
  <c r="I66" i="11"/>
  <c r="K66" i="11"/>
  <c r="L66" i="11"/>
  <c r="M66" i="11"/>
  <c r="G67" i="11"/>
  <c r="I67" i="11"/>
  <c r="K67" i="11"/>
  <c r="L67" i="11"/>
  <c r="M67" i="11"/>
  <c r="G68" i="11"/>
  <c r="I68" i="11"/>
  <c r="K68" i="11"/>
  <c r="L68" i="11"/>
  <c r="M68" i="11"/>
  <c r="G69" i="11"/>
  <c r="I69" i="11"/>
  <c r="K69" i="11"/>
  <c r="L69" i="11"/>
  <c r="M69" i="11"/>
  <c r="G70" i="11"/>
  <c r="I70" i="11"/>
  <c r="K70" i="11"/>
  <c r="L70" i="11"/>
  <c r="M70" i="11"/>
  <c r="G71" i="11"/>
  <c r="I71" i="11"/>
  <c r="K71" i="11"/>
  <c r="L71" i="11"/>
  <c r="M71" i="11"/>
  <c r="G72" i="11"/>
  <c r="I72" i="11"/>
  <c r="K72" i="11"/>
  <c r="L72" i="11"/>
  <c r="M72" i="11"/>
  <c r="G73" i="11"/>
  <c r="I73" i="11"/>
  <c r="K73" i="11"/>
  <c r="L73" i="11"/>
  <c r="M73" i="11"/>
  <c r="G74" i="11"/>
  <c r="I74" i="11"/>
  <c r="K74" i="11"/>
  <c r="L74" i="11"/>
  <c r="M74" i="11"/>
  <c r="G75" i="11"/>
  <c r="I75" i="11"/>
  <c r="K75" i="11"/>
  <c r="L75" i="11"/>
  <c r="M75" i="11"/>
  <c r="G76" i="11"/>
  <c r="I76" i="11"/>
  <c r="K76" i="11"/>
  <c r="L76" i="11"/>
  <c r="M76" i="11"/>
  <c r="G77" i="11"/>
  <c r="I77" i="11"/>
  <c r="K77" i="11"/>
  <c r="L77" i="11"/>
  <c r="M77" i="11"/>
  <c r="G78" i="11"/>
  <c r="I78" i="11"/>
  <c r="K78" i="11"/>
  <c r="L78" i="11"/>
  <c r="M78" i="11"/>
  <c r="G79" i="11"/>
  <c r="I79" i="11"/>
  <c r="K79" i="11"/>
  <c r="L79" i="11"/>
  <c r="M79" i="11"/>
  <c r="G80" i="11"/>
  <c r="I80" i="11"/>
  <c r="K80" i="11"/>
  <c r="L80" i="11"/>
  <c r="M80" i="11"/>
  <c r="G81" i="11"/>
  <c r="I81" i="11"/>
  <c r="K81" i="11"/>
  <c r="L81" i="11"/>
  <c r="M81" i="11"/>
  <c r="G82" i="11"/>
  <c r="I82" i="11"/>
  <c r="K82" i="11"/>
  <c r="L82" i="11"/>
  <c r="M82" i="11"/>
  <c r="G83" i="11"/>
  <c r="I83" i="11"/>
  <c r="K83" i="11"/>
  <c r="L83" i="11"/>
  <c r="M83" i="11"/>
  <c r="G84" i="11"/>
  <c r="I84" i="11"/>
  <c r="K84" i="11"/>
  <c r="L84" i="11"/>
  <c r="M84" i="11"/>
  <c r="G85" i="11"/>
  <c r="I85" i="11"/>
  <c r="K85" i="11"/>
  <c r="L85" i="11"/>
  <c r="M85" i="11"/>
  <c r="G86" i="11"/>
  <c r="I86" i="11"/>
  <c r="K86" i="11"/>
  <c r="L86" i="11"/>
  <c r="M86" i="11"/>
  <c r="G87" i="11"/>
  <c r="I87" i="11"/>
  <c r="K87" i="11"/>
  <c r="L87" i="11"/>
  <c r="M87" i="11"/>
  <c r="G88" i="11"/>
  <c r="I88" i="11"/>
  <c r="K88" i="11"/>
  <c r="L88" i="11"/>
  <c r="M88" i="11"/>
  <c r="G89" i="11"/>
  <c r="I89" i="11"/>
  <c r="K89" i="11"/>
  <c r="L89" i="11"/>
  <c r="M89" i="11"/>
  <c r="G90" i="11"/>
  <c r="I90" i="11"/>
  <c r="K90" i="11"/>
  <c r="L90" i="11"/>
  <c r="M90" i="11"/>
  <c r="G91" i="11"/>
  <c r="I91" i="11"/>
  <c r="K91" i="11"/>
  <c r="L91" i="11"/>
  <c r="M91" i="11"/>
  <c r="G92" i="11"/>
  <c r="I92" i="11"/>
  <c r="K92" i="11"/>
  <c r="L92" i="11"/>
  <c r="M92" i="11"/>
  <c r="G93" i="11"/>
  <c r="I93" i="11"/>
  <c r="K93" i="11"/>
  <c r="L93" i="11"/>
  <c r="M93" i="11"/>
  <c r="G94" i="11"/>
  <c r="I94" i="11"/>
  <c r="K94" i="11"/>
  <c r="L94" i="11"/>
  <c r="M94" i="11"/>
  <c r="G95" i="11"/>
  <c r="I95" i="11"/>
  <c r="K95" i="11"/>
  <c r="L95" i="11"/>
  <c r="M95" i="11"/>
  <c r="G96" i="11"/>
  <c r="I96" i="11"/>
  <c r="K96" i="11"/>
  <c r="L96" i="11"/>
  <c r="M96" i="11"/>
  <c r="G97" i="11"/>
  <c r="I97" i="11"/>
  <c r="K97" i="11"/>
  <c r="L97" i="11"/>
  <c r="M97" i="11"/>
  <c r="G98" i="11"/>
  <c r="I98" i="11"/>
  <c r="K98" i="11"/>
  <c r="L98" i="11"/>
  <c r="M98" i="11"/>
  <c r="G99" i="11"/>
  <c r="I99" i="11"/>
  <c r="K99" i="11"/>
  <c r="L99" i="11"/>
  <c r="M99" i="11"/>
  <c r="G100" i="11"/>
  <c r="I100" i="11"/>
  <c r="K100" i="11"/>
  <c r="L100" i="11"/>
  <c r="M100" i="11"/>
  <c r="G101" i="11"/>
  <c r="I101" i="11"/>
  <c r="K101" i="11"/>
  <c r="L101" i="11"/>
  <c r="M101" i="11"/>
  <c r="G102" i="11"/>
  <c r="I102" i="11"/>
  <c r="K102" i="11"/>
  <c r="L102" i="11"/>
  <c r="M102" i="11"/>
  <c r="G103" i="11"/>
  <c r="I103" i="11"/>
  <c r="K103" i="11"/>
  <c r="L103" i="11"/>
  <c r="M103" i="11"/>
  <c r="G104" i="11"/>
  <c r="I104" i="11"/>
  <c r="K104" i="11"/>
  <c r="L104" i="11"/>
  <c r="M104" i="11"/>
  <c r="G105" i="11"/>
  <c r="I105" i="11"/>
  <c r="K105" i="11"/>
  <c r="L105" i="11"/>
  <c r="M105" i="11"/>
  <c r="G106" i="11"/>
  <c r="I106" i="11"/>
  <c r="K106" i="11"/>
  <c r="L106" i="11"/>
  <c r="M106" i="11"/>
  <c r="G107" i="11"/>
  <c r="I107" i="11"/>
  <c r="K107" i="11"/>
  <c r="L107" i="11"/>
  <c r="M107" i="11"/>
  <c r="G108" i="11"/>
  <c r="I108" i="11"/>
  <c r="K108" i="11"/>
  <c r="L108" i="11"/>
  <c r="M108" i="11"/>
  <c r="G109" i="11"/>
  <c r="I109" i="11"/>
  <c r="K109" i="11"/>
  <c r="L109" i="11"/>
  <c r="M109" i="11"/>
  <c r="G110" i="11"/>
  <c r="I110" i="11"/>
  <c r="K110" i="11"/>
  <c r="L110" i="11"/>
  <c r="M110" i="11"/>
  <c r="G111" i="11"/>
  <c r="I111" i="11"/>
  <c r="K111" i="11"/>
  <c r="L111" i="11"/>
  <c r="M111" i="11"/>
  <c r="G112" i="11"/>
  <c r="I112" i="11"/>
  <c r="K112" i="11"/>
  <c r="L112" i="11"/>
  <c r="M112" i="11"/>
  <c r="G113" i="11"/>
  <c r="I113" i="11"/>
  <c r="K113" i="11"/>
  <c r="L113" i="11"/>
  <c r="M113" i="11"/>
  <c r="G114" i="11"/>
  <c r="I114" i="11"/>
  <c r="K114" i="11"/>
  <c r="L114" i="11"/>
  <c r="M114" i="11"/>
  <c r="G115" i="11"/>
  <c r="I115" i="11"/>
  <c r="K115" i="11"/>
  <c r="L115" i="11"/>
  <c r="M115" i="11"/>
  <c r="G116" i="11"/>
  <c r="I116" i="11"/>
  <c r="K116" i="11"/>
  <c r="L116" i="11"/>
  <c r="M116" i="11"/>
  <c r="G117" i="11"/>
  <c r="I117" i="11"/>
  <c r="K117" i="11"/>
  <c r="L117" i="11"/>
  <c r="M117" i="11"/>
  <c r="G118" i="11"/>
  <c r="I118" i="11"/>
  <c r="K118" i="11"/>
  <c r="L118" i="11"/>
  <c r="M118" i="11"/>
  <c r="G119" i="11"/>
  <c r="I119" i="11"/>
  <c r="K119" i="11"/>
  <c r="L119" i="11"/>
  <c r="M119" i="11"/>
  <c r="G120" i="11"/>
  <c r="I120" i="11"/>
  <c r="K120" i="11"/>
  <c r="L120" i="11"/>
  <c r="M120" i="11"/>
  <c r="G121" i="11"/>
  <c r="I121" i="11"/>
  <c r="K121" i="11"/>
  <c r="L121" i="11"/>
  <c r="M121" i="11"/>
  <c r="G122" i="11"/>
  <c r="I122" i="11"/>
  <c r="K122" i="11"/>
  <c r="L122" i="11"/>
  <c r="M122" i="11"/>
  <c r="G123" i="11"/>
  <c r="I123" i="11"/>
  <c r="K123" i="11"/>
  <c r="L123" i="11"/>
  <c r="M123" i="11"/>
  <c r="G124" i="11"/>
  <c r="I124" i="11"/>
  <c r="K124" i="11"/>
  <c r="L124" i="11"/>
  <c r="M124" i="11"/>
  <c r="G125" i="11"/>
  <c r="I125" i="11"/>
  <c r="K125" i="11"/>
  <c r="L125" i="11"/>
  <c r="M125" i="11"/>
  <c r="G126" i="11"/>
  <c r="I126" i="11"/>
  <c r="K126" i="11"/>
  <c r="L126" i="11"/>
  <c r="M126" i="11"/>
  <c r="G127" i="11"/>
  <c r="I127" i="11"/>
  <c r="K127" i="11"/>
  <c r="L127" i="11"/>
  <c r="M127" i="11"/>
  <c r="G128" i="11"/>
  <c r="I128" i="11"/>
  <c r="K128" i="11"/>
  <c r="L128" i="11"/>
  <c r="M128" i="11"/>
  <c r="G129" i="11"/>
  <c r="I129" i="11"/>
  <c r="K129" i="11"/>
  <c r="L129" i="11"/>
  <c r="M129" i="11"/>
  <c r="G130" i="11"/>
  <c r="I130" i="11"/>
  <c r="K130" i="11"/>
  <c r="L130" i="11"/>
  <c r="M130" i="11"/>
  <c r="G131" i="11"/>
  <c r="I131" i="11"/>
  <c r="K131" i="11"/>
  <c r="L131" i="11"/>
  <c r="M131" i="11"/>
  <c r="G132" i="11"/>
  <c r="I132" i="11"/>
  <c r="K132" i="11"/>
  <c r="L132" i="11"/>
  <c r="M132" i="11"/>
  <c r="G133" i="11"/>
  <c r="I133" i="11"/>
  <c r="K133" i="11"/>
  <c r="L133" i="11"/>
  <c r="M133" i="11"/>
  <c r="G134" i="11"/>
  <c r="I134" i="11"/>
  <c r="K134" i="11"/>
  <c r="L134" i="11"/>
  <c r="M134" i="11"/>
  <c r="G135" i="11"/>
  <c r="I135" i="11"/>
  <c r="K135" i="11"/>
  <c r="L135" i="11"/>
  <c r="M135" i="11"/>
  <c r="G136" i="11"/>
  <c r="I136" i="11"/>
  <c r="K136" i="11"/>
  <c r="L136" i="11"/>
  <c r="M136" i="11"/>
  <c r="G137" i="11"/>
  <c r="I137" i="11"/>
  <c r="K137" i="11"/>
  <c r="L137" i="11"/>
  <c r="M137" i="11"/>
  <c r="G138" i="11"/>
  <c r="I138" i="11"/>
  <c r="K138" i="11"/>
  <c r="L138" i="11"/>
  <c r="M138" i="11"/>
  <c r="G139" i="11"/>
  <c r="I139" i="11"/>
  <c r="K139" i="11"/>
  <c r="L139" i="11"/>
  <c r="M139" i="11"/>
  <c r="G140" i="11"/>
  <c r="I140" i="11"/>
  <c r="K140" i="11"/>
  <c r="L140" i="11"/>
  <c r="M140" i="11"/>
  <c r="G141" i="11"/>
  <c r="I141" i="11"/>
  <c r="K141" i="11"/>
  <c r="L141" i="11"/>
  <c r="M141" i="11"/>
  <c r="G142" i="11"/>
  <c r="I142" i="11"/>
  <c r="K142" i="11"/>
  <c r="L142" i="11"/>
  <c r="M142" i="11"/>
  <c r="G143" i="11"/>
  <c r="I143" i="11"/>
  <c r="K143" i="11"/>
  <c r="L143" i="11"/>
  <c r="M143" i="11"/>
  <c r="G144" i="11"/>
  <c r="I144" i="11"/>
  <c r="K144" i="11"/>
  <c r="L144" i="11"/>
  <c r="M144" i="11"/>
  <c r="G145" i="11"/>
  <c r="I145" i="11"/>
  <c r="K145" i="11"/>
  <c r="L145" i="11"/>
  <c r="M145" i="11"/>
  <c r="G146" i="11"/>
  <c r="I146" i="11"/>
  <c r="K146" i="11"/>
  <c r="L146" i="11"/>
  <c r="M146" i="11"/>
  <c r="G147" i="11"/>
  <c r="I147" i="11"/>
  <c r="K147" i="11"/>
  <c r="L147" i="11"/>
  <c r="M147" i="11"/>
  <c r="G148" i="11"/>
  <c r="I148" i="11"/>
  <c r="K148" i="11"/>
  <c r="L148" i="11"/>
  <c r="M148" i="11"/>
  <c r="G149" i="11"/>
  <c r="I149" i="11"/>
  <c r="K149" i="11"/>
  <c r="L149" i="11"/>
  <c r="M149" i="11"/>
  <c r="G150" i="11"/>
  <c r="I150" i="11"/>
  <c r="K150" i="11"/>
  <c r="L150" i="11"/>
  <c r="M150" i="11"/>
  <c r="G151" i="11"/>
  <c r="I151" i="11"/>
  <c r="K151" i="11"/>
  <c r="L151" i="11"/>
  <c r="M151" i="11"/>
  <c r="G152" i="11"/>
  <c r="I152" i="11"/>
  <c r="K152" i="11"/>
  <c r="L152" i="11"/>
  <c r="M152" i="11"/>
  <c r="G153" i="11"/>
  <c r="I153" i="11"/>
  <c r="K153" i="11"/>
  <c r="L153" i="11"/>
  <c r="M153" i="11"/>
  <c r="G154" i="11"/>
  <c r="I154" i="11"/>
  <c r="K154" i="11"/>
  <c r="L154" i="11"/>
  <c r="M154" i="11"/>
  <c r="G155" i="11"/>
  <c r="I155" i="11"/>
  <c r="K155" i="11"/>
  <c r="L155" i="11"/>
  <c r="M155" i="11"/>
  <c r="G156" i="11"/>
  <c r="I156" i="11"/>
  <c r="K156" i="11"/>
  <c r="L156" i="11"/>
  <c r="M156" i="11"/>
  <c r="G157" i="11"/>
  <c r="I157" i="11"/>
  <c r="K157" i="11"/>
  <c r="L157" i="11"/>
  <c r="M157" i="11"/>
  <c r="G158" i="11"/>
  <c r="I158" i="11"/>
  <c r="K158" i="11"/>
  <c r="L158" i="11"/>
  <c r="M158" i="11"/>
  <c r="G159" i="11"/>
  <c r="I159" i="11"/>
  <c r="K159" i="11"/>
  <c r="L159" i="11"/>
  <c r="M159" i="11"/>
  <c r="G160" i="11"/>
  <c r="I160" i="11"/>
  <c r="K160" i="11"/>
  <c r="L160" i="11"/>
  <c r="M160" i="11"/>
  <c r="G161" i="11"/>
  <c r="I161" i="11"/>
  <c r="K161" i="11"/>
  <c r="L161" i="11"/>
  <c r="M161" i="11"/>
  <c r="G162" i="11"/>
  <c r="I162" i="11"/>
  <c r="K162" i="11"/>
  <c r="L162" i="11"/>
  <c r="M162" i="11"/>
  <c r="G163" i="11"/>
  <c r="I163" i="11"/>
  <c r="K163" i="11"/>
  <c r="L163" i="11"/>
  <c r="M163" i="11"/>
  <c r="G164" i="11"/>
  <c r="I164" i="11"/>
  <c r="K164" i="11"/>
  <c r="L164" i="11"/>
  <c r="M164" i="11"/>
  <c r="G165" i="11"/>
  <c r="I165" i="11"/>
  <c r="K165" i="11"/>
  <c r="L165" i="11"/>
  <c r="M165" i="11"/>
  <c r="G166" i="11"/>
  <c r="I166" i="11"/>
  <c r="K166" i="11"/>
  <c r="L166" i="11"/>
  <c r="M166" i="11"/>
  <c r="G167" i="11"/>
  <c r="I167" i="11"/>
  <c r="K167" i="11"/>
  <c r="L167" i="11"/>
  <c r="M167" i="11"/>
  <c r="G168" i="11"/>
  <c r="I168" i="11"/>
  <c r="K168" i="11"/>
  <c r="L168" i="11"/>
  <c r="M168" i="11"/>
  <c r="G169" i="11"/>
  <c r="I169" i="11"/>
  <c r="K169" i="11"/>
  <c r="L169" i="11"/>
  <c r="M169" i="11"/>
  <c r="G170" i="11"/>
  <c r="I170" i="11"/>
  <c r="K170" i="11"/>
  <c r="L170" i="11"/>
  <c r="M170" i="11"/>
  <c r="G171" i="11"/>
  <c r="I171" i="11"/>
  <c r="K171" i="11"/>
  <c r="L171" i="11"/>
  <c r="M171" i="11"/>
  <c r="G172" i="11"/>
  <c r="I172" i="11"/>
  <c r="K172" i="11"/>
  <c r="L172" i="11"/>
  <c r="M172" i="11"/>
  <c r="G173" i="11"/>
  <c r="I173" i="11"/>
  <c r="K173" i="11"/>
  <c r="L173" i="11"/>
  <c r="M173" i="11"/>
  <c r="G174" i="11"/>
  <c r="I174" i="11"/>
  <c r="K174" i="11"/>
  <c r="L174" i="11"/>
  <c r="M174" i="11"/>
  <c r="G175" i="11"/>
  <c r="I175" i="11"/>
  <c r="K175" i="11"/>
  <c r="L175" i="11"/>
  <c r="M175" i="11"/>
  <c r="G176" i="11"/>
  <c r="I176" i="11"/>
  <c r="K176" i="11"/>
  <c r="L176" i="11"/>
  <c r="M176" i="11"/>
  <c r="G177" i="11"/>
  <c r="I177" i="11"/>
  <c r="K177" i="11"/>
  <c r="L177" i="11"/>
  <c r="M177" i="11"/>
  <c r="G178" i="11"/>
  <c r="I178" i="11"/>
  <c r="K178" i="11"/>
  <c r="L178" i="11"/>
  <c r="M178" i="11"/>
  <c r="G179" i="11"/>
  <c r="I179" i="11"/>
  <c r="K179" i="11"/>
  <c r="L179" i="11"/>
  <c r="M179" i="11"/>
  <c r="G180" i="11"/>
  <c r="I180" i="11"/>
  <c r="K180" i="11"/>
  <c r="L180" i="11"/>
  <c r="M180" i="11"/>
  <c r="G181" i="11"/>
  <c r="I181" i="11"/>
  <c r="K181" i="11"/>
  <c r="L181" i="11"/>
  <c r="M181" i="11"/>
  <c r="G182" i="11"/>
  <c r="I182" i="11"/>
  <c r="K182" i="11"/>
  <c r="L182" i="11"/>
  <c r="M182" i="11"/>
  <c r="G183" i="11"/>
  <c r="I183" i="11"/>
  <c r="K183" i="11"/>
  <c r="L183" i="11"/>
  <c r="M183" i="11"/>
  <c r="G184" i="11"/>
  <c r="I184" i="11"/>
  <c r="K184" i="11"/>
  <c r="L184" i="11"/>
  <c r="M184" i="11"/>
  <c r="G185" i="11"/>
  <c r="I185" i="11"/>
  <c r="K185" i="11"/>
  <c r="L185" i="11"/>
  <c r="M185" i="11"/>
  <c r="G186" i="11"/>
  <c r="I186" i="11"/>
  <c r="K186" i="11"/>
  <c r="L186" i="11"/>
  <c r="M186" i="11"/>
  <c r="G187" i="11"/>
  <c r="I187" i="11"/>
  <c r="K187" i="11"/>
  <c r="L187" i="11"/>
  <c r="M187" i="11"/>
  <c r="G188" i="11"/>
  <c r="I188" i="11"/>
  <c r="K188" i="11"/>
  <c r="L188" i="11"/>
  <c r="M188" i="11"/>
  <c r="G189" i="11"/>
  <c r="I189" i="11"/>
  <c r="K189" i="11"/>
  <c r="L189" i="11"/>
  <c r="M189" i="11"/>
  <c r="G190" i="11"/>
  <c r="I190" i="11"/>
  <c r="K190" i="11"/>
  <c r="L190" i="11"/>
  <c r="M190" i="11"/>
  <c r="G191" i="11"/>
  <c r="I191" i="11"/>
  <c r="K191" i="11"/>
  <c r="L191" i="11"/>
  <c r="M191" i="11"/>
  <c r="G192" i="11"/>
  <c r="I192" i="11"/>
  <c r="K192" i="11"/>
  <c r="L192" i="11"/>
  <c r="M192" i="11"/>
  <c r="G193" i="11"/>
  <c r="I193" i="11"/>
  <c r="K193" i="11"/>
  <c r="L193" i="11"/>
  <c r="M193" i="11"/>
  <c r="G194" i="11"/>
  <c r="I194" i="11"/>
  <c r="K194" i="11"/>
  <c r="L194" i="11"/>
  <c r="M194" i="11"/>
  <c r="G195" i="11"/>
  <c r="I195" i="11"/>
  <c r="K195" i="11"/>
  <c r="L195" i="11"/>
  <c r="M195" i="11"/>
  <c r="G196" i="11"/>
  <c r="I196" i="11"/>
  <c r="K196" i="11"/>
  <c r="L196" i="11"/>
  <c r="M196" i="11"/>
  <c r="G197" i="11"/>
  <c r="I197" i="11"/>
  <c r="K197" i="11"/>
  <c r="L197" i="11"/>
  <c r="M197" i="11"/>
  <c r="G198" i="11"/>
  <c r="I198" i="11"/>
  <c r="K198" i="11"/>
  <c r="L198" i="11"/>
  <c r="M198" i="11"/>
  <c r="G199" i="11"/>
  <c r="I199" i="11"/>
  <c r="K199" i="11"/>
  <c r="L199" i="11"/>
  <c r="M199" i="11"/>
  <c r="G200" i="11"/>
  <c r="I200" i="11"/>
  <c r="K200" i="11"/>
  <c r="L200" i="11"/>
  <c r="M200" i="11"/>
  <c r="G201" i="11"/>
  <c r="I201" i="11"/>
  <c r="K201" i="11"/>
  <c r="L201" i="11"/>
  <c r="M201" i="11"/>
  <c r="G202" i="11"/>
  <c r="I202" i="11"/>
  <c r="K202" i="11"/>
  <c r="L202" i="11"/>
  <c r="M202" i="11"/>
  <c r="M2" i="11"/>
  <c r="L2" i="11"/>
  <c r="K2" i="11"/>
  <c r="I2" i="11"/>
  <c r="G2" i="11"/>
  <c r="G204" i="11"/>
  <c r="I204" i="11"/>
  <c r="K204" i="11"/>
  <c r="L204" i="11"/>
  <c r="M204" i="11"/>
  <c r="G205" i="11"/>
  <c r="I205" i="11"/>
  <c r="K205" i="11"/>
  <c r="L205" i="11"/>
  <c r="M205" i="11"/>
  <c r="G206" i="11"/>
  <c r="I206" i="11"/>
  <c r="K206" i="11"/>
  <c r="L206" i="11"/>
  <c r="M206" i="11"/>
  <c r="G207" i="11"/>
  <c r="I207" i="11"/>
  <c r="K207" i="11"/>
  <c r="L207" i="11"/>
  <c r="M207" i="11"/>
  <c r="G208" i="11"/>
  <c r="I208" i="11"/>
  <c r="K208" i="11"/>
  <c r="L208" i="11"/>
  <c r="M208" i="11"/>
  <c r="G209" i="11"/>
  <c r="I209" i="11"/>
  <c r="K209" i="11"/>
  <c r="L209" i="11"/>
  <c r="M209" i="11"/>
  <c r="G210" i="11"/>
  <c r="I210" i="11"/>
  <c r="K210" i="11"/>
  <c r="L210" i="11"/>
  <c r="M210" i="11"/>
  <c r="G211" i="11"/>
  <c r="I211" i="11"/>
  <c r="K211" i="11"/>
  <c r="L211" i="11"/>
  <c r="M211" i="11"/>
  <c r="G212" i="11"/>
  <c r="I212" i="11"/>
  <c r="K212" i="11"/>
  <c r="L212" i="11"/>
  <c r="M212" i="11"/>
  <c r="G213" i="11"/>
  <c r="I213" i="11"/>
  <c r="K213" i="11"/>
  <c r="L213" i="11"/>
  <c r="M213" i="11"/>
  <c r="G214" i="11"/>
  <c r="I214" i="11"/>
  <c r="K214" i="11"/>
  <c r="L214" i="11"/>
  <c r="M214" i="11"/>
  <c r="G215" i="11"/>
  <c r="I215" i="11"/>
  <c r="K215" i="11"/>
  <c r="L215" i="11"/>
  <c r="M215" i="11"/>
  <c r="G216" i="11"/>
  <c r="I216" i="11"/>
  <c r="K216" i="11"/>
  <c r="L216" i="11"/>
  <c r="M216" i="11"/>
  <c r="G217" i="11"/>
  <c r="I217" i="11"/>
  <c r="K217" i="11"/>
  <c r="L217" i="11"/>
  <c r="M217" i="11"/>
  <c r="G218" i="11"/>
  <c r="I218" i="11"/>
  <c r="K218" i="11"/>
  <c r="L218" i="11"/>
  <c r="M218" i="11"/>
  <c r="G219" i="11"/>
  <c r="I219" i="11"/>
  <c r="K219" i="11"/>
  <c r="L219" i="11"/>
  <c r="M219" i="11"/>
  <c r="G220" i="11"/>
  <c r="I220" i="11"/>
  <c r="K220" i="11"/>
  <c r="L220" i="11"/>
  <c r="M220" i="11"/>
  <c r="G221" i="11"/>
  <c r="I221" i="11"/>
  <c r="K221" i="11"/>
  <c r="L221" i="11"/>
  <c r="M221" i="11"/>
  <c r="G222" i="11"/>
  <c r="I222" i="11"/>
  <c r="K222" i="11"/>
  <c r="L222" i="11"/>
  <c r="M222" i="11"/>
  <c r="G223" i="11"/>
  <c r="I223" i="11"/>
  <c r="K223" i="11"/>
  <c r="L223" i="11"/>
  <c r="M223" i="11"/>
  <c r="G224" i="11"/>
  <c r="I224" i="11"/>
  <c r="K224" i="11"/>
  <c r="L224" i="11"/>
  <c r="M224" i="11"/>
  <c r="G225" i="11"/>
  <c r="I225" i="11"/>
  <c r="K225" i="11"/>
  <c r="L225" i="11"/>
  <c r="M225" i="11"/>
  <c r="G226" i="11"/>
  <c r="I226" i="11"/>
  <c r="K226" i="11"/>
  <c r="L226" i="11"/>
  <c r="M226" i="11"/>
  <c r="G227" i="11"/>
  <c r="I227" i="11"/>
  <c r="K227" i="11"/>
  <c r="L227" i="11"/>
  <c r="M227" i="11"/>
  <c r="G228" i="11"/>
  <c r="I228" i="11"/>
  <c r="K228" i="11"/>
  <c r="L228" i="11"/>
  <c r="M228" i="11"/>
  <c r="G229" i="11"/>
  <c r="I229" i="11"/>
  <c r="K229" i="11"/>
  <c r="L229" i="11"/>
  <c r="M229" i="11"/>
  <c r="G230" i="11"/>
  <c r="I230" i="11"/>
  <c r="K230" i="11"/>
  <c r="L230" i="11"/>
  <c r="M230" i="11"/>
  <c r="G231" i="11"/>
  <c r="I231" i="11"/>
  <c r="K231" i="11"/>
  <c r="L231" i="11"/>
  <c r="M231" i="11"/>
  <c r="G232" i="11"/>
  <c r="I232" i="11"/>
  <c r="K232" i="11"/>
  <c r="L232" i="11"/>
  <c r="M232" i="11"/>
  <c r="G233" i="11"/>
  <c r="I233" i="11"/>
  <c r="K233" i="11"/>
  <c r="L233" i="11"/>
  <c r="M233" i="11"/>
  <c r="G234" i="11"/>
  <c r="I234" i="11"/>
  <c r="K234" i="11"/>
  <c r="L234" i="11"/>
  <c r="M234" i="11"/>
  <c r="G235" i="11"/>
  <c r="I235" i="11"/>
  <c r="K235" i="11"/>
  <c r="L235" i="11"/>
  <c r="M235" i="11"/>
  <c r="G236" i="11"/>
  <c r="I236" i="11"/>
  <c r="K236" i="11"/>
  <c r="L236" i="11"/>
  <c r="M236" i="11"/>
  <c r="G237" i="11"/>
  <c r="I237" i="11"/>
  <c r="K237" i="11"/>
  <c r="L237" i="11"/>
  <c r="M237" i="11"/>
  <c r="G238" i="11"/>
  <c r="I238" i="11"/>
  <c r="K238" i="11"/>
  <c r="L238" i="11"/>
  <c r="M238" i="11"/>
  <c r="G239" i="11"/>
  <c r="I239" i="11"/>
  <c r="K239" i="11"/>
  <c r="L239" i="11"/>
  <c r="M239" i="11"/>
  <c r="G240" i="11"/>
  <c r="I240" i="11"/>
  <c r="K240" i="11"/>
  <c r="L240" i="11"/>
  <c r="M240" i="11"/>
  <c r="G241" i="11"/>
  <c r="I241" i="11"/>
  <c r="K241" i="11"/>
  <c r="L241" i="11"/>
  <c r="M241" i="11"/>
  <c r="G242" i="11"/>
  <c r="I242" i="11"/>
  <c r="K242" i="11"/>
  <c r="L242" i="11"/>
  <c r="M242" i="11"/>
  <c r="G243" i="11"/>
  <c r="I243" i="11"/>
  <c r="K243" i="11"/>
  <c r="L243" i="11"/>
  <c r="M243" i="11"/>
  <c r="G244" i="11"/>
  <c r="I244" i="11"/>
  <c r="K244" i="11"/>
  <c r="L244" i="11"/>
  <c r="M244" i="11"/>
  <c r="G245" i="11"/>
  <c r="I245" i="11"/>
  <c r="K245" i="11"/>
  <c r="L245" i="11"/>
  <c r="M245" i="11"/>
  <c r="G246" i="11"/>
  <c r="I246" i="11"/>
  <c r="K246" i="11"/>
  <c r="L246" i="11"/>
  <c r="M246" i="11"/>
  <c r="G247" i="11"/>
  <c r="I247" i="11"/>
  <c r="K247" i="11"/>
  <c r="L247" i="11"/>
  <c r="M247" i="11"/>
  <c r="G248" i="11"/>
  <c r="I248" i="11"/>
  <c r="K248" i="11"/>
  <c r="L248" i="11"/>
  <c r="M248" i="11"/>
  <c r="G249" i="11"/>
  <c r="I249" i="11"/>
  <c r="K249" i="11"/>
  <c r="L249" i="11"/>
  <c r="M249" i="11"/>
  <c r="G250" i="11"/>
  <c r="I250" i="11"/>
  <c r="K250" i="11"/>
  <c r="L250" i="11"/>
  <c r="M250" i="11"/>
  <c r="G251" i="11"/>
  <c r="I251" i="11"/>
  <c r="K251" i="11"/>
  <c r="L251" i="11"/>
  <c r="M251" i="11"/>
  <c r="G252" i="11"/>
  <c r="I252" i="11"/>
  <c r="K252" i="11"/>
  <c r="L252" i="11"/>
  <c r="M252" i="11"/>
  <c r="G253" i="11"/>
  <c r="I253" i="11"/>
  <c r="K253" i="11"/>
  <c r="L253" i="11"/>
  <c r="M253" i="11"/>
  <c r="G254" i="11"/>
  <c r="I254" i="11"/>
  <c r="K254" i="11"/>
  <c r="L254" i="11"/>
  <c r="M254" i="11"/>
  <c r="G255" i="11"/>
  <c r="I255" i="11"/>
  <c r="K255" i="11"/>
  <c r="L255" i="11"/>
  <c r="M255" i="11"/>
  <c r="G256" i="11"/>
  <c r="I256" i="11"/>
  <c r="K256" i="11"/>
  <c r="L256" i="11"/>
  <c r="M256" i="11"/>
  <c r="G257" i="11"/>
  <c r="I257" i="11"/>
  <c r="K257" i="11"/>
  <c r="L257" i="11"/>
  <c r="M257" i="11"/>
  <c r="G258" i="11"/>
  <c r="I258" i="11"/>
  <c r="K258" i="11"/>
  <c r="L258" i="11"/>
  <c r="M258" i="11"/>
  <c r="G259" i="11"/>
  <c r="I259" i="11"/>
  <c r="K259" i="11"/>
  <c r="L259" i="11"/>
  <c r="M259" i="11"/>
  <c r="G260" i="11"/>
  <c r="I260" i="11"/>
  <c r="K260" i="11"/>
  <c r="L260" i="11"/>
  <c r="M260" i="11"/>
  <c r="G261" i="11"/>
  <c r="I261" i="11"/>
  <c r="K261" i="11"/>
  <c r="L261" i="11"/>
  <c r="M261" i="11"/>
  <c r="G262" i="11"/>
  <c r="I262" i="11"/>
  <c r="K262" i="11"/>
  <c r="L262" i="11"/>
  <c r="M262" i="11"/>
  <c r="G263" i="11"/>
  <c r="I263" i="11"/>
  <c r="K263" i="11"/>
  <c r="L263" i="11"/>
  <c r="M263" i="11"/>
  <c r="G264" i="11"/>
  <c r="I264" i="11"/>
  <c r="K264" i="11"/>
  <c r="L264" i="11"/>
  <c r="M264" i="11"/>
  <c r="G265" i="11"/>
  <c r="I265" i="11"/>
  <c r="K265" i="11"/>
  <c r="L265" i="11"/>
  <c r="M265" i="11"/>
  <c r="G266" i="11"/>
  <c r="I266" i="11"/>
  <c r="K266" i="11"/>
  <c r="L266" i="11"/>
  <c r="M266" i="11"/>
  <c r="G267" i="11"/>
  <c r="I267" i="11"/>
  <c r="K267" i="11"/>
  <c r="L267" i="11"/>
  <c r="M267" i="11"/>
  <c r="G268" i="11"/>
  <c r="I268" i="11"/>
  <c r="K268" i="11"/>
  <c r="L268" i="11"/>
  <c r="M268" i="11"/>
  <c r="G269" i="11"/>
  <c r="I269" i="11"/>
  <c r="K269" i="11"/>
  <c r="L269" i="11"/>
  <c r="M269" i="11"/>
  <c r="G270" i="11"/>
  <c r="I270" i="11"/>
  <c r="K270" i="11"/>
  <c r="L270" i="11"/>
  <c r="M270" i="11"/>
  <c r="G271" i="11"/>
  <c r="I271" i="11"/>
  <c r="K271" i="11"/>
  <c r="L271" i="11"/>
  <c r="M271" i="11"/>
  <c r="G272" i="11"/>
  <c r="I272" i="11"/>
  <c r="K272" i="11"/>
  <c r="L272" i="11"/>
  <c r="M272" i="11"/>
  <c r="G273" i="11"/>
  <c r="I273" i="11"/>
  <c r="K273" i="11"/>
  <c r="L273" i="11"/>
  <c r="M273" i="11"/>
  <c r="G274" i="11"/>
  <c r="I274" i="11"/>
  <c r="K274" i="11"/>
  <c r="L274" i="11"/>
  <c r="M274" i="11"/>
  <c r="G275" i="11"/>
  <c r="I275" i="11"/>
  <c r="K275" i="11"/>
  <c r="L275" i="11"/>
  <c r="M275" i="11"/>
  <c r="G276" i="11"/>
  <c r="I276" i="11"/>
  <c r="K276" i="11"/>
  <c r="L276" i="11"/>
  <c r="M276" i="11"/>
  <c r="G277" i="11"/>
  <c r="I277" i="11"/>
  <c r="K277" i="11"/>
  <c r="L277" i="11"/>
  <c r="M277" i="11"/>
  <c r="G278" i="11"/>
  <c r="I278" i="11"/>
  <c r="K278" i="11"/>
  <c r="L278" i="11"/>
  <c r="M278" i="11"/>
  <c r="G279" i="11"/>
  <c r="I279" i="11"/>
  <c r="K279" i="11"/>
  <c r="L279" i="11"/>
  <c r="M279" i="11"/>
  <c r="G280" i="11"/>
  <c r="I280" i="11"/>
  <c r="K280" i="11"/>
  <c r="L280" i="11"/>
  <c r="M280" i="11"/>
  <c r="G281" i="11"/>
  <c r="I281" i="11"/>
  <c r="K281" i="11"/>
  <c r="L281" i="11"/>
  <c r="M281" i="11"/>
  <c r="G282" i="11"/>
  <c r="I282" i="11"/>
  <c r="K282" i="11"/>
  <c r="L282" i="11"/>
  <c r="M282" i="11"/>
  <c r="G283" i="11"/>
  <c r="I283" i="11"/>
  <c r="K283" i="11"/>
  <c r="L283" i="11"/>
  <c r="M283" i="11"/>
  <c r="G284" i="11"/>
  <c r="I284" i="11"/>
  <c r="K284" i="11"/>
  <c r="L284" i="11"/>
  <c r="M284" i="11"/>
  <c r="G285" i="11"/>
  <c r="I285" i="11"/>
  <c r="K285" i="11"/>
  <c r="L285" i="11"/>
  <c r="M285" i="11"/>
  <c r="G286" i="11"/>
  <c r="I286" i="11"/>
  <c r="K286" i="11"/>
  <c r="L286" i="11"/>
  <c r="M286" i="11"/>
  <c r="G287" i="11"/>
  <c r="I287" i="11"/>
  <c r="K287" i="11"/>
  <c r="L287" i="11"/>
  <c r="M287" i="11"/>
  <c r="G288" i="11"/>
  <c r="I288" i="11"/>
  <c r="K288" i="11"/>
  <c r="L288" i="11"/>
  <c r="M288" i="11"/>
  <c r="G289" i="11"/>
  <c r="I289" i="11"/>
  <c r="K289" i="11"/>
  <c r="L289" i="11"/>
  <c r="M289" i="11"/>
  <c r="G290" i="11"/>
  <c r="I290" i="11"/>
  <c r="K290" i="11"/>
  <c r="L290" i="11"/>
  <c r="M290" i="11"/>
  <c r="G291" i="11"/>
  <c r="I291" i="11"/>
  <c r="K291" i="11"/>
  <c r="L291" i="11"/>
  <c r="M291" i="11"/>
  <c r="G292" i="11"/>
  <c r="I292" i="11"/>
  <c r="K292" i="11"/>
  <c r="L292" i="11"/>
  <c r="M292" i="11"/>
  <c r="G293" i="11"/>
  <c r="I293" i="11"/>
  <c r="K293" i="11"/>
  <c r="L293" i="11"/>
  <c r="M293" i="11"/>
  <c r="G294" i="11"/>
  <c r="I294" i="11"/>
  <c r="K294" i="11"/>
  <c r="L294" i="11"/>
  <c r="M294" i="11"/>
  <c r="G295" i="11"/>
  <c r="I295" i="11"/>
  <c r="K295" i="11"/>
  <c r="L295" i="11"/>
  <c r="M295" i="11"/>
  <c r="G296" i="11"/>
  <c r="I296" i="11"/>
  <c r="K296" i="11"/>
  <c r="L296" i="11"/>
  <c r="M296" i="11"/>
  <c r="G297" i="11"/>
  <c r="I297" i="11"/>
  <c r="K297" i="11"/>
  <c r="L297" i="11"/>
  <c r="M297" i="11"/>
  <c r="G298" i="11"/>
  <c r="I298" i="11"/>
  <c r="K298" i="11"/>
  <c r="L298" i="11"/>
  <c r="M298" i="11"/>
  <c r="G299" i="11"/>
  <c r="I299" i="11"/>
  <c r="K299" i="11"/>
  <c r="L299" i="11"/>
  <c r="M299" i="11"/>
  <c r="G300" i="11"/>
  <c r="I300" i="11"/>
  <c r="K300" i="11"/>
  <c r="L300" i="11"/>
  <c r="M300" i="11"/>
  <c r="G301" i="11"/>
  <c r="I301" i="11"/>
  <c r="K301" i="11"/>
  <c r="L301" i="11"/>
  <c r="M301" i="11"/>
  <c r="G302" i="11"/>
  <c r="I302" i="11"/>
  <c r="K302" i="11"/>
  <c r="L302" i="11"/>
  <c r="M302" i="11"/>
  <c r="G303" i="11"/>
  <c r="I303" i="11"/>
  <c r="K303" i="11"/>
  <c r="L303" i="11"/>
  <c r="M303" i="11"/>
  <c r="G304" i="11"/>
  <c r="I304" i="11"/>
  <c r="K304" i="11"/>
  <c r="L304" i="11"/>
  <c r="M304" i="11"/>
  <c r="G305" i="11"/>
  <c r="I305" i="11"/>
  <c r="K305" i="11"/>
  <c r="L305" i="11"/>
  <c r="M305" i="11"/>
  <c r="G306" i="11"/>
  <c r="I306" i="11"/>
  <c r="K306" i="11"/>
  <c r="L306" i="11"/>
  <c r="M306" i="11"/>
  <c r="G307" i="11"/>
  <c r="I307" i="11"/>
  <c r="K307" i="11"/>
  <c r="L307" i="11"/>
  <c r="M307" i="11"/>
  <c r="G308" i="11"/>
  <c r="I308" i="11"/>
  <c r="K308" i="11"/>
  <c r="L308" i="11"/>
  <c r="M308" i="11"/>
  <c r="G309" i="11"/>
  <c r="I309" i="11"/>
  <c r="K309" i="11"/>
  <c r="L309" i="11"/>
  <c r="M309" i="11"/>
  <c r="G310" i="11"/>
  <c r="I310" i="11"/>
  <c r="K310" i="11"/>
  <c r="L310" i="11"/>
  <c r="M310" i="11"/>
  <c r="G311" i="11"/>
  <c r="I311" i="11"/>
  <c r="K311" i="11"/>
  <c r="L311" i="11"/>
  <c r="M311" i="11"/>
  <c r="G312" i="11"/>
  <c r="I312" i="11"/>
  <c r="K312" i="11"/>
  <c r="L312" i="11"/>
  <c r="M312" i="11"/>
  <c r="G313" i="11"/>
  <c r="I313" i="11"/>
  <c r="K313" i="11"/>
  <c r="L313" i="11"/>
  <c r="M313" i="11"/>
  <c r="G314" i="11"/>
  <c r="I314" i="11"/>
  <c r="K314" i="11"/>
  <c r="L314" i="11"/>
  <c r="M314" i="11"/>
  <c r="G315" i="11"/>
  <c r="I315" i="11"/>
  <c r="K315" i="11"/>
  <c r="L315" i="11"/>
  <c r="M315" i="11"/>
  <c r="G316" i="11"/>
  <c r="I316" i="11"/>
  <c r="K316" i="11"/>
  <c r="L316" i="11"/>
  <c r="M316" i="11"/>
  <c r="G317" i="11"/>
  <c r="I317" i="11"/>
  <c r="K317" i="11"/>
  <c r="L317" i="11"/>
  <c r="M317" i="11"/>
  <c r="G318" i="11"/>
  <c r="I318" i="11"/>
  <c r="K318" i="11"/>
  <c r="L318" i="11"/>
  <c r="M318" i="11"/>
  <c r="G319" i="11"/>
  <c r="I319" i="11"/>
  <c r="K319" i="11"/>
  <c r="L319" i="11"/>
  <c r="M319" i="11"/>
  <c r="G320" i="11"/>
  <c r="I320" i="11"/>
  <c r="K320" i="11"/>
  <c r="L320" i="11"/>
  <c r="M320" i="11"/>
  <c r="G321" i="11"/>
  <c r="I321" i="11"/>
  <c r="K321" i="11"/>
  <c r="L321" i="11"/>
  <c r="M321" i="11"/>
  <c r="G322" i="11"/>
  <c r="I322" i="11"/>
  <c r="K322" i="11"/>
  <c r="L322" i="11"/>
  <c r="M322" i="11"/>
  <c r="G323" i="11"/>
  <c r="I323" i="11"/>
  <c r="K323" i="11"/>
  <c r="L323" i="11"/>
  <c r="M323" i="11"/>
  <c r="G324" i="11"/>
  <c r="I324" i="11"/>
  <c r="K324" i="11"/>
  <c r="L324" i="11"/>
  <c r="M324" i="11"/>
  <c r="G325" i="11"/>
  <c r="I325" i="11"/>
  <c r="K325" i="11"/>
  <c r="L325" i="11"/>
  <c r="M325" i="11"/>
  <c r="G326" i="11"/>
  <c r="I326" i="11"/>
  <c r="K326" i="11"/>
  <c r="L326" i="11"/>
  <c r="M326" i="11"/>
  <c r="G327" i="11"/>
  <c r="I327" i="11"/>
  <c r="K327" i="11"/>
  <c r="L327" i="11"/>
  <c r="M327" i="11"/>
  <c r="G328" i="11"/>
  <c r="I328" i="11"/>
  <c r="K328" i="11"/>
  <c r="L328" i="11"/>
  <c r="M328" i="11"/>
  <c r="G329" i="11"/>
  <c r="I329" i="11"/>
  <c r="K329" i="11"/>
  <c r="L329" i="11"/>
  <c r="M329" i="11"/>
  <c r="G330" i="11"/>
  <c r="I330" i="11"/>
  <c r="K330" i="11"/>
  <c r="L330" i="11"/>
  <c r="M330" i="11"/>
  <c r="G331" i="11"/>
  <c r="I331" i="11"/>
  <c r="K331" i="11"/>
  <c r="L331" i="11"/>
  <c r="M331" i="11"/>
  <c r="G332" i="11"/>
  <c r="I332" i="11"/>
  <c r="K332" i="11"/>
  <c r="L332" i="11"/>
  <c r="M332" i="11"/>
  <c r="G333" i="11"/>
  <c r="I333" i="11"/>
  <c r="K333" i="11"/>
  <c r="L333" i="11"/>
  <c r="M333" i="11"/>
  <c r="G334" i="11"/>
  <c r="I334" i="11"/>
  <c r="K334" i="11"/>
  <c r="L334" i="11"/>
  <c r="M334" i="11"/>
  <c r="G335" i="11"/>
  <c r="I335" i="11"/>
  <c r="K335" i="11"/>
  <c r="L335" i="11"/>
  <c r="M335" i="11"/>
  <c r="G336" i="11"/>
  <c r="I336" i="11"/>
  <c r="K336" i="11"/>
  <c r="L336" i="11"/>
  <c r="M336" i="11"/>
  <c r="G337" i="11"/>
  <c r="I337" i="11"/>
  <c r="K337" i="11"/>
  <c r="L337" i="11"/>
  <c r="M337" i="11"/>
  <c r="G338" i="11"/>
  <c r="I338" i="11"/>
  <c r="K338" i="11"/>
  <c r="L338" i="11"/>
  <c r="M338" i="11"/>
  <c r="G339" i="11"/>
  <c r="I339" i="11"/>
  <c r="K339" i="11"/>
  <c r="L339" i="11"/>
  <c r="M339" i="11"/>
  <c r="G340" i="11"/>
  <c r="I340" i="11"/>
  <c r="K340" i="11"/>
  <c r="L340" i="11"/>
  <c r="M340" i="11"/>
  <c r="G341" i="11"/>
  <c r="I341" i="11"/>
  <c r="K341" i="11"/>
  <c r="L341" i="11"/>
  <c r="M341" i="11"/>
  <c r="G342" i="11"/>
  <c r="I342" i="11"/>
  <c r="K342" i="11"/>
  <c r="L342" i="11"/>
  <c r="M342" i="11"/>
  <c r="G343" i="11"/>
  <c r="I343" i="11"/>
  <c r="K343" i="11"/>
  <c r="L343" i="11"/>
  <c r="M343" i="11"/>
  <c r="G344" i="11"/>
  <c r="I344" i="11"/>
  <c r="K344" i="11"/>
  <c r="L344" i="11"/>
  <c r="M344" i="11"/>
  <c r="G345" i="11"/>
  <c r="I345" i="11"/>
  <c r="K345" i="11"/>
  <c r="L345" i="11"/>
  <c r="M345" i="11"/>
  <c r="G346" i="11"/>
  <c r="I346" i="11"/>
  <c r="K346" i="11"/>
  <c r="L346" i="11"/>
  <c r="M346" i="11"/>
  <c r="G347" i="11"/>
  <c r="I347" i="11"/>
  <c r="K347" i="11"/>
  <c r="L347" i="11"/>
  <c r="M347" i="11"/>
  <c r="G348" i="11"/>
  <c r="I348" i="11"/>
  <c r="K348" i="11"/>
  <c r="L348" i="11"/>
  <c r="M348" i="11"/>
  <c r="G349" i="11"/>
  <c r="I349" i="11"/>
  <c r="K349" i="11"/>
  <c r="L349" i="11"/>
  <c r="M349" i="11"/>
  <c r="G350" i="11"/>
  <c r="I350" i="11"/>
  <c r="K350" i="11"/>
  <c r="L350" i="11"/>
  <c r="M350" i="11"/>
  <c r="G351" i="11"/>
  <c r="I351" i="11"/>
  <c r="K351" i="11"/>
  <c r="L351" i="11"/>
  <c r="M351" i="11"/>
  <c r="G352" i="11"/>
  <c r="I352" i="11"/>
  <c r="K352" i="11"/>
  <c r="L352" i="11"/>
  <c r="M352" i="11"/>
  <c r="G353" i="11"/>
  <c r="I353" i="11"/>
  <c r="K353" i="11"/>
  <c r="L353" i="11"/>
  <c r="M353" i="11"/>
  <c r="G354" i="11"/>
  <c r="I354" i="11"/>
  <c r="K354" i="11"/>
  <c r="L354" i="11"/>
  <c r="M354" i="11"/>
  <c r="G355" i="11"/>
  <c r="I355" i="11"/>
  <c r="K355" i="11"/>
  <c r="L355" i="11"/>
  <c r="M355" i="11"/>
  <c r="G356" i="11"/>
  <c r="I356" i="11"/>
  <c r="K356" i="11"/>
  <c r="L356" i="11"/>
  <c r="M356" i="11"/>
  <c r="G357" i="11"/>
  <c r="I357" i="11"/>
  <c r="K357" i="11"/>
  <c r="L357" i="11"/>
  <c r="M357" i="11"/>
  <c r="G358" i="11"/>
  <c r="I358" i="11"/>
  <c r="K358" i="11"/>
  <c r="L358" i="11"/>
  <c r="M358" i="11"/>
  <c r="G359" i="11"/>
  <c r="I359" i="11"/>
  <c r="K359" i="11"/>
  <c r="L359" i="11"/>
  <c r="M359" i="11"/>
  <c r="G360" i="11"/>
  <c r="I360" i="11"/>
  <c r="K360" i="11"/>
  <c r="L360" i="11"/>
  <c r="M360" i="11"/>
  <c r="G361" i="11"/>
  <c r="I361" i="11"/>
  <c r="K361" i="11"/>
  <c r="L361" i="11"/>
  <c r="M361" i="11"/>
  <c r="G362" i="11"/>
  <c r="I362" i="11"/>
  <c r="K362" i="11"/>
  <c r="L362" i="11"/>
  <c r="M362" i="11"/>
  <c r="G363" i="11"/>
  <c r="I363" i="11"/>
  <c r="K363" i="11"/>
  <c r="L363" i="11"/>
  <c r="M363" i="11"/>
  <c r="G364" i="11"/>
  <c r="I364" i="11"/>
  <c r="K364" i="11"/>
  <c r="L364" i="11"/>
  <c r="M364" i="11"/>
  <c r="G365" i="11"/>
  <c r="I365" i="11"/>
  <c r="K365" i="11"/>
  <c r="L365" i="11"/>
  <c r="M365" i="11"/>
  <c r="G366" i="11"/>
  <c r="I366" i="11"/>
  <c r="K366" i="11"/>
  <c r="L366" i="11"/>
  <c r="M366" i="11"/>
  <c r="G367" i="11"/>
  <c r="I367" i="11"/>
  <c r="K367" i="11"/>
  <c r="L367" i="11"/>
  <c r="M367" i="11"/>
  <c r="G368" i="11"/>
  <c r="I368" i="11"/>
  <c r="K368" i="11"/>
  <c r="L368" i="11"/>
  <c r="M368" i="11"/>
  <c r="G369" i="11"/>
  <c r="I369" i="11"/>
  <c r="K369" i="11"/>
  <c r="L369" i="11"/>
  <c r="M369" i="11"/>
  <c r="G370" i="11"/>
  <c r="I370" i="11"/>
  <c r="K370" i="11"/>
  <c r="L370" i="11"/>
  <c r="M370" i="11"/>
  <c r="G371" i="11"/>
  <c r="I371" i="11"/>
  <c r="K371" i="11"/>
  <c r="L371" i="11"/>
  <c r="M371" i="11"/>
  <c r="G372" i="11"/>
  <c r="I372" i="11"/>
  <c r="K372" i="11"/>
  <c r="L372" i="11"/>
  <c r="M372" i="11"/>
  <c r="G373" i="11"/>
  <c r="I373" i="11"/>
  <c r="K373" i="11"/>
  <c r="L373" i="11"/>
  <c r="M373" i="11"/>
  <c r="G374" i="11"/>
  <c r="I374" i="11"/>
  <c r="K374" i="11"/>
  <c r="L374" i="11"/>
  <c r="M374" i="11"/>
  <c r="G375" i="11"/>
  <c r="I375" i="11"/>
  <c r="K375" i="11"/>
  <c r="L375" i="11"/>
  <c r="M375" i="11"/>
  <c r="G376" i="11"/>
  <c r="I376" i="11"/>
  <c r="K376" i="11"/>
  <c r="L376" i="11"/>
  <c r="M376" i="11"/>
  <c r="G377" i="11"/>
  <c r="I377" i="11"/>
  <c r="K377" i="11"/>
  <c r="L377" i="11"/>
  <c r="M377" i="11"/>
  <c r="G378" i="11"/>
  <c r="I378" i="11"/>
  <c r="K378" i="11"/>
  <c r="L378" i="11"/>
  <c r="M378" i="11"/>
  <c r="G379" i="11"/>
  <c r="I379" i="11"/>
  <c r="K379" i="11"/>
  <c r="L379" i="11"/>
  <c r="M379" i="11"/>
  <c r="G380" i="11"/>
  <c r="I380" i="11"/>
  <c r="K380" i="11"/>
  <c r="L380" i="11"/>
  <c r="M380" i="11"/>
  <c r="G381" i="11"/>
  <c r="I381" i="11"/>
  <c r="K381" i="11"/>
  <c r="L381" i="11"/>
  <c r="M381" i="11"/>
  <c r="G382" i="11"/>
  <c r="I382" i="11"/>
  <c r="K382" i="11"/>
  <c r="L382" i="11"/>
  <c r="M382" i="11"/>
  <c r="G383" i="11"/>
  <c r="I383" i="11"/>
  <c r="K383" i="11"/>
  <c r="L383" i="11"/>
  <c r="M383" i="11"/>
  <c r="G384" i="11"/>
  <c r="I384" i="11"/>
  <c r="K384" i="11"/>
  <c r="L384" i="11"/>
  <c r="M384" i="11"/>
  <c r="G385" i="11"/>
  <c r="I385" i="11"/>
  <c r="K385" i="11"/>
  <c r="L385" i="11"/>
  <c r="M385" i="11"/>
  <c r="G386" i="11"/>
  <c r="I386" i="11"/>
  <c r="K386" i="11"/>
  <c r="L386" i="11"/>
  <c r="M386" i="11"/>
  <c r="G387" i="11"/>
  <c r="I387" i="11"/>
  <c r="K387" i="11"/>
  <c r="L387" i="11"/>
  <c r="M387" i="11"/>
  <c r="G388" i="11"/>
  <c r="I388" i="11"/>
  <c r="K388" i="11"/>
  <c r="L388" i="11"/>
  <c r="M388" i="11"/>
  <c r="G389" i="11"/>
  <c r="I389" i="11"/>
  <c r="K389" i="11"/>
  <c r="L389" i="11"/>
  <c r="M389" i="11"/>
  <c r="G390" i="11"/>
  <c r="I390" i="11"/>
  <c r="K390" i="11"/>
  <c r="L390" i="11"/>
  <c r="M390" i="11"/>
  <c r="G391" i="11"/>
  <c r="I391" i="11"/>
  <c r="K391" i="11"/>
  <c r="L391" i="11"/>
  <c r="M391" i="11"/>
  <c r="G392" i="11"/>
  <c r="I392" i="11"/>
  <c r="K392" i="11"/>
  <c r="L392" i="11"/>
  <c r="M392" i="11"/>
  <c r="G393" i="11"/>
  <c r="I393" i="11"/>
  <c r="K393" i="11"/>
  <c r="L393" i="11"/>
  <c r="M393" i="11"/>
  <c r="M203" i="11"/>
  <c r="L203" i="11"/>
  <c r="K203" i="11"/>
  <c r="I203" i="11"/>
  <c r="G203" i="11"/>
  <c r="G395" i="11"/>
  <c r="I395" i="11"/>
  <c r="K395" i="11"/>
  <c r="L395" i="11"/>
  <c r="M395" i="11"/>
  <c r="G396" i="11"/>
  <c r="I396" i="11"/>
  <c r="K396" i="11"/>
  <c r="L396" i="11"/>
  <c r="M396" i="11"/>
  <c r="G397" i="11"/>
  <c r="I397" i="11"/>
  <c r="K397" i="11"/>
  <c r="L397" i="11"/>
  <c r="M397" i="11"/>
  <c r="G398" i="11"/>
  <c r="I398" i="11"/>
  <c r="K398" i="11"/>
  <c r="L398" i="11"/>
  <c r="M398" i="11"/>
  <c r="G399" i="11"/>
  <c r="I399" i="11"/>
  <c r="K399" i="11"/>
  <c r="L399" i="11"/>
  <c r="M399" i="11"/>
  <c r="G400" i="11"/>
  <c r="I400" i="11"/>
  <c r="K400" i="11"/>
  <c r="L400" i="11"/>
  <c r="M400" i="11"/>
  <c r="G401" i="11"/>
  <c r="I401" i="11"/>
  <c r="K401" i="11"/>
  <c r="L401" i="11"/>
  <c r="M401" i="11"/>
  <c r="G402" i="11"/>
  <c r="I402" i="11"/>
  <c r="K402" i="11"/>
  <c r="L402" i="11"/>
  <c r="M402" i="11"/>
  <c r="G403" i="11"/>
  <c r="I403" i="11"/>
  <c r="K403" i="11"/>
  <c r="L403" i="11"/>
  <c r="M403" i="11"/>
  <c r="G404" i="11"/>
  <c r="I404" i="11"/>
  <c r="K404" i="11"/>
  <c r="L404" i="11"/>
  <c r="M404" i="11"/>
  <c r="G405" i="11"/>
  <c r="I405" i="11"/>
  <c r="K405" i="11"/>
  <c r="L405" i="11"/>
  <c r="M405" i="11"/>
  <c r="G406" i="11"/>
  <c r="I406" i="11"/>
  <c r="K406" i="11"/>
  <c r="L406" i="11"/>
  <c r="M406" i="11"/>
  <c r="G407" i="11"/>
  <c r="I407" i="11"/>
  <c r="K407" i="11"/>
  <c r="L407" i="11"/>
  <c r="M407" i="11"/>
  <c r="G408" i="11"/>
  <c r="I408" i="11"/>
  <c r="K408" i="11"/>
  <c r="L408" i="11"/>
  <c r="M408" i="11"/>
  <c r="G409" i="11"/>
  <c r="I409" i="11"/>
  <c r="K409" i="11"/>
  <c r="L409" i="11"/>
  <c r="M409" i="11"/>
  <c r="G410" i="11"/>
  <c r="I410" i="11"/>
  <c r="K410" i="11"/>
  <c r="L410" i="11"/>
  <c r="M410" i="11"/>
  <c r="G411" i="11"/>
  <c r="I411" i="11"/>
  <c r="K411" i="11"/>
  <c r="L411" i="11"/>
  <c r="M411" i="11"/>
  <c r="G412" i="11"/>
  <c r="I412" i="11"/>
  <c r="K412" i="11"/>
  <c r="L412" i="11"/>
  <c r="M412" i="11"/>
  <c r="G413" i="11"/>
  <c r="I413" i="11"/>
  <c r="K413" i="11"/>
  <c r="L413" i="11"/>
  <c r="M413" i="11"/>
  <c r="G414" i="11"/>
  <c r="I414" i="11"/>
  <c r="K414" i="11"/>
  <c r="L414" i="11"/>
  <c r="M414" i="11"/>
  <c r="G415" i="11"/>
  <c r="I415" i="11"/>
  <c r="K415" i="11"/>
  <c r="L415" i="11"/>
  <c r="M415" i="11"/>
  <c r="G416" i="11"/>
  <c r="I416" i="11"/>
  <c r="K416" i="11"/>
  <c r="L416" i="11"/>
  <c r="M416" i="11"/>
  <c r="G417" i="11"/>
  <c r="I417" i="11"/>
  <c r="K417" i="11"/>
  <c r="L417" i="11"/>
  <c r="M417" i="11"/>
  <c r="G418" i="11"/>
  <c r="I418" i="11"/>
  <c r="K418" i="11"/>
  <c r="L418" i="11"/>
  <c r="M418" i="11"/>
  <c r="G419" i="11"/>
  <c r="I419" i="11"/>
  <c r="K419" i="11"/>
  <c r="L419" i="11"/>
  <c r="M419" i="11"/>
  <c r="G420" i="11"/>
  <c r="I420" i="11"/>
  <c r="K420" i="11"/>
  <c r="L420" i="11"/>
  <c r="M420" i="11"/>
  <c r="G421" i="11"/>
  <c r="I421" i="11"/>
  <c r="K421" i="11"/>
  <c r="L421" i="11"/>
  <c r="M421" i="11"/>
  <c r="G422" i="11"/>
  <c r="I422" i="11"/>
  <c r="K422" i="11"/>
  <c r="L422" i="11"/>
  <c r="M422" i="11"/>
  <c r="G423" i="11"/>
  <c r="I423" i="11"/>
  <c r="K423" i="11"/>
  <c r="L423" i="11"/>
  <c r="M423" i="11"/>
  <c r="G424" i="11"/>
  <c r="I424" i="11"/>
  <c r="K424" i="11"/>
  <c r="L424" i="11"/>
  <c r="M424" i="11"/>
  <c r="G425" i="11"/>
  <c r="I425" i="11"/>
  <c r="K425" i="11"/>
  <c r="L425" i="11"/>
  <c r="M425" i="11"/>
  <c r="G426" i="11"/>
  <c r="I426" i="11"/>
  <c r="K426" i="11"/>
  <c r="L426" i="11"/>
  <c r="M426" i="11"/>
  <c r="G427" i="11"/>
  <c r="I427" i="11"/>
  <c r="K427" i="11"/>
  <c r="L427" i="11"/>
  <c r="M427" i="11"/>
  <c r="G428" i="11"/>
  <c r="I428" i="11"/>
  <c r="K428" i="11"/>
  <c r="L428" i="11"/>
  <c r="M428" i="11"/>
  <c r="G429" i="11"/>
  <c r="I429" i="11"/>
  <c r="K429" i="11"/>
  <c r="L429" i="11"/>
  <c r="M429" i="11"/>
  <c r="G430" i="11"/>
  <c r="I430" i="11"/>
  <c r="K430" i="11"/>
  <c r="L430" i="11"/>
  <c r="M430" i="11"/>
  <c r="G431" i="11"/>
  <c r="I431" i="11"/>
  <c r="K431" i="11"/>
  <c r="L431" i="11"/>
  <c r="M431" i="11"/>
  <c r="G432" i="11"/>
  <c r="I432" i="11"/>
  <c r="K432" i="11"/>
  <c r="L432" i="11"/>
  <c r="M432" i="11"/>
  <c r="G433" i="11"/>
  <c r="I433" i="11"/>
  <c r="K433" i="11"/>
  <c r="L433" i="11"/>
  <c r="M433" i="11"/>
  <c r="G434" i="11"/>
  <c r="I434" i="11"/>
  <c r="K434" i="11"/>
  <c r="L434" i="11"/>
  <c r="M434" i="11"/>
  <c r="G435" i="11"/>
  <c r="I435" i="11"/>
  <c r="K435" i="11"/>
  <c r="L435" i="11"/>
  <c r="M435" i="11"/>
  <c r="G436" i="11"/>
  <c r="I436" i="11"/>
  <c r="K436" i="11"/>
  <c r="L436" i="11"/>
  <c r="M436" i="11"/>
  <c r="G437" i="11"/>
  <c r="I437" i="11"/>
  <c r="K437" i="11"/>
  <c r="L437" i="11"/>
  <c r="M437" i="11"/>
  <c r="G438" i="11"/>
  <c r="I438" i="11"/>
  <c r="K438" i="11"/>
  <c r="L438" i="11"/>
  <c r="M438" i="11"/>
  <c r="G439" i="11"/>
  <c r="I439" i="11"/>
  <c r="K439" i="11"/>
  <c r="L439" i="11"/>
  <c r="M439" i="11"/>
  <c r="G440" i="11"/>
  <c r="I440" i="11"/>
  <c r="K440" i="11"/>
  <c r="L440" i="11"/>
  <c r="M440" i="11"/>
  <c r="G441" i="11"/>
  <c r="I441" i="11"/>
  <c r="K441" i="11"/>
  <c r="L441" i="11"/>
  <c r="M441" i="11"/>
  <c r="G442" i="11"/>
  <c r="I442" i="11"/>
  <c r="K442" i="11"/>
  <c r="L442" i="11"/>
  <c r="M442" i="11"/>
  <c r="G443" i="11"/>
  <c r="I443" i="11"/>
  <c r="K443" i="11"/>
  <c r="L443" i="11"/>
  <c r="M443" i="11"/>
  <c r="G444" i="11"/>
  <c r="I444" i="11"/>
  <c r="K444" i="11"/>
  <c r="L444" i="11"/>
  <c r="M444" i="11"/>
  <c r="G445" i="11"/>
  <c r="I445" i="11"/>
  <c r="K445" i="11"/>
  <c r="L445" i="11"/>
  <c r="M445" i="11"/>
  <c r="G446" i="11"/>
  <c r="I446" i="11"/>
  <c r="K446" i="11"/>
  <c r="L446" i="11"/>
  <c r="M446" i="11"/>
  <c r="G447" i="11"/>
  <c r="I447" i="11"/>
  <c r="K447" i="11"/>
  <c r="L447" i="11"/>
  <c r="M447" i="11"/>
  <c r="G448" i="11"/>
  <c r="I448" i="11"/>
  <c r="K448" i="11"/>
  <c r="L448" i="11"/>
  <c r="M448" i="11"/>
  <c r="G449" i="11"/>
  <c r="I449" i="11"/>
  <c r="K449" i="11"/>
  <c r="L449" i="11"/>
  <c r="M449" i="11"/>
  <c r="G450" i="11"/>
  <c r="I450" i="11"/>
  <c r="K450" i="11"/>
  <c r="L450" i="11"/>
  <c r="M450" i="11"/>
  <c r="G451" i="11"/>
  <c r="I451" i="11"/>
  <c r="K451" i="11"/>
  <c r="L451" i="11"/>
  <c r="M451" i="11"/>
  <c r="G452" i="11"/>
  <c r="I452" i="11"/>
  <c r="K452" i="11"/>
  <c r="L452" i="11"/>
  <c r="M452" i="11"/>
  <c r="G453" i="11"/>
  <c r="I453" i="11"/>
  <c r="K453" i="11"/>
  <c r="L453" i="11"/>
  <c r="M453" i="11"/>
  <c r="G454" i="11"/>
  <c r="I454" i="11"/>
  <c r="K454" i="11"/>
  <c r="L454" i="11"/>
  <c r="M454" i="11"/>
  <c r="G455" i="11"/>
  <c r="I455" i="11"/>
  <c r="K455" i="11"/>
  <c r="L455" i="11"/>
  <c r="M455" i="11"/>
  <c r="G456" i="11"/>
  <c r="I456" i="11"/>
  <c r="K456" i="11"/>
  <c r="L456" i="11"/>
  <c r="M456" i="11"/>
  <c r="G457" i="11"/>
  <c r="I457" i="11"/>
  <c r="K457" i="11"/>
  <c r="L457" i="11"/>
  <c r="M457" i="11"/>
  <c r="G458" i="11"/>
  <c r="I458" i="11"/>
  <c r="K458" i="11"/>
  <c r="L458" i="11"/>
  <c r="M458" i="11"/>
  <c r="G459" i="11"/>
  <c r="I459" i="11"/>
  <c r="K459" i="11"/>
  <c r="L459" i="11"/>
  <c r="M459" i="11"/>
  <c r="G460" i="11"/>
  <c r="I460" i="11"/>
  <c r="K460" i="11"/>
  <c r="L460" i="11"/>
  <c r="M460" i="11"/>
  <c r="G461" i="11"/>
  <c r="I461" i="11"/>
  <c r="K461" i="11"/>
  <c r="L461" i="11"/>
  <c r="M461" i="11"/>
  <c r="G462" i="11"/>
  <c r="I462" i="11"/>
  <c r="K462" i="11"/>
  <c r="L462" i="11"/>
  <c r="M462" i="11"/>
  <c r="G463" i="11"/>
  <c r="I463" i="11"/>
  <c r="K463" i="11"/>
  <c r="L463" i="11"/>
  <c r="M463" i="11"/>
  <c r="G464" i="11"/>
  <c r="I464" i="11"/>
  <c r="K464" i="11"/>
  <c r="L464" i="11"/>
  <c r="M464" i="11"/>
  <c r="G465" i="11"/>
  <c r="I465" i="11"/>
  <c r="K465" i="11"/>
  <c r="L465" i="11"/>
  <c r="M465" i="11"/>
  <c r="G466" i="11"/>
  <c r="I466" i="11"/>
  <c r="K466" i="11"/>
  <c r="L466" i="11"/>
  <c r="M466" i="11"/>
  <c r="G467" i="11"/>
  <c r="I467" i="11"/>
  <c r="K467" i="11"/>
  <c r="L467" i="11"/>
  <c r="M467" i="11"/>
  <c r="G468" i="11"/>
  <c r="I468" i="11"/>
  <c r="K468" i="11"/>
  <c r="L468" i="11"/>
  <c r="M468" i="11"/>
  <c r="G469" i="11"/>
  <c r="I469" i="11"/>
  <c r="K469" i="11"/>
  <c r="L469" i="11"/>
  <c r="M469" i="11"/>
  <c r="G470" i="11"/>
  <c r="I470" i="11"/>
  <c r="K470" i="11"/>
  <c r="L470" i="11"/>
  <c r="M470" i="11"/>
  <c r="G471" i="11"/>
  <c r="I471" i="11"/>
  <c r="K471" i="11"/>
  <c r="L471" i="11"/>
  <c r="M471" i="11"/>
  <c r="G472" i="11"/>
  <c r="I472" i="11"/>
  <c r="K472" i="11"/>
  <c r="L472" i="11"/>
  <c r="M472" i="11"/>
  <c r="G473" i="11"/>
  <c r="I473" i="11"/>
  <c r="K473" i="11"/>
  <c r="L473" i="11"/>
  <c r="M473" i="11"/>
  <c r="G474" i="11"/>
  <c r="I474" i="11"/>
  <c r="K474" i="11"/>
  <c r="L474" i="11"/>
  <c r="M474" i="11"/>
  <c r="G475" i="11"/>
  <c r="I475" i="11"/>
  <c r="K475" i="11"/>
  <c r="L475" i="11"/>
  <c r="M475" i="11"/>
  <c r="G476" i="11"/>
  <c r="I476" i="11"/>
  <c r="K476" i="11"/>
  <c r="L476" i="11"/>
  <c r="M476" i="11"/>
  <c r="G477" i="11"/>
  <c r="I477" i="11"/>
  <c r="K477" i="11"/>
  <c r="L477" i="11"/>
  <c r="M477" i="11"/>
  <c r="G478" i="11"/>
  <c r="I478" i="11"/>
  <c r="K478" i="11"/>
  <c r="L478" i="11"/>
  <c r="M478" i="11"/>
  <c r="G479" i="11"/>
  <c r="I479" i="11"/>
  <c r="K479" i="11"/>
  <c r="L479" i="11"/>
  <c r="M479" i="11"/>
  <c r="G480" i="11"/>
  <c r="I480" i="11"/>
  <c r="K480" i="11"/>
  <c r="L480" i="11"/>
  <c r="M480" i="11"/>
  <c r="G481" i="11"/>
  <c r="I481" i="11"/>
  <c r="K481" i="11"/>
  <c r="L481" i="11"/>
  <c r="M481" i="11"/>
  <c r="G482" i="11"/>
  <c r="I482" i="11"/>
  <c r="K482" i="11"/>
  <c r="L482" i="11"/>
  <c r="M482" i="11"/>
  <c r="G483" i="11"/>
  <c r="I483" i="11"/>
  <c r="K483" i="11"/>
  <c r="L483" i="11"/>
  <c r="M483" i="11"/>
  <c r="G484" i="11"/>
  <c r="I484" i="11"/>
  <c r="K484" i="11"/>
  <c r="L484" i="11"/>
  <c r="M484" i="11"/>
  <c r="G485" i="11"/>
  <c r="I485" i="11"/>
  <c r="K485" i="11"/>
  <c r="L485" i="11"/>
  <c r="M485" i="11"/>
  <c r="G486" i="11"/>
  <c r="I486" i="11"/>
  <c r="K486" i="11"/>
  <c r="L486" i="11"/>
  <c r="M486" i="11"/>
  <c r="G487" i="11"/>
  <c r="I487" i="11"/>
  <c r="K487" i="11"/>
  <c r="L487" i="11"/>
  <c r="M487" i="11"/>
  <c r="G488" i="11"/>
  <c r="I488" i="11"/>
  <c r="K488" i="11"/>
  <c r="L488" i="11"/>
  <c r="M488" i="11"/>
  <c r="G489" i="11"/>
  <c r="I489" i="11"/>
  <c r="K489" i="11"/>
  <c r="L489" i="11"/>
  <c r="M489" i="11"/>
  <c r="G490" i="11"/>
  <c r="I490" i="11"/>
  <c r="K490" i="11"/>
  <c r="L490" i="11"/>
  <c r="M490" i="11"/>
  <c r="G491" i="11"/>
  <c r="I491" i="11"/>
  <c r="K491" i="11"/>
  <c r="L491" i="11"/>
  <c r="M491" i="11"/>
  <c r="G492" i="11"/>
  <c r="I492" i="11"/>
  <c r="K492" i="11"/>
  <c r="L492" i="11"/>
  <c r="M492" i="11"/>
  <c r="G493" i="11"/>
  <c r="I493" i="11"/>
  <c r="K493" i="11"/>
  <c r="L493" i="11"/>
  <c r="M493" i="11"/>
  <c r="G494" i="11"/>
  <c r="I494" i="11"/>
  <c r="K494" i="11"/>
  <c r="L494" i="11"/>
  <c r="M494" i="11"/>
  <c r="G495" i="11"/>
  <c r="I495" i="11"/>
  <c r="K495" i="11"/>
  <c r="L495" i="11"/>
  <c r="M495" i="11"/>
  <c r="G496" i="11"/>
  <c r="I496" i="11"/>
  <c r="K496" i="11"/>
  <c r="L496" i="11"/>
  <c r="M496" i="11"/>
  <c r="G497" i="11"/>
  <c r="I497" i="11"/>
  <c r="K497" i="11"/>
  <c r="L497" i="11"/>
  <c r="M497" i="11"/>
  <c r="G498" i="11"/>
  <c r="I498" i="11"/>
  <c r="K498" i="11"/>
  <c r="L498" i="11"/>
  <c r="M498" i="11"/>
  <c r="G499" i="11"/>
  <c r="I499" i="11"/>
  <c r="K499" i="11"/>
  <c r="L499" i="11"/>
  <c r="M499" i="11"/>
  <c r="G500" i="11"/>
  <c r="I500" i="11"/>
  <c r="K500" i="11"/>
  <c r="L500" i="11"/>
  <c r="M500" i="11"/>
  <c r="G501" i="11"/>
  <c r="I501" i="11"/>
  <c r="K501" i="11"/>
  <c r="L501" i="11"/>
  <c r="M501" i="11"/>
  <c r="G502" i="11"/>
  <c r="I502" i="11"/>
  <c r="K502" i="11"/>
  <c r="L502" i="11"/>
  <c r="M502" i="11"/>
  <c r="G503" i="11"/>
  <c r="I503" i="11"/>
  <c r="K503" i="11"/>
  <c r="L503" i="11"/>
  <c r="M503" i="11"/>
  <c r="G504" i="11"/>
  <c r="I504" i="11"/>
  <c r="K504" i="11"/>
  <c r="L504" i="11"/>
  <c r="M504" i="11"/>
  <c r="G505" i="11"/>
  <c r="I505" i="11"/>
  <c r="K505" i="11"/>
  <c r="L505" i="11"/>
  <c r="M505" i="11"/>
  <c r="G506" i="11"/>
  <c r="I506" i="11"/>
  <c r="K506" i="11"/>
  <c r="L506" i="11"/>
  <c r="M506" i="11"/>
  <c r="G507" i="11"/>
  <c r="I507" i="11"/>
  <c r="K507" i="11"/>
  <c r="L507" i="11"/>
  <c r="M507" i="11"/>
  <c r="G508" i="11"/>
  <c r="I508" i="11"/>
  <c r="K508" i="11"/>
  <c r="L508" i="11"/>
  <c r="M508" i="11"/>
  <c r="G509" i="11"/>
  <c r="I509" i="11"/>
  <c r="K509" i="11"/>
  <c r="L509" i="11"/>
  <c r="M509" i="11"/>
  <c r="G510" i="11"/>
  <c r="I510" i="11"/>
  <c r="K510" i="11"/>
  <c r="L510" i="11"/>
  <c r="M510" i="11"/>
  <c r="G511" i="11"/>
  <c r="I511" i="11"/>
  <c r="K511" i="11"/>
  <c r="L511" i="11"/>
  <c r="M511" i="11"/>
  <c r="G512" i="11"/>
  <c r="I512" i="11"/>
  <c r="K512" i="11"/>
  <c r="L512" i="11"/>
  <c r="M512" i="11"/>
  <c r="G513" i="11"/>
  <c r="I513" i="11"/>
  <c r="K513" i="11"/>
  <c r="L513" i="11"/>
  <c r="M513" i="11"/>
  <c r="G514" i="11"/>
  <c r="I514" i="11"/>
  <c r="K514" i="11"/>
  <c r="L514" i="11"/>
  <c r="M514" i="11"/>
  <c r="G515" i="11"/>
  <c r="I515" i="11"/>
  <c r="K515" i="11"/>
  <c r="L515" i="11"/>
  <c r="M515" i="11"/>
  <c r="G516" i="11"/>
  <c r="I516" i="11"/>
  <c r="K516" i="11"/>
  <c r="L516" i="11"/>
  <c r="M516" i="11"/>
  <c r="G517" i="11"/>
  <c r="I517" i="11"/>
  <c r="K517" i="11"/>
  <c r="L517" i="11"/>
  <c r="M517" i="11"/>
  <c r="G518" i="11"/>
  <c r="I518" i="11"/>
  <c r="K518" i="11"/>
  <c r="L518" i="11"/>
  <c r="M518" i="11"/>
  <c r="G519" i="11"/>
  <c r="I519" i="11"/>
  <c r="K519" i="11"/>
  <c r="L519" i="11"/>
  <c r="M519" i="11"/>
  <c r="G520" i="11"/>
  <c r="I520" i="11"/>
  <c r="K520" i="11"/>
  <c r="L520" i="11"/>
  <c r="M520" i="11"/>
  <c r="G521" i="11"/>
  <c r="I521" i="11"/>
  <c r="K521" i="11"/>
  <c r="L521" i="11"/>
  <c r="M521" i="11"/>
  <c r="G522" i="11"/>
  <c r="I522" i="11"/>
  <c r="K522" i="11"/>
  <c r="L522" i="11"/>
  <c r="M522" i="11"/>
  <c r="G523" i="11"/>
  <c r="I523" i="11"/>
  <c r="K523" i="11"/>
  <c r="L523" i="11"/>
  <c r="M523" i="11"/>
  <c r="G524" i="11"/>
  <c r="I524" i="11"/>
  <c r="K524" i="11"/>
  <c r="L524" i="11"/>
  <c r="M524" i="11"/>
  <c r="G525" i="11"/>
  <c r="I525" i="11"/>
  <c r="K525" i="11"/>
  <c r="L525" i="11"/>
  <c r="M525" i="11"/>
  <c r="G526" i="11"/>
  <c r="I526" i="11"/>
  <c r="K526" i="11"/>
  <c r="L526" i="11"/>
  <c r="M526" i="11"/>
  <c r="G527" i="11"/>
  <c r="I527" i="11"/>
  <c r="K527" i="11"/>
  <c r="L527" i="11"/>
  <c r="M527" i="11"/>
  <c r="G528" i="11"/>
  <c r="I528" i="11"/>
  <c r="K528" i="11"/>
  <c r="L528" i="11"/>
  <c r="M528" i="11"/>
  <c r="G529" i="11"/>
  <c r="I529" i="11"/>
  <c r="K529" i="11"/>
  <c r="L529" i="11"/>
  <c r="M529" i="11"/>
  <c r="G530" i="11"/>
  <c r="I530" i="11"/>
  <c r="K530" i="11"/>
  <c r="L530" i="11"/>
  <c r="M530" i="11"/>
  <c r="G531" i="11"/>
  <c r="I531" i="11"/>
  <c r="K531" i="11"/>
  <c r="L531" i="11"/>
  <c r="M531" i="11"/>
  <c r="G532" i="11"/>
  <c r="I532" i="11"/>
  <c r="K532" i="11"/>
  <c r="L532" i="11"/>
  <c r="M532" i="11"/>
  <c r="G533" i="11"/>
  <c r="I533" i="11"/>
  <c r="K533" i="11"/>
  <c r="L533" i="11"/>
  <c r="M533" i="11"/>
  <c r="G534" i="11"/>
  <c r="I534" i="11"/>
  <c r="K534" i="11"/>
  <c r="L534" i="11"/>
  <c r="M534" i="11"/>
  <c r="G535" i="11"/>
  <c r="I535" i="11"/>
  <c r="K535" i="11"/>
  <c r="L535" i="11"/>
  <c r="M535" i="11"/>
  <c r="G536" i="11"/>
  <c r="I536" i="11"/>
  <c r="K536" i="11"/>
  <c r="L536" i="11"/>
  <c r="M536" i="11"/>
  <c r="G537" i="11"/>
  <c r="I537" i="11"/>
  <c r="K537" i="11"/>
  <c r="L537" i="11"/>
  <c r="M537" i="11"/>
  <c r="G538" i="11"/>
  <c r="I538" i="11"/>
  <c r="K538" i="11"/>
  <c r="L538" i="11"/>
  <c r="M538" i="11"/>
  <c r="G539" i="11"/>
  <c r="I539" i="11"/>
  <c r="K539" i="11"/>
  <c r="L539" i="11"/>
  <c r="M539" i="11"/>
  <c r="G540" i="11"/>
  <c r="I540" i="11"/>
  <c r="K540" i="11"/>
  <c r="L540" i="11"/>
  <c r="M540" i="11"/>
  <c r="G541" i="11"/>
  <c r="I541" i="11"/>
  <c r="K541" i="11"/>
  <c r="L541" i="11"/>
  <c r="M541" i="11"/>
  <c r="G542" i="11"/>
  <c r="I542" i="11"/>
  <c r="K542" i="11"/>
  <c r="L542" i="11"/>
  <c r="M542" i="11"/>
  <c r="G543" i="11"/>
  <c r="I543" i="11"/>
  <c r="K543" i="11"/>
  <c r="L543" i="11"/>
  <c r="M543" i="11"/>
  <c r="G544" i="11"/>
  <c r="I544" i="11"/>
  <c r="K544" i="11"/>
  <c r="L544" i="11"/>
  <c r="M544" i="11"/>
  <c r="G545" i="11"/>
  <c r="I545" i="11"/>
  <c r="K545" i="11"/>
  <c r="L545" i="11"/>
  <c r="M545" i="11"/>
  <c r="G546" i="11"/>
  <c r="I546" i="11"/>
  <c r="K546" i="11"/>
  <c r="L546" i="11"/>
  <c r="M546" i="11"/>
  <c r="G547" i="11"/>
  <c r="I547" i="11"/>
  <c r="K547" i="11"/>
  <c r="L547" i="11"/>
  <c r="M547" i="11"/>
  <c r="G548" i="11"/>
  <c r="I548" i="11"/>
  <c r="K548" i="11"/>
  <c r="L548" i="11"/>
  <c r="M548" i="11"/>
  <c r="G549" i="11"/>
  <c r="I549" i="11"/>
  <c r="K549" i="11"/>
  <c r="L549" i="11"/>
  <c r="M549" i="11"/>
  <c r="G550" i="11"/>
  <c r="I550" i="11"/>
  <c r="K550" i="11"/>
  <c r="L550" i="11"/>
  <c r="M550" i="11"/>
  <c r="G551" i="11"/>
  <c r="I551" i="11"/>
  <c r="K551" i="11"/>
  <c r="L551" i="11"/>
  <c r="M551" i="11"/>
  <c r="G552" i="11"/>
  <c r="I552" i="11"/>
  <c r="K552" i="11"/>
  <c r="L552" i="11"/>
  <c r="M552" i="11"/>
  <c r="G553" i="11"/>
  <c r="I553" i="11"/>
  <c r="K553" i="11"/>
  <c r="L553" i="11"/>
  <c r="M553" i="11"/>
  <c r="G554" i="11"/>
  <c r="I554" i="11"/>
  <c r="K554" i="11"/>
  <c r="L554" i="11"/>
  <c r="M554" i="11"/>
  <c r="G555" i="11"/>
  <c r="I555" i="11"/>
  <c r="K555" i="11"/>
  <c r="L555" i="11"/>
  <c r="M555" i="11"/>
  <c r="G556" i="11"/>
  <c r="I556" i="11"/>
  <c r="K556" i="11"/>
  <c r="L556" i="11"/>
  <c r="M556" i="11"/>
  <c r="G557" i="11"/>
  <c r="I557" i="11"/>
  <c r="K557" i="11"/>
  <c r="L557" i="11"/>
  <c r="M557" i="11"/>
  <c r="G558" i="11"/>
  <c r="I558" i="11"/>
  <c r="K558" i="11"/>
  <c r="L558" i="11"/>
  <c r="M558" i="11"/>
  <c r="G559" i="11"/>
  <c r="I559" i="11"/>
  <c r="K559" i="11"/>
  <c r="L559" i="11"/>
  <c r="M559" i="11"/>
  <c r="G560" i="11"/>
  <c r="I560" i="11"/>
  <c r="K560" i="11"/>
  <c r="L560" i="11"/>
  <c r="M560" i="11"/>
  <c r="G561" i="11"/>
  <c r="I561" i="11"/>
  <c r="K561" i="11"/>
  <c r="L561" i="11"/>
  <c r="M561" i="11"/>
  <c r="G562" i="11"/>
  <c r="I562" i="11"/>
  <c r="K562" i="11"/>
  <c r="L562" i="11"/>
  <c r="M562" i="11"/>
  <c r="G563" i="11"/>
  <c r="I563" i="11"/>
  <c r="K563" i="11"/>
  <c r="L563" i="11"/>
  <c r="M563" i="11"/>
  <c r="G564" i="11"/>
  <c r="I564" i="11"/>
  <c r="K564" i="11"/>
  <c r="L564" i="11"/>
  <c r="M564" i="11"/>
  <c r="M394" i="11"/>
  <c r="L394" i="11"/>
  <c r="K394" i="11"/>
  <c r="I394" i="11"/>
  <c r="G394" i="11"/>
  <c r="F4" i="15"/>
  <c r="G4" i="15"/>
  <c r="F5" i="15"/>
  <c r="G5" i="15"/>
  <c r="F6" i="15"/>
  <c r="G9" i="15"/>
  <c r="F10" i="15"/>
  <c r="G10" i="15"/>
  <c r="G12" i="15"/>
  <c r="F17" i="15"/>
  <c r="G17" i="15"/>
  <c r="G21" i="15"/>
  <c r="F23" i="15"/>
  <c r="G23" i="15"/>
  <c r="G32" i="15"/>
  <c r="F36" i="15"/>
  <c r="G39" i="15"/>
  <c r="G44" i="15"/>
  <c r="F45" i="15"/>
  <c r="G45" i="15"/>
  <c r="F46" i="15"/>
  <c r="G46" i="15"/>
  <c r="F47" i="15"/>
  <c r="G47" i="15"/>
  <c r="G51" i="15"/>
  <c r="F54" i="15"/>
  <c r="G54" i="15"/>
  <c r="F56" i="15"/>
  <c r="G56" i="15"/>
  <c r="F57" i="15"/>
  <c r="G57" i="15"/>
  <c r="G58" i="15"/>
  <c r="G59" i="15"/>
  <c r="F62" i="15"/>
  <c r="G62" i="15"/>
  <c r="F68" i="15"/>
  <c r="G68" i="15"/>
  <c r="G69" i="15"/>
  <c r="G70" i="15"/>
  <c r="G73" i="15"/>
  <c r="G75" i="15"/>
  <c r="F77" i="15"/>
  <c r="G77" i="15"/>
  <c r="G78" i="15"/>
  <c r="F79" i="15"/>
  <c r="G79" i="15"/>
  <c r="G80" i="15"/>
  <c r="G82" i="15"/>
  <c r="F83" i="15"/>
  <c r="G86" i="15"/>
  <c r="G88" i="15"/>
  <c r="G90" i="15"/>
  <c r="G91" i="15"/>
  <c r="F93" i="15"/>
  <c r="F97" i="15"/>
  <c r="G97" i="15"/>
  <c r="F98" i="15"/>
  <c r="G98" i="15"/>
  <c r="F99" i="15"/>
  <c r="G99" i="15"/>
  <c r="F100" i="15"/>
  <c r="F101" i="15"/>
  <c r="G101" i="15"/>
  <c r="G102" i="15"/>
  <c r="F104" i="15"/>
  <c r="G104" i="15"/>
  <c r="F105" i="15"/>
  <c r="G108" i="15"/>
  <c r="F112" i="15"/>
  <c r="G112" i="15"/>
  <c r="F114" i="15"/>
  <c r="G114" i="15"/>
  <c r="G115" i="15"/>
  <c r="F118" i="15"/>
  <c r="F120" i="15"/>
  <c r="G120" i="15"/>
  <c r="F121" i="15"/>
  <c r="F123" i="15"/>
  <c r="G123" i="15"/>
  <c r="F124" i="15"/>
  <c r="F125" i="15"/>
  <c r="G125" i="15"/>
  <c r="G128" i="15"/>
  <c r="F129" i="15"/>
  <c r="G129" i="15"/>
  <c r="F130" i="15"/>
  <c r="G130" i="15"/>
  <c r="F131" i="15"/>
  <c r="G131" i="15"/>
  <c r="G132" i="15"/>
  <c r="F133" i="15"/>
  <c r="F134" i="15"/>
  <c r="G134" i="15"/>
  <c r="G135" i="15"/>
  <c r="F136" i="15"/>
  <c r="G136" i="15"/>
  <c r="G137" i="15"/>
  <c r="F138" i="15"/>
  <c r="F139" i="15"/>
  <c r="F140" i="15"/>
  <c r="G140" i="15"/>
  <c r="F142" i="15"/>
  <c r="G142" i="15"/>
  <c r="G144" i="15"/>
  <c r="G146" i="15"/>
  <c r="G147" i="15"/>
  <c r="F148" i="15"/>
  <c r="G148" i="15"/>
  <c r="F150" i="15"/>
  <c r="G150" i="15"/>
  <c r="F151" i="15"/>
  <c r="F152" i="15"/>
  <c r="G152" i="15"/>
  <c r="F154" i="15"/>
  <c r="G154" i="15"/>
  <c r="F155" i="15"/>
  <c r="G155" i="15"/>
  <c r="F156" i="15"/>
  <c r="G156" i="15"/>
  <c r="G157" i="15"/>
  <c r="F158" i="15"/>
  <c r="G158" i="15"/>
  <c r="F159" i="15"/>
  <c r="G159" i="15"/>
  <c r="F160" i="15"/>
  <c r="G160" i="15"/>
  <c r="G165" i="15"/>
  <c r="G166" i="15"/>
  <c r="G168" i="15"/>
  <c r="G170" i="15"/>
  <c r="F171" i="15"/>
  <c r="G171" i="15"/>
  <c r="F172" i="15"/>
  <c r="G172" i="15"/>
  <c r="F173" i="15"/>
  <c r="G173" i="15"/>
  <c r="C4" i="15"/>
  <c r="D4" i="15"/>
  <c r="I4" i="15"/>
  <c r="J4" i="15"/>
  <c r="C5" i="15"/>
  <c r="D5" i="15"/>
  <c r="I5" i="15"/>
  <c r="J5" i="15"/>
  <c r="C6" i="15"/>
  <c r="I6" i="15"/>
  <c r="D9" i="15"/>
  <c r="J9" i="15"/>
  <c r="C10" i="15"/>
  <c r="D10" i="15"/>
  <c r="I10" i="15"/>
  <c r="J10" i="15"/>
  <c r="D12" i="15"/>
  <c r="J12" i="15"/>
  <c r="C17" i="15"/>
  <c r="D17" i="15"/>
  <c r="I17" i="15"/>
  <c r="J17" i="15"/>
  <c r="D21" i="15"/>
  <c r="J21" i="15"/>
  <c r="C23" i="15"/>
  <c r="D23" i="15"/>
  <c r="I23" i="15"/>
  <c r="J23" i="15"/>
  <c r="D32" i="15"/>
  <c r="J32" i="15"/>
  <c r="C36" i="15"/>
  <c r="I36" i="15"/>
  <c r="D39" i="15"/>
  <c r="J39" i="15"/>
  <c r="D44" i="15"/>
  <c r="J44" i="15"/>
  <c r="C45" i="15"/>
  <c r="D45" i="15"/>
  <c r="I45" i="15"/>
  <c r="J45" i="15"/>
  <c r="C46" i="15"/>
  <c r="D46" i="15"/>
  <c r="I46" i="15"/>
  <c r="J46" i="15"/>
  <c r="C47" i="15"/>
  <c r="D47" i="15"/>
  <c r="I47" i="15"/>
  <c r="J47" i="15"/>
  <c r="D51" i="15"/>
  <c r="J51" i="15"/>
  <c r="C54" i="15"/>
  <c r="D54" i="15"/>
  <c r="I54" i="15"/>
  <c r="J54" i="15"/>
  <c r="C56" i="15"/>
  <c r="D56" i="15"/>
  <c r="I56" i="15"/>
  <c r="J56" i="15"/>
  <c r="C57" i="15"/>
  <c r="D57" i="15"/>
  <c r="I57" i="15"/>
  <c r="J57" i="15"/>
  <c r="D58" i="15"/>
  <c r="J58" i="15"/>
  <c r="D59" i="15"/>
  <c r="J59" i="15"/>
  <c r="C62" i="15"/>
  <c r="D62" i="15"/>
  <c r="I62" i="15"/>
  <c r="J62" i="15"/>
  <c r="C68" i="15"/>
  <c r="D68" i="15"/>
  <c r="I68" i="15"/>
  <c r="J68" i="15"/>
  <c r="D69" i="15"/>
  <c r="J69" i="15"/>
  <c r="D70" i="15"/>
  <c r="J70" i="15"/>
  <c r="D73" i="15"/>
  <c r="J73" i="15"/>
  <c r="D75" i="15"/>
  <c r="J75" i="15"/>
  <c r="C77" i="15"/>
  <c r="D77" i="15"/>
  <c r="I77" i="15"/>
  <c r="J77" i="15"/>
  <c r="D78" i="15"/>
  <c r="J78" i="15"/>
  <c r="C79" i="15"/>
  <c r="D79" i="15"/>
  <c r="I79" i="15"/>
  <c r="J79" i="15"/>
  <c r="D80" i="15"/>
  <c r="J80" i="15"/>
  <c r="D82" i="15"/>
  <c r="J82" i="15"/>
  <c r="C83" i="15"/>
  <c r="I83" i="15"/>
  <c r="D86" i="15"/>
  <c r="J86" i="15"/>
  <c r="D88" i="15"/>
  <c r="J88" i="15"/>
  <c r="D90" i="15"/>
  <c r="J90" i="15"/>
  <c r="D91" i="15"/>
  <c r="J91" i="15"/>
  <c r="C93" i="15"/>
  <c r="I93" i="15"/>
  <c r="C97" i="15"/>
  <c r="D97" i="15"/>
  <c r="I97" i="15"/>
  <c r="J97" i="15"/>
  <c r="C98" i="15"/>
  <c r="D98" i="15"/>
  <c r="I98" i="15"/>
  <c r="J98" i="15"/>
  <c r="C99" i="15"/>
  <c r="D99" i="15"/>
  <c r="I99" i="15"/>
  <c r="J99" i="15"/>
  <c r="C100" i="15"/>
  <c r="I100" i="15"/>
  <c r="C101" i="15"/>
  <c r="D101" i="15"/>
  <c r="I101" i="15"/>
  <c r="J101" i="15"/>
  <c r="D102" i="15"/>
  <c r="J102" i="15"/>
  <c r="C104" i="15"/>
  <c r="D104" i="15"/>
  <c r="I104" i="15"/>
  <c r="J104" i="15"/>
  <c r="C105" i="15"/>
  <c r="I105" i="15"/>
  <c r="D108" i="15"/>
  <c r="J108" i="15"/>
  <c r="C112" i="15"/>
  <c r="D112" i="15"/>
  <c r="I112" i="15"/>
  <c r="J112" i="15"/>
  <c r="C114" i="15"/>
  <c r="D114" i="15"/>
  <c r="I114" i="15"/>
  <c r="J114" i="15"/>
  <c r="D115" i="15"/>
  <c r="J115" i="15"/>
  <c r="C118" i="15"/>
  <c r="I118" i="15"/>
  <c r="C120" i="15"/>
  <c r="D120" i="15"/>
  <c r="I120" i="15"/>
  <c r="J120" i="15"/>
  <c r="C121" i="15"/>
  <c r="I121" i="15"/>
  <c r="C123" i="15"/>
  <c r="D123" i="15"/>
  <c r="I123" i="15"/>
  <c r="J123" i="15"/>
  <c r="C124" i="15"/>
  <c r="I124" i="15"/>
  <c r="C125" i="15"/>
  <c r="D125" i="15"/>
  <c r="I125" i="15"/>
  <c r="J125" i="15"/>
  <c r="D128" i="15"/>
  <c r="J128" i="15"/>
  <c r="C129" i="15"/>
  <c r="D129" i="15"/>
  <c r="I129" i="15"/>
  <c r="J129" i="15"/>
  <c r="C130" i="15"/>
  <c r="D130" i="15"/>
  <c r="I130" i="15"/>
  <c r="J130" i="15"/>
  <c r="C131" i="15"/>
  <c r="D131" i="15"/>
  <c r="I131" i="15"/>
  <c r="J131" i="15"/>
  <c r="D132" i="15"/>
  <c r="J132" i="15"/>
  <c r="C133" i="15"/>
  <c r="I133" i="15"/>
  <c r="C134" i="15"/>
  <c r="D134" i="15"/>
  <c r="I134" i="15"/>
  <c r="J134" i="15"/>
  <c r="D135" i="15"/>
  <c r="J135" i="15"/>
  <c r="C136" i="15"/>
  <c r="D136" i="15"/>
  <c r="I136" i="15"/>
  <c r="J136" i="15"/>
  <c r="D137" i="15"/>
  <c r="J137" i="15"/>
  <c r="C138" i="15"/>
  <c r="I138" i="15"/>
  <c r="C139" i="15"/>
  <c r="I139" i="15"/>
  <c r="C140" i="15"/>
  <c r="D140" i="15"/>
  <c r="I140" i="15"/>
  <c r="J140" i="15"/>
  <c r="C142" i="15"/>
  <c r="D142" i="15"/>
  <c r="I142" i="15"/>
  <c r="J142" i="15"/>
  <c r="D144" i="15"/>
  <c r="J144" i="15"/>
  <c r="D146" i="15"/>
  <c r="J146" i="15"/>
  <c r="D147" i="15"/>
  <c r="J147" i="15"/>
  <c r="C148" i="15"/>
  <c r="D148" i="15"/>
  <c r="I148" i="15"/>
  <c r="J148" i="15"/>
  <c r="C150" i="15"/>
  <c r="D150" i="15"/>
  <c r="I150" i="15"/>
  <c r="J150" i="15"/>
  <c r="C151" i="15"/>
  <c r="I151" i="15"/>
  <c r="C152" i="15"/>
  <c r="D152" i="15"/>
  <c r="I152" i="15"/>
  <c r="J152" i="15"/>
  <c r="C154" i="15"/>
  <c r="D154" i="15"/>
  <c r="I154" i="15"/>
  <c r="J154" i="15"/>
  <c r="C155" i="15"/>
  <c r="D155" i="15"/>
  <c r="I155" i="15"/>
  <c r="J155" i="15"/>
  <c r="C156" i="15"/>
  <c r="D156" i="15"/>
  <c r="I156" i="15"/>
  <c r="J156" i="15"/>
  <c r="D157" i="15"/>
  <c r="J157" i="15"/>
  <c r="C158" i="15"/>
  <c r="D158" i="15"/>
  <c r="I158" i="15"/>
  <c r="J158" i="15"/>
  <c r="C159" i="15"/>
  <c r="D159" i="15"/>
  <c r="I159" i="15"/>
  <c r="J159" i="15"/>
  <c r="C160" i="15"/>
  <c r="D160" i="15"/>
  <c r="I160" i="15"/>
  <c r="J160" i="15"/>
  <c r="D165" i="15"/>
  <c r="J165" i="15"/>
  <c r="D166" i="15"/>
  <c r="J166" i="15"/>
  <c r="D168" i="15"/>
  <c r="J168" i="15"/>
  <c r="D170" i="15"/>
  <c r="J170" i="15"/>
  <c r="C171" i="15"/>
  <c r="D171" i="15"/>
  <c r="I171" i="15"/>
  <c r="J171" i="15"/>
  <c r="C172" i="15"/>
  <c r="D172" i="15"/>
  <c r="I172" i="15"/>
  <c r="J172" i="15"/>
  <c r="C173" i="15"/>
  <c r="D173" i="15"/>
  <c r="I173" i="15"/>
  <c r="J173" i="15"/>
  <c r="B15" i="15"/>
  <c r="B55" i="15"/>
  <c r="B94" i="15"/>
  <c r="B95" i="15"/>
  <c r="B135" i="15"/>
  <c r="B168" i="15"/>
  <c r="B173" i="15"/>
  <c r="C397" i="11"/>
  <c r="D397" i="11"/>
  <c r="C417" i="11"/>
  <c r="C428" i="11"/>
  <c r="D438" i="11"/>
  <c r="C471" i="11"/>
  <c r="D480" i="11"/>
  <c r="C506" i="11"/>
  <c r="D506" i="11"/>
  <c r="D518" i="11"/>
  <c r="C537" i="11"/>
  <c r="D537" i="11"/>
  <c r="C550" i="11"/>
  <c r="D550" i="11"/>
  <c r="C551" i="11"/>
  <c r="R3" i="13"/>
  <c r="S3" i="13"/>
  <c r="T3" i="13"/>
  <c r="R4" i="13"/>
  <c r="S4" i="13"/>
  <c r="T4" i="13"/>
  <c r="D396" i="11" s="1"/>
  <c r="R5" i="13"/>
  <c r="S5" i="13"/>
  <c r="B6" i="15" s="1"/>
  <c r="T5" i="13"/>
  <c r="R6" i="13"/>
  <c r="S6" i="13"/>
  <c r="B7" i="15" s="1"/>
  <c r="T6" i="13"/>
  <c r="D398" i="11" s="1"/>
  <c r="R7" i="13"/>
  <c r="S7" i="13"/>
  <c r="C399" i="11" s="1"/>
  <c r="T7" i="13"/>
  <c r="D399" i="11" s="1"/>
  <c r="R8" i="13"/>
  <c r="S8" i="13"/>
  <c r="T8" i="13"/>
  <c r="D400" i="11" s="1"/>
  <c r="R9" i="13"/>
  <c r="S9" i="13"/>
  <c r="T9" i="13"/>
  <c r="D401" i="11" s="1"/>
  <c r="R10" i="13"/>
  <c r="S10" i="13"/>
  <c r="B11" i="15" s="1"/>
  <c r="T10" i="13"/>
  <c r="D402" i="11" s="1"/>
  <c r="R11" i="13"/>
  <c r="S11" i="13"/>
  <c r="T11" i="13"/>
  <c r="D403" i="11" s="1"/>
  <c r="R12" i="13"/>
  <c r="S12" i="13"/>
  <c r="T12" i="13"/>
  <c r="D404" i="11" s="1"/>
  <c r="R13" i="13"/>
  <c r="S13" i="13"/>
  <c r="T13" i="13"/>
  <c r="D405" i="11" s="1"/>
  <c r="R14" i="13"/>
  <c r="S14" i="13"/>
  <c r="C406" i="11" s="1"/>
  <c r="T14" i="13"/>
  <c r="D406" i="11" s="1"/>
  <c r="R15" i="13"/>
  <c r="S15" i="13"/>
  <c r="C407" i="11" s="1"/>
  <c r="T15" i="13"/>
  <c r="D407" i="11" s="1"/>
  <c r="R16" i="13"/>
  <c r="S16" i="13"/>
  <c r="B17" i="15" s="1"/>
  <c r="T16" i="13"/>
  <c r="D408" i="11" s="1"/>
  <c r="R17" i="13"/>
  <c r="S17" i="13"/>
  <c r="T17" i="13"/>
  <c r="D409" i="11" s="1"/>
  <c r="R18" i="13"/>
  <c r="S18" i="13"/>
  <c r="T18" i="13"/>
  <c r="D410" i="11" s="1"/>
  <c r="R19" i="13"/>
  <c r="S19" i="13"/>
  <c r="B20" i="15" s="1"/>
  <c r="T19" i="13"/>
  <c r="D411" i="11" s="1"/>
  <c r="R20" i="13"/>
  <c r="S20" i="13"/>
  <c r="T20" i="13"/>
  <c r="D412" i="11" s="1"/>
  <c r="R21" i="13"/>
  <c r="S21" i="13"/>
  <c r="T21" i="13"/>
  <c r="D413" i="11" s="1"/>
  <c r="R22" i="13"/>
  <c r="S22" i="13"/>
  <c r="T22" i="13"/>
  <c r="D414" i="11" s="1"/>
  <c r="R23" i="13"/>
  <c r="S23" i="13"/>
  <c r="T23" i="13"/>
  <c r="D415" i="11" s="1"/>
  <c r="R24" i="13"/>
  <c r="S24" i="13"/>
  <c r="T24" i="13"/>
  <c r="D416" i="11" s="1"/>
  <c r="R25" i="13"/>
  <c r="S25" i="13"/>
  <c r="B26" i="15" s="1"/>
  <c r="T25" i="13"/>
  <c r="D417" i="11" s="1"/>
  <c r="R26" i="13"/>
  <c r="S26" i="13"/>
  <c r="B27" i="15" s="1"/>
  <c r="T26" i="13"/>
  <c r="D418" i="11" s="1"/>
  <c r="R27" i="13"/>
  <c r="S27" i="13"/>
  <c r="C419" i="11" s="1"/>
  <c r="T27" i="13"/>
  <c r="D419" i="11" s="1"/>
  <c r="R28" i="13"/>
  <c r="S28" i="13"/>
  <c r="C420" i="11" s="1"/>
  <c r="T28" i="13"/>
  <c r="D420" i="11" s="1"/>
  <c r="R29" i="13"/>
  <c r="S29" i="13"/>
  <c r="C421" i="11" s="1"/>
  <c r="T29" i="13"/>
  <c r="D421" i="11" s="1"/>
  <c r="R30" i="13"/>
  <c r="S30" i="13"/>
  <c r="C422" i="11" s="1"/>
  <c r="T30" i="13"/>
  <c r="D422" i="11" s="1"/>
  <c r="R31" i="13"/>
  <c r="S31" i="13"/>
  <c r="C423" i="11" s="1"/>
  <c r="T31" i="13"/>
  <c r="D423" i="11" s="1"/>
  <c r="R32" i="13"/>
  <c r="S32" i="13"/>
  <c r="T32" i="13"/>
  <c r="D424" i="11" s="1"/>
  <c r="R33" i="13"/>
  <c r="S33" i="13"/>
  <c r="C425" i="11" s="1"/>
  <c r="T33" i="13"/>
  <c r="D425" i="11" s="1"/>
  <c r="R34" i="13"/>
  <c r="S34" i="13"/>
  <c r="B35" i="15" s="1"/>
  <c r="T34" i="13"/>
  <c r="D426" i="11" s="1"/>
  <c r="R35" i="13"/>
  <c r="S35" i="13"/>
  <c r="T35" i="13"/>
  <c r="D427" i="11" s="1"/>
  <c r="R36" i="13"/>
  <c r="S36" i="13"/>
  <c r="B37" i="15" s="1"/>
  <c r="T36" i="13"/>
  <c r="D428" i="11" s="1"/>
  <c r="R37" i="13"/>
  <c r="S37" i="13"/>
  <c r="T37" i="13"/>
  <c r="D429" i="11" s="1"/>
  <c r="R38" i="13"/>
  <c r="S38" i="13"/>
  <c r="T38" i="13"/>
  <c r="D430" i="11" s="1"/>
  <c r="R39" i="13"/>
  <c r="S39" i="13"/>
  <c r="B40" i="15" s="1"/>
  <c r="T39" i="13"/>
  <c r="D431" i="11" s="1"/>
  <c r="R40" i="13"/>
  <c r="S40" i="13"/>
  <c r="T40" i="13"/>
  <c r="D432" i="11" s="1"/>
  <c r="R41" i="13"/>
  <c r="S41" i="13"/>
  <c r="T41" i="13"/>
  <c r="D433" i="11" s="1"/>
  <c r="R42" i="13"/>
  <c r="S42" i="13"/>
  <c r="T42" i="13"/>
  <c r="D434" i="11" s="1"/>
  <c r="R43" i="13"/>
  <c r="S43" i="13"/>
  <c r="B44" i="15" s="1"/>
  <c r="T43" i="13"/>
  <c r="D435" i="11" s="1"/>
  <c r="R44" i="13"/>
  <c r="S44" i="13"/>
  <c r="T44" i="13"/>
  <c r="D436" i="11" s="1"/>
  <c r="R45" i="13"/>
  <c r="S45" i="13"/>
  <c r="T45" i="13"/>
  <c r="D437" i="11" s="1"/>
  <c r="R46" i="13"/>
  <c r="S46" i="13"/>
  <c r="B47" i="15" s="1"/>
  <c r="T46" i="13"/>
  <c r="R47" i="13"/>
  <c r="S47" i="13"/>
  <c r="C439" i="11" s="1"/>
  <c r="T47" i="13"/>
  <c r="D439" i="11" s="1"/>
  <c r="R48" i="13"/>
  <c r="S48" i="13"/>
  <c r="T48" i="13"/>
  <c r="D440" i="11" s="1"/>
  <c r="R49" i="13"/>
  <c r="S49" i="13"/>
  <c r="T49" i="13"/>
  <c r="D441" i="11" s="1"/>
  <c r="R50" i="13"/>
  <c r="S50" i="13"/>
  <c r="T50" i="13"/>
  <c r="D442" i="11" s="1"/>
  <c r="R51" i="13"/>
  <c r="S51" i="13"/>
  <c r="T51" i="13"/>
  <c r="D443" i="11" s="1"/>
  <c r="R52" i="13"/>
  <c r="S52" i="13"/>
  <c r="T52" i="13"/>
  <c r="D444" i="11" s="1"/>
  <c r="R53" i="13"/>
  <c r="S53" i="13"/>
  <c r="T53" i="13"/>
  <c r="D445" i="11" s="1"/>
  <c r="R54" i="13"/>
  <c r="S54" i="13"/>
  <c r="C446" i="11" s="1"/>
  <c r="T54" i="13"/>
  <c r="D446" i="11" s="1"/>
  <c r="R55" i="13"/>
  <c r="S55" i="13"/>
  <c r="T55" i="13"/>
  <c r="D447" i="11" s="1"/>
  <c r="R56" i="13"/>
  <c r="S56" i="13"/>
  <c r="T56" i="13"/>
  <c r="D448" i="11" s="1"/>
  <c r="R57" i="13"/>
  <c r="S57" i="13"/>
  <c r="T57" i="13"/>
  <c r="D449" i="11" s="1"/>
  <c r="R58" i="13"/>
  <c r="S58" i="13"/>
  <c r="T58" i="13"/>
  <c r="D450" i="11" s="1"/>
  <c r="R59" i="13"/>
  <c r="S59" i="13"/>
  <c r="B60" i="15" s="1"/>
  <c r="T59" i="13"/>
  <c r="D451" i="11" s="1"/>
  <c r="R60" i="13"/>
  <c r="S60" i="13"/>
  <c r="T60" i="13"/>
  <c r="D452" i="11" s="1"/>
  <c r="R61" i="13"/>
  <c r="S61" i="13"/>
  <c r="T61" i="13"/>
  <c r="D453" i="11" s="1"/>
  <c r="R62" i="13"/>
  <c r="S62" i="13"/>
  <c r="T62" i="13"/>
  <c r="D454" i="11" s="1"/>
  <c r="R63" i="13"/>
  <c r="S63" i="13"/>
  <c r="T63" i="13"/>
  <c r="D455" i="11" s="1"/>
  <c r="R64" i="13"/>
  <c r="S64" i="13"/>
  <c r="T64" i="13"/>
  <c r="D456" i="11" s="1"/>
  <c r="R65" i="13"/>
  <c r="S65" i="13"/>
  <c r="T65" i="13"/>
  <c r="D457" i="11" s="1"/>
  <c r="R66" i="13"/>
  <c r="S66" i="13"/>
  <c r="C458" i="11" s="1"/>
  <c r="T66" i="13"/>
  <c r="D458" i="11" s="1"/>
  <c r="R67" i="13"/>
  <c r="S67" i="13"/>
  <c r="C459" i="11" s="1"/>
  <c r="T67" i="13"/>
  <c r="D459" i="11" s="1"/>
  <c r="R68" i="13"/>
  <c r="S68" i="13"/>
  <c r="C460" i="11" s="1"/>
  <c r="T68" i="13"/>
  <c r="D460" i="11" s="1"/>
  <c r="R69" i="13"/>
  <c r="S69" i="13"/>
  <c r="C461" i="11" s="1"/>
  <c r="T69" i="13"/>
  <c r="D461" i="11" s="1"/>
  <c r="R70" i="13"/>
  <c r="S70" i="13"/>
  <c r="C462" i="11" s="1"/>
  <c r="T70" i="13"/>
  <c r="D462" i="11" s="1"/>
  <c r="R71" i="13"/>
  <c r="S71" i="13"/>
  <c r="T71" i="13"/>
  <c r="D463" i="11" s="1"/>
  <c r="R72" i="13"/>
  <c r="S72" i="13"/>
  <c r="T72" i="13"/>
  <c r="D464" i="11" s="1"/>
  <c r="R73" i="13"/>
  <c r="S73" i="13"/>
  <c r="C465" i="11" s="1"/>
  <c r="T73" i="13"/>
  <c r="D465" i="11" s="1"/>
  <c r="R74" i="13"/>
  <c r="S74" i="13"/>
  <c r="B75" i="15" s="1"/>
  <c r="T74" i="13"/>
  <c r="D466" i="11" s="1"/>
  <c r="R75" i="13"/>
  <c r="S75" i="13"/>
  <c r="T75" i="13"/>
  <c r="D467" i="11" s="1"/>
  <c r="R76" i="13"/>
  <c r="S76" i="13"/>
  <c r="T76" i="13"/>
  <c r="D468" i="11" s="1"/>
  <c r="R77" i="13"/>
  <c r="S77" i="13"/>
  <c r="T77" i="13"/>
  <c r="D469" i="11" s="1"/>
  <c r="R78" i="13"/>
  <c r="S78" i="13"/>
  <c r="T78" i="13"/>
  <c r="D470" i="11" s="1"/>
  <c r="R79" i="13"/>
  <c r="S79" i="13"/>
  <c r="B80" i="15" s="1"/>
  <c r="T79" i="13"/>
  <c r="D471" i="11" s="1"/>
  <c r="R80" i="13"/>
  <c r="S80" i="13"/>
  <c r="T80" i="13"/>
  <c r="D472" i="11" s="1"/>
  <c r="R81" i="13"/>
  <c r="S81" i="13"/>
  <c r="T81" i="13"/>
  <c r="D473" i="11" s="1"/>
  <c r="R82" i="13"/>
  <c r="S82" i="13"/>
  <c r="T82" i="13"/>
  <c r="D474" i="11" s="1"/>
  <c r="R83" i="13"/>
  <c r="S83" i="13"/>
  <c r="T83" i="13"/>
  <c r="D475" i="11" s="1"/>
  <c r="R84" i="13"/>
  <c r="S84" i="13"/>
  <c r="T84" i="13"/>
  <c r="D476" i="11" s="1"/>
  <c r="R85" i="13"/>
  <c r="S85" i="13"/>
  <c r="T85" i="13"/>
  <c r="D477" i="11" s="1"/>
  <c r="R86" i="13"/>
  <c r="S86" i="13"/>
  <c r="T86" i="13"/>
  <c r="D478" i="11" s="1"/>
  <c r="R87" i="13"/>
  <c r="S87" i="13"/>
  <c r="C479" i="11" s="1"/>
  <c r="T87" i="13"/>
  <c r="D479" i="11" s="1"/>
  <c r="R88" i="13"/>
  <c r="S88" i="13"/>
  <c r="T88" i="13"/>
  <c r="R89" i="13"/>
  <c r="S89" i="13"/>
  <c r="T89" i="13"/>
  <c r="D481" i="11" s="1"/>
  <c r="R90" i="13"/>
  <c r="S90" i="13"/>
  <c r="C482" i="11" s="1"/>
  <c r="T90" i="13"/>
  <c r="D482" i="11" s="1"/>
  <c r="R91" i="13"/>
  <c r="S91" i="13"/>
  <c r="C483" i="11" s="1"/>
  <c r="T91" i="13"/>
  <c r="D483" i="11" s="1"/>
  <c r="R92" i="13"/>
  <c r="S92" i="13"/>
  <c r="C484" i="11" s="1"/>
  <c r="T92" i="13"/>
  <c r="D484" i="11" s="1"/>
  <c r="R93" i="13"/>
  <c r="S93" i="13"/>
  <c r="C485" i="11" s="1"/>
  <c r="T93" i="13"/>
  <c r="D485" i="11" s="1"/>
  <c r="R94" i="13"/>
  <c r="S94" i="13"/>
  <c r="C486" i="11" s="1"/>
  <c r="T94" i="13"/>
  <c r="D486" i="11" s="1"/>
  <c r="R95" i="13"/>
  <c r="S95" i="13"/>
  <c r="C487" i="11" s="1"/>
  <c r="T95" i="13"/>
  <c r="D487" i="11" s="1"/>
  <c r="R96" i="13"/>
  <c r="S96" i="13"/>
  <c r="C488" i="11" s="1"/>
  <c r="T96" i="13"/>
  <c r="D488" i="11" s="1"/>
  <c r="R97" i="13"/>
  <c r="S97" i="13"/>
  <c r="T97" i="13"/>
  <c r="D489" i="11" s="1"/>
  <c r="R98" i="13"/>
  <c r="S98" i="13"/>
  <c r="T98" i="13"/>
  <c r="D490" i="11" s="1"/>
  <c r="R99" i="13"/>
  <c r="S99" i="13"/>
  <c r="T99" i="13"/>
  <c r="D491" i="11" s="1"/>
  <c r="R100" i="13"/>
  <c r="S100" i="13"/>
  <c r="T100" i="13"/>
  <c r="D492" i="11" s="1"/>
  <c r="R101" i="13"/>
  <c r="S101" i="13"/>
  <c r="T101" i="13"/>
  <c r="D493" i="11" s="1"/>
  <c r="R102" i="13"/>
  <c r="S102" i="13"/>
  <c r="T102" i="13"/>
  <c r="D494" i="11" s="1"/>
  <c r="R103" i="13"/>
  <c r="S103" i="13"/>
  <c r="T103" i="13"/>
  <c r="D495" i="11" s="1"/>
  <c r="R104" i="13"/>
  <c r="S104" i="13"/>
  <c r="T104" i="13"/>
  <c r="D496" i="11" s="1"/>
  <c r="R105" i="13"/>
  <c r="S105" i="13"/>
  <c r="T105" i="13"/>
  <c r="D497" i="11" s="1"/>
  <c r="R106" i="13"/>
  <c r="S106" i="13"/>
  <c r="T106" i="13"/>
  <c r="D498" i="11" s="1"/>
  <c r="R107" i="13"/>
  <c r="S107" i="13"/>
  <c r="B108" i="15" s="1"/>
  <c r="T107" i="13"/>
  <c r="D499" i="11" s="1"/>
  <c r="R108" i="13"/>
  <c r="S108" i="13"/>
  <c r="C500" i="11" s="1"/>
  <c r="T108" i="13"/>
  <c r="D500" i="11" s="1"/>
  <c r="R109" i="13"/>
  <c r="S109" i="13"/>
  <c r="B110" i="15" s="1"/>
  <c r="T109" i="13"/>
  <c r="D501" i="11" s="1"/>
  <c r="R110" i="13"/>
  <c r="S110" i="13"/>
  <c r="T110" i="13"/>
  <c r="D502" i="11" s="1"/>
  <c r="R111" i="13"/>
  <c r="S111" i="13"/>
  <c r="B112" i="15" s="1"/>
  <c r="T111" i="13"/>
  <c r="D503" i="11" s="1"/>
  <c r="R112" i="13"/>
  <c r="S112" i="13"/>
  <c r="T112" i="13"/>
  <c r="D504" i="11" s="1"/>
  <c r="R113" i="13"/>
  <c r="S113" i="13"/>
  <c r="T113" i="13"/>
  <c r="D505" i="11" s="1"/>
  <c r="R114" i="13"/>
  <c r="S114" i="13"/>
  <c r="B115" i="15" s="1"/>
  <c r="T114" i="13"/>
  <c r="R115" i="13"/>
  <c r="S115" i="13"/>
  <c r="B116" i="15" s="1"/>
  <c r="T115" i="13"/>
  <c r="D507" i="11" s="1"/>
  <c r="R116" i="13"/>
  <c r="S116" i="13"/>
  <c r="B117" i="15" s="1"/>
  <c r="T116" i="13"/>
  <c r="D508" i="11" s="1"/>
  <c r="R117" i="13"/>
  <c r="S117" i="13"/>
  <c r="T117" i="13"/>
  <c r="D509" i="11" s="1"/>
  <c r="R118" i="13"/>
  <c r="S118" i="13"/>
  <c r="T118" i="13"/>
  <c r="D510" i="11" s="1"/>
  <c r="R119" i="13"/>
  <c r="S119" i="13"/>
  <c r="B120" i="15" s="1"/>
  <c r="T119" i="13"/>
  <c r="D511" i="11" s="1"/>
  <c r="R120" i="13"/>
  <c r="S120" i="13"/>
  <c r="B121" i="15" s="1"/>
  <c r="T120" i="13"/>
  <c r="D512" i="11" s="1"/>
  <c r="R121" i="13"/>
  <c r="S121" i="13"/>
  <c r="T121" i="13"/>
  <c r="D513" i="11" s="1"/>
  <c r="R122" i="13"/>
  <c r="S122" i="13"/>
  <c r="B123" i="15" s="1"/>
  <c r="T122" i="13"/>
  <c r="D514" i="11" s="1"/>
  <c r="R123" i="13"/>
  <c r="S123" i="13"/>
  <c r="T123" i="13"/>
  <c r="D515" i="11" s="1"/>
  <c r="R124" i="13"/>
  <c r="S124" i="13"/>
  <c r="T124" i="13"/>
  <c r="D516" i="11" s="1"/>
  <c r="R125" i="13"/>
  <c r="S125" i="13"/>
  <c r="B126" i="15" s="1"/>
  <c r="T125" i="13"/>
  <c r="D517" i="11" s="1"/>
  <c r="R126" i="13"/>
  <c r="S126" i="13"/>
  <c r="B127" i="15" s="1"/>
  <c r="T126" i="13"/>
  <c r="R127" i="13"/>
  <c r="S127" i="13"/>
  <c r="C519" i="11" s="1"/>
  <c r="T127" i="13"/>
  <c r="D519" i="11" s="1"/>
  <c r="R128" i="13"/>
  <c r="S128" i="13"/>
  <c r="C520" i="11" s="1"/>
  <c r="T128" i="13"/>
  <c r="D520" i="11" s="1"/>
  <c r="R129" i="13"/>
  <c r="S129" i="13"/>
  <c r="B130" i="15" s="1"/>
  <c r="T129" i="13"/>
  <c r="D521" i="11" s="1"/>
  <c r="R130" i="13"/>
  <c r="S130" i="13"/>
  <c r="C522" i="11" s="1"/>
  <c r="T130" i="13"/>
  <c r="D522" i="11" s="1"/>
  <c r="R131" i="13"/>
  <c r="S131" i="13"/>
  <c r="T131" i="13"/>
  <c r="D523" i="11" s="1"/>
  <c r="R132" i="13"/>
  <c r="S132" i="13"/>
  <c r="B133" i="15" s="1"/>
  <c r="T132" i="13"/>
  <c r="D524" i="11" s="1"/>
  <c r="R133" i="13"/>
  <c r="S133" i="13"/>
  <c r="B134" i="15" s="1"/>
  <c r="T133" i="13"/>
  <c r="D525" i="11" s="1"/>
  <c r="R134" i="13"/>
  <c r="S134" i="13"/>
  <c r="C526" i="11" s="1"/>
  <c r="T134" i="13"/>
  <c r="D526" i="11" s="1"/>
  <c r="R135" i="13"/>
  <c r="S135" i="13"/>
  <c r="C527" i="11" s="1"/>
  <c r="T135" i="13"/>
  <c r="D527" i="11" s="1"/>
  <c r="R136" i="13"/>
  <c r="S136" i="13"/>
  <c r="B137" i="15" s="1"/>
  <c r="T136" i="13"/>
  <c r="D528" i="11" s="1"/>
  <c r="R137" i="13"/>
  <c r="S137" i="13"/>
  <c r="B138" i="15" s="1"/>
  <c r="T137" i="13"/>
  <c r="D529" i="11" s="1"/>
  <c r="R138" i="13"/>
  <c r="S138" i="13"/>
  <c r="B139" i="15" s="1"/>
  <c r="T138" i="13"/>
  <c r="D530" i="11" s="1"/>
  <c r="R139" i="13"/>
  <c r="S139" i="13"/>
  <c r="T139" i="13"/>
  <c r="D531" i="11" s="1"/>
  <c r="R140" i="13"/>
  <c r="S140" i="13"/>
  <c r="B141" i="15" s="1"/>
  <c r="T140" i="13"/>
  <c r="D532" i="11" s="1"/>
  <c r="R141" i="13"/>
  <c r="S141" i="13"/>
  <c r="B142" i="15" s="1"/>
  <c r="T141" i="13"/>
  <c r="D533" i="11" s="1"/>
  <c r="R142" i="13"/>
  <c r="S142" i="13"/>
  <c r="T142" i="13"/>
  <c r="D534" i="11" s="1"/>
  <c r="R143" i="13"/>
  <c r="S143" i="13"/>
  <c r="B144" i="15" s="1"/>
  <c r="T143" i="13"/>
  <c r="D535" i="11" s="1"/>
  <c r="R144" i="13"/>
  <c r="S144" i="13"/>
  <c r="T144" i="13"/>
  <c r="D536" i="11" s="1"/>
  <c r="R145" i="13"/>
  <c r="S145" i="13"/>
  <c r="B146" i="15" s="1"/>
  <c r="T145" i="13"/>
  <c r="R146" i="13"/>
  <c r="S146" i="13"/>
  <c r="T146" i="13"/>
  <c r="D538" i="11" s="1"/>
  <c r="R147" i="13"/>
  <c r="S147" i="13"/>
  <c r="B148" i="15" s="1"/>
  <c r="T147" i="13"/>
  <c r="D539" i="11" s="1"/>
  <c r="R148" i="13"/>
  <c r="S148" i="13"/>
  <c r="T148" i="13"/>
  <c r="D540" i="11" s="1"/>
  <c r="R149" i="13"/>
  <c r="S149" i="13"/>
  <c r="B150" i="15" s="1"/>
  <c r="T149" i="13"/>
  <c r="D541" i="11" s="1"/>
  <c r="R150" i="13"/>
  <c r="S150" i="13"/>
  <c r="B151" i="15" s="1"/>
  <c r="T150" i="13"/>
  <c r="D542" i="11" s="1"/>
  <c r="R151" i="13"/>
  <c r="S151" i="13"/>
  <c r="T151" i="13"/>
  <c r="D543" i="11" s="1"/>
  <c r="R152" i="13"/>
  <c r="S152" i="13"/>
  <c r="B153" i="15" s="1"/>
  <c r="T152" i="13"/>
  <c r="D544" i="11" s="1"/>
  <c r="R153" i="13"/>
  <c r="S153" i="13"/>
  <c r="C545" i="11" s="1"/>
  <c r="T153" i="13"/>
  <c r="D545" i="11" s="1"/>
  <c r="R154" i="13"/>
  <c r="S154" i="13"/>
  <c r="B155" i="15" s="1"/>
  <c r="T154" i="13"/>
  <c r="D546" i="11" s="1"/>
  <c r="R155" i="13"/>
  <c r="S155" i="13"/>
  <c r="T155" i="13"/>
  <c r="D547" i="11" s="1"/>
  <c r="R156" i="13"/>
  <c r="S156" i="13"/>
  <c r="B157" i="15" s="1"/>
  <c r="T156" i="13"/>
  <c r="D548" i="11" s="1"/>
  <c r="R157" i="13"/>
  <c r="S157" i="13"/>
  <c r="T157" i="13"/>
  <c r="D549" i="11" s="1"/>
  <c r="R158" i="13"/>
  <c r="S158" i="13"/>
  <c r="B159" i="15" s="1"/>
  <c r="T158" i="13"/>
  <c r="R159" i="13"/>
  <c r="S159" i="13"/>
  <c r="B160" i="15" s="1"/>
  <c r="T159" i="13"/>
  <c r="D551" i="11" s="1"/>
  <c r="R160" i="13"/>
  <c r="S160" i="13"/>
  <c r="B161" i="15" s="1"/>
  <c r="T160" i="13"/>
  <c r="D552" i="11" s="1"/>
  <c r="R161" i="13"/>
  <c r="S161" i="13"/>
  <c r="B162" i="15" s="1"/>
  <c r="T161" i="13"/>
  <c r="D553" i="11" s="1"/>
  <c r="R162" i="13"/>
  <c r="S162" i="13"/>
  <c r="T162" i="13"/>
  <c r="D554" i="11" s="1"/>
  <c r="R163" i="13"/>
  <c r="S163" i="13"/>
  <c r="B164" i="15" s="1"/>
  <c r="T163" i="13"/>
  <c r="D555" i="11" s="1"/>
  <c r="R164" i="13"/>
  <c r="S164" i="13"/>
  <c r="T164" i="13"/>
  <c r="D556" i="11" s="1"/>
  <c r="R165" i="13"/>
  <c r="S165" i="13"/>
  <c r="T165" i="13"/>
  <c r="D557" i="11" s="1"/>
  <c r="R166" i="13"/>
  <c r="S166" i="13"/>
  <c r="T166" i="13"/>
  <c r="D558" i="11" s="1"/>
  <c r="R167" i="13"/>
  <c r="S167" i="13"/>
  <c r="C559" i="11" s="1"/>
  <c r="T167" i="13"/>
  <c r="D559" i="11" s="1"/>
  <c r="R168" i="13"/>
  <c r="S168" i="13"/>
  <c r="C560" i="11" s="1"/>
  <c r="T168" i="13"/>
  <c r="D560" i="11" s="1"/>
  <c r="R169" i="13"/>
  <c r="S169" i="13"/>
  <c r="C561" i="11" s="1"/>
  <c r="T169" i="13"/>
  <c r="D561" i="11" s="1"/>
  <c r="R170" i="13"/>
  <c r="S170" i="13"/>
  <c r="C562" i="11" s="1"/>
  <c r="T170" i="13"/>
  <c r="D562" i="11" s="1"/>
  <c r="R171" i="13"/>
  <c r="S171" i="13"/>
  <c r="C563" i="11" s="1"/>
  <c r="T171" i="13"/>
  <c r="D563" i="11" s="1"/>
  <c r="R172" i="13"/>
  <c r="S172" i="13"/>
  <c r="C564" i="11" s="1"/>
  <c r="T172" i="13"/>
  <c r="D564" i="11" s="1"/>
  <c r="T2" i="13"/>
  <c r="D394" i="11" s="1"/>
  <c r="S2" i="13"/>
  <c r="C394" i="11" s="1"/>
  <c r="R2" i="13"/>
  <c r="AB172" i="13"/>
  <c r="T564" i="11" s="1"/>
  <c r="AA172" i="13"/>
  <c r="S564" i="11" s="1"/>
  <c r="Z172" i="13"/>
  <c r="R564" i="11" s="1"/>
  <c r="Y172" i="13"/>
  <c r="X172" i="13"/>
  <c r="P564" i="11" s="1"/>
  <c r="W172" i="13"/>
  <c r="O564" i="11" s="1"/>
  <c r="U172" i="13"/>
  <c r="N564" i="11" s="1"/>
  <c r="AB171" i="13"/>
  <c r="T563" i="11" s="1"/>
  <c r="AA171" i="13"/>
  <c r="S563" i="11" s="1"/>
  <c r="Z171" i="13"/>
  <c r="R563" i="11" s="1"/>
  <c r="Y171" i="13"/>
  <c r="Q563" i="11" s="1"/>
  <c r="X171" i="13"/>
  <c r="W171" i="13"/>
  <c r="O563" i="11" s="1"/>
  <c r="U171" i="13"/>
  <c r="N563" i="11" s="1"/>
  <c r="AB170" i="13"/>
  <c r="T562" i="11" s="1"/>
  <c r="AA170" i="13"/>
  <c r="S562" i="11" s="1"/>
  <c r="Z170" i="13"/>
  <c r="R562" i="11" s="1"/>
  <c r="Y170" i="13"/>
  <c r="X170" i="13"/>
  <c r="P562" i="11" s="1"/>
  <c r="W170" i="13"/>
  <c r="O562" i="11" s="1"/>
  <c r="U170" i="13"/>
  <c r="N562" i="11" s="1"/>
  <c r="AB169" i="13"/>
  <c r="T561" i="11" s="1"/>
  <c r="AA169" i="13"/>
  <c r="S561" i="11" s="1"/>
  <c r="Z169" i="13"/>
  <c r="R561" i="11" s="1"/>
  <c r="Y169" i="13"/>
  <c r="Q561" i="11" s="1"/>
  <c r="X169" i="13"/>
  <c r="P561" i="11" s="1"/>
  <c r="W169" i="13"/>
  <c r="O561" i="11" s="1"/>
  <c r="U169" i="13"/>
  <c r="N561" i="11" s="1"/>
  <c r="AB168" i="13"/>
  <c r="T560" i="11" s="1"/>
  <c r="AA168" i="13"/>
  <c r="S560" i="11" s="1"/>
  <c r="Z168" i="13"/>
  <c r="R560" i="11" s="1"/>
  <c r="Y168" i="13"/>
  <c r="Q560" i="11" s="1"/>
  <c r="X168" i="13"/>
  <c r="W168" i="13"/>
  <c r="O560" i="11" s="1"/>
  <c r="U168" i="13"/>
  <c r="N560" i="11" s="1"/>
  <c r="AB167" i="13"/>
  <c r="T559" i="11" s="1"/>
  <c r="AA167" i="13"/>
  <c r="S559" i="11" s="1"/>
  <c r="Z167" i="13"/>
  <c r="R559" i="11" s="1"/>
  <c r="Y167" i="13"/>
  <c r="X167" i="13"/>
  <c r="P559" i="11" s="1"/>
  <c r="W167" i="13"/>
  <c r="O559" i="11" s="1"/>
  <c r="U167" i="13"/>
  <c r="N559" i="11" s="1"/>
  <c r="AB166" i="13"/>
  <c r="T558" i="11" s="1"/>
  <c r="AA166" i="13"/>
  <c r="S558" i="11" s="1"/>
  <c r="Z166" i="13"/>
  <c r="R558" i="11" s="1"/>
  <c r="Y166" i="13"/>
  <c r="Q558" i="11" s="1"/>
  <c r="X166" i="13"/>
  <c r="W166" i="13"/>
  <c r="O558" i="11" s="1"/>
  <c r="U166" i="13"/>
  <c r="N558" i="11" s="1"/>
  <c r="AB165" i="13"/>
  <c r="T557" i="11" s="1"/>
  <c r="AA165" i="13"/>
  <c r="S557" i="11" s="1"/>
  <c r="Z165" i="13"/>
  <c r="R557" i="11" s="1"/>
  <c r="Y165" i="13"/>
  <c r="Q557" i="11" s="1"/>
  <c r="X165" i="13"/>
  <c r="W165" i="13"/>
  <c r="O557" i="11" s="1"/>
  <c r="U165" i="13"/>
  <c r="N557" i="11" s="1"/>
  <c r="AB164" i="13"/>
  <c r="T556" i="11" s="1"/>
  <c r="AA164" i="13"/>
  <c r="S556" i="11" s="1"/>
  <c r="Z164" i="13"/>
  <c r="R556" i="11" s="1"/>
  <c r="Y164" i="13"/>
  <c r="Q556" i="11" s="1"/>
  <c r="X164" i="13"/>
  <c r="P556" i="11" s="1"/>
  <c r="W164" i="13"/>
  <c r="O556" i="11" s="1"/>
  <c r="U164" i="13"/>
  <c r="N556" i="11" s="1"/>
  <c r="AB163" i="13"/>
  <c r="T555" i="11" s="1"/>
  <c r="AA163" i="13"/>
  <c r="S555" i="11" s="1"/>
  <c r="Z163" i="13"/>
  <c r="R555" i="11" s="1"/>
  <c r="Y163" i="13"/>
  <c r="Q555" i="11" s="1"/>
  <c r="X163" i="13"/>
  <c r="W163" i="13"/>
  <c r="O555" i="11" s="1"/>
  <c r="U163" i="13"/>
  <c r="N555" i="11" s="1"/>
  <c r="AB162" i="13"/>
  <c r="T554" i="11" s="1"/>
  <c r="AA162" i="13"/>
  <c r="S554" i="11" s="1"/>
  <c r="Z162" i="13"/>
  <c r="R554" i="11" s="1"/>
  <c r="Y162" i="13"/>
  <c r="Q554" i="11" s="1"/>
  <c r="X162" i="13"/>
  <c r="W162" i="13"/>
  <c r="O554" i="11" s="1"/>
  <c r="U162" i="13"/>
  <c r="N554" i="11" s="1"/>
  <c r="AB161" i="13"/>
  <c r="T553" i="11" s="1"/>
  <c r="AA161" i="13"/>
  <c r="S553" i="11" s="1"/>
  <c r="Z161" i="13"/>
  <c r="R553" i="11" s="1"/>
  <c r="Y161" i="13"/>
  <c r="Q553" i="11" s="1"/>
  <c r="X161" i="13"/>
  <c r="P553" i="11" s="1"/>
  <c r="W161" i="13"/>
  <c r="O553" i="11" s="1"/>
  <c r="U161" i="13"/>
  <c r="N553" i="11" s="1"/>
  <c r="AB160" i="13"/>
  <c r="T552" i="11" s="1"/>
  <c r="AA160" i="13"/>
  <c r="S552" i="11" s="1"/>
  <c r="Z160" i="13"/>
  <c r="R552" i="11" s="1"/>
  <c r="Y160" i="13"/>
  <c r="Q552" i="11" s="1"/>
  <c r="X160" i="13"/>
  <c r="P552" i="11" s="1"/>
  <c r="W160" i="13"/>
  <c r="O552" i="11" s="1"/>
  <c r="U160" i="13"/>
  <c r="N552" i="11" s="1"/>
  <c r="AB159" i="13"/>
  <c r="T551" i="11" s="1"/>
  <c r="AA159" i="13"/>
  <c r="S551" i="11" s="1"/>
  <c r="Z159" i="13"/>
  <c r="R551" i="11" s="1"/>
  <c r="Y159" i="13"/>
  <c r="Q551" i="11" s="1"/>
  <c r="X159" i="13"/>
  <c r="W159" i="13"/>
  <c r="O551" i="11" s="1"/>
  <c r="U159" i="13"/>
  <c r="N551" i="11" s="1"/>
  <c r="AB158" i="13"/>
  <c r="T550" i="11" s="1"/>
  <c r="AA158" i="13"/>
  <c r="S550" i="11" s="1"/>
  <c r="Z158" i="13"/>
  <c r="R550" i="11" s="1"/>
  <c r="Y158" i="13"/>
  <c r="Q550" i="11" s="1"/>
  <c r="X158" i="13"/>
  <c r="P550" i="11" s="1"/>
  <c r="W158" i="13"/>
  <c r="O550" i="11" s="1"/>
  <c r="U158" i="13"/>
  <c r="N550" i="11" s="1"/>
  <c r="AB157" i="13"/>
  <c r="T549" i="11" s="1"/>
  <c r="AA157" i="13"/>
  <c r="S549" i="11" s="1"/>
  <c r="Z157" i="13"/>
  <c r="R549" i="11" s="1"/>
  <c r="Y157" i="13"/>
  <c r="Q549" i="11" s="1"/>
  <c r="X157" i="13"/>
  <c r="P549" i="11" s="1"/>
  <c r="W157" i="13"/>
  <c r="O549" i="11" s="1"/>
  <c r="U157" i="13"/>
  <c r="N549" i="11" s="1"/>
  <c r="AB156" i="13"/>
  <c r="T548" i="11" s="1"/>
  <c r="AA156" i="13"/>
  <c r="S548" i="11" s="1"/>
  <c r="Z156" i="13"/>
  <c r="R548" i="11" s="1"/>
  <c r="Y156" i="13"/>
  <c r="Q548" i="11" s="1"/>
  <c r="X156" i="13"/>
  <c r="W156" i="13"/>
  <c r="O548" i="11" s="1"/>
  <c r="U156" i="13"/>
  <c r="N548" i="11" s="1"/>
  <c r="AB155" i="13"/>
  <c r="T547" i="11" s="1"/>
  <c r="AA155" i="13"/>
  <c r="S547" i="11" s="1"/>
  <c r="Z155" i="13"/>
  <c r="R547" i="11" s="1"/>
  <c r="Y155" i="13"/>
  <c r="Q547" i="11" s="1"/>
  <c r="X155" i="13"/>
  <c r="W155" i="13"/>
  <c r="O547" i="11" s="1"/>
  <c r="U155" i="13"/>
  <c r="N547" i="11" s="1"/>
  <c r="AB154" i="13"/>
  <c r="T546" i="11" s="1"/>
  <c r="AA154" i="13"/>
  <c r="S546" i="11" s="1"/>
  <c r="Z154" i="13"/>
  <c r="R546" i="11" s="1"/>
  <c r="Y154" i="13"/>
  <c r="Q546" i="11" s="1"/>
  <c r="X154" i="13"/>
  <c r="P546" i="11" s="1"/>
  <c r="W154" i="13"/>
  <c r="O546" i="11" s="1"/>
  <c r="U154" i="13"/>
  <c r="N546" i="11" s="1"/>
  <c r="AB153" i="13"/>
  <c r="T545" i="11" s="1"/>
  <c r="AA153" i="13"/>
  <c r="S545" i="11" s="1"/>
  <c r="Z153" i="13"/>
  <c r="R545" i="11" s="1"/>
  <c r="Y153" i="13"/>
  <c r="X153" i="13"/>
  <c r="W153" i="13"/>
  <c r="O545" i="11" s="1"/>
  <c r="U153" i="13"/>
  <c r="N545" i="11" s="1"/>
  <c r="AB152" i="13"/>
  <c r="T544" i="11" s="1"/>
  <c r="AA152" i="13"/>
  <c r="S544" i="11" s="1"/>
  <c r="Z152" i="13"/>
  <c r="R544" i="11" s="1"/>
  <c r="Y152" i="13"/>
  <c r="Q544" i="11" s="1"/>
  <c r="X152" i="13"/>
  <c r="W152" i="13"/>
  <c r="O544" i="11" s="1"/>
  <c r="U152" i="13"/>
  <c r="N544" i="11" s="1"/>
  <c r="AB151" i="13"/>
  <c r="T543" i="11" s="1"/>
  <c r="AA151" i="13"/>
  <c r="S543" i="11" s="1"/>
  <c r="Z151" i="13"/>
  <c r="R543" i="11" s="1"/>
  <c r="Y151" i="13"/>
  <c r="Q543" i="11" s="1"/>
  <c r="X151" i="13"/>
  <c r="W151" i="13"/>
  <c r="O543" i="11" s="1"/>
  <c r="U151" i="13"/>
  <c r="N543" i="11" s="1"/>
  <c r="AB150" i="13"/>
  <c r="T542" i="11" s="1"/>
  <c r="AA150" i="13"/>
  <c r="S542" i="11" s="1"/>
  <c r="Z150" i="13"/>
  <c r="R542" i="11" s="1"/>
  <c r="Y150" i="13"/>
  <c r="Q542" i="11" s="1"/>
  <c r="X150" i="13"/>
  <c r="W150" i="13"/>
  <c r="O542" i="11" s="1"/>
  <c r="U150" i="13"/>
  <c r="N542" i="11" s="1"/>
  <c r="AB149" i="13"/>
  <c r="T541" i="11" s="1"/>
  <c r="AA149" i="13"/>
  <c r="S541" i="11" s="1"/>
  <c r="Z149" i="13"/>
  <c r="R541" i="11" s="1"/>
  <c r="Y149" i="13"/>
  <c r="Q541" i="11" s="1"/>
  <c r="X149" i="13"/>
  <c r="P541" i="11" s="1"/>
  <c r="W149" i="13"/>
  <c r="O541" i="11" s="1"/>
  <c r="U149" i="13"/>
  <c r="N541" i="11" s="1"/>
  <c r="AB148" i="13"/>
  <c r="T540" i="11" s="1"/>
  <c r="AA148" i="13"/>
  <c r="S540" i="11" s="1"/>
  <c r="Z148" i="13"/>
  <c r="R540" i="11" s="1"/>
  <c r="Y148" i="13"/>
  <c r="Q540" i="11" s="1"/>
  <c r="X148" i="13"/>
  <c r="P540" i="11" s="1"/>
  <c r="W148" i="13"/>
  <c r="O540" i="11" s="1"/>
  <c r="U148" i="13"/>
  <c r="N540" i="11" s="1"/>
  <c r="AB147" i="13"/>
  <c r="T539" i="11" s="1"/>
  <c r="AA147" i="13"/>
  <c r="S539" i="11" s="1"/>
  <c r="Z147" i="13"/>
  <c r="R539" i="11" s="1"/>
  <c r="Y147" i="13"/>
  <c r="X147" i="13"/>
  <c r="P539" i="11" s="1"/>
  <c r="W147" i="13"/>
  <c r="O539" i="11" s="1"/>
  <c r="U147" i="13"/>
  <c r="N539" i="11" s="1"/>
  <c r="AB146" i="13"/>
  <c r="T538" i="11" s="1"/>
  <c r="AA146" i="13"/>
  <c r="S538" i="11" s="1"/>
  <c r="Z146" i="13"/>
  <c r="R538" i="11" s="1"/>
  <c r="Y146" i="13"/>
  <c r="Q538" i="11" s="1"/>
  <c r="X146" i="13"/>
  <c r="W146" i="13"/>
  <c r="O538" i="11" s="1"/>
  <c r="U146" i="13"/>
  <c r="N538" i="11" s="1"/>
  <c r="AB145" i="13"/>
  <c r="T537" i="11" s="1"/>
  <c r="AA145" i="13"/>
  <c r="S537" i="11" s="1"/>
  <c r="Z145" i="13"/>
  <c r="R537" i="11" s="1"/>
  <c r="Y145" i="13"/>
  <c r="Q537" i="11" s="1"/>
  <c r="X145" i="13"/>
  <c r="P537" i="11" s="1"/>
  <c r="W145" i="13"/>
  <c r="O537" i="11" s="1"/>
  <c r="U145" i="13"/>
  <c r="N537" i="11" s="1"/>
  <c r="AB144" i="13"/>
  <c r="T536" i="11" s="1"/>
  <c r="AA144" i="13"/>
  <c r="S536" i="11" s="1"/>
  <c r="Z144" i="13"/>
  <c r="R536" i="11" s="1"/>
  <c r="Y144" i="13"/>
  <c r="Q536" i="11" s="1"/>
  <c r="X144" i="13"/>
  <c r="P536" i="11" s="1"/>
  <c r="W144" i="13"/>
  <c r="O536" i="11" s="1"/>
  <c r="U144" i="13"/>
  <c r="N536" i="11" s="1"/>
  <c r="AB143" i="13"/>
  <c r="T535" i="11" s="1"/>
  <c r="AA143" i="13"/>
  <c r="S535" i="11" s="1"/>
  <c r="Z143" i="13"/>
  <c r="R535" i="11" s="1"/>
  <c r="Y143" i="13"/>
  <c r="Q535" i="11" s="1"/>
  <c r="X143" i="13"/>
  <c r="W143" i="13"/>
  <c r="O535" i="11" s="1"/>
  <c r="U143" i="13"/>
  <c r="N535" i="11" s="1"/>
  <c r="AB142" i="13"/>
  <c r="T534" i="11" s="1"/>
  <c r="AA142" i="13"/>
  <c r="S534" i="11" s="1"/>
  <c r="Z142" i="13"/>
  <c r="R534" i="11" s="1"/>
  <c r="Y142" i="13"/>
  <c r="Q534" i="11" s="1"/>
  <c r="X142" i="13"/>
  <c r="W142" i="13"/>
  <c r="O534" i="11" s="1"/>
  <c r="U142" i="13"/>
  <c r="N534" i="11" s="1"/>
  <c r="AB141" i="13"/>
  <c r="T533" i="11" s="1"/>
  <c r="AA141" i="13"/>
  <c r="S533" i="11" s="1"/>
  <c r="Z141" i="13"/>
  <c r="R533" i="11" s="1"/>
  <c r="Y141" i="13"/>
  <c r="Q533" i="11" s="1"/>
  <c r="X141" i="13"/>
  <c r="P533" i="11" s="1"/>
  <c r="W141" i="13"/>
  <c r="O533" i="11" s="1"/>
  <c r="U141" i="13"/>
  <c r="N533" i="11" s="1"/>
  <c r="AB140" i="13"/>
  <c r="T532" i="11" s="1"/>
  <c r="AA140" i="13"/>
  <c r="S532" i="11" s="1"/>
  <c r="Z140" i="13"/>
  <c r="R532" i="11" s="1"/>
  <c r="Y140" i="13"/>
  <c r="Q532" i="11" s="1"/>
  <c r="X140" i="13"/>
  <c r="P532" i="11" s="1"/>
  <c r="W140" i="13"/>
  <c r="O532" i="11" s="1"/>
  <c r="U140" i="13"/>
  <c r="N532" i="11" s="1"/>
  <c r="AB139" i="13"/>
  <c r="T531" i="11" s="1"/>
  <c r="AA139" i="13"/>
  <c r="S531" i="11" s="1"/>
  <c r="Z139" i="13"/>
  <c r="R531" i="11" s="1"/>
  <c r="Y139" i="13"/>
  <c r="Q531" i="11" s="1"/>
  <c r="X139" i="13"/>
  <c r="P531" i="11" s="1"/>
  <c r="W139" i="13"/>
  <c r="O531" i="11" s="1"/>
  <c r="U139" i="13"/>
  <c r="N531" i="11" s="1"/>
  <c r="AB138" i="13"/>
  <c r="T530" i="11" s="1"/>
  <c r="AA138" i="13"/>
  <c r="S530" i="11" s="1"/>
  <c r="Z138" i="13"/>
  <c r="R530" i="11" s="1"/>
  <c r="Y138" i="13"/>
  <c r="Q530" i="11" s="1"/>
  <c r="X138" i="13"/>
  <c r="P530" i="11" s="1"/>
  <c r="W138" i="13"/>
  <c r="O530" i="11" s="1"/>
  <c r="U138" i="13"/>
  <c r="N530" i="11" s="1"/>
  <c r="AB137" i="13"/>
  <c r="T529" i="11" s="1"/>
  <c r="AA137" i="13"/>
  <c r="S529" i="11" s="1"/>
  <c r="Z137" i="13"/>
  <c r="R529" i="11" s="1"/>
  <c r="Y137" i="13"/>
  <c r="Q529" i="11" s="1"/>
  <c r="X137" i="13"/>
  <c r="P529" i="11" s="1"/>
  <c r="W137" i="13"/>
  <c r="O529" i="11" s="1"/>
  <c r="U137" i="13"/>
  <c r="N529" i="11" s="1"/>
  <c r="AB136" i="13"/>
  <c r="T528" i="11" s="1"/>
  <c r="AA136" i="13"/>
  <c r="S528" i="11" s="1"/>
  <c r="Z136" i="13"/>
  <c r="R528" i="11" s="1"/>
  <c r="Y136" i="13"/>
  <c r="Q528" i="11" s="1"/>
  <c r="X136" i="13"/>
  <c r="W136" i="13"/>
  <c r="O528" i="11" s="1"/>
  <c r="U136" i="13"/>
  <c r="N528" i="11" s="1"/>
  <c r="AB135" i="13"/>
  <c r="T527" i="11" s="1"/>
  <c r="AA135" i="13"/>
  <c r="S527" i="11" s="1"/>
  <c r="Z135" i="13"/>
  <c r="R527" i="11" s="1"/>
  <c r="Y135" i="13"/>
  <c r="Q527" i="11" s="1"/>
  <c r="X135" i="13"/>
  <c r="P527" i="11" s="1"/>
  <c r="W135" i="13"/>
  <c r="O527" i="11" s="1"/>
  <c r="U135" i="13"/>
  <c r="N527" i="11" s="1"/>
  <c r="AB134" i="13"/>
  <c r="T526" i="11" s="1"/>
  <c r="AA134" i="13"/>
  <c r="S526" i="11" s="1"/>
  <c r="Z134" i="13"/>
  <c r="R526" i="11" s="1"/>
  <c r="Y134" i="13"/>
  <c r="Q526" i="11" s="1"/>
  <c r="X134" i="13"/>
  <c r="P526" i="11" s="1"/>
  <c r="W134" i="13"/>
  <c r="O526" i="11" s="1"/>
  <c r="U134" i="13"/>
  <c r="N526" i="11" s="1"/>
  <c r="AB133" i="13"/>
  <c r="T525" i="11" s="1"/>
  <c r="AA133" i="13"/>
  <c r="S525" i="11" s="1"/>
  <c r="Z133" i="13"/>
  <c r="R525" i="11" s="1"/>
  <c r="Y133" i="13"/>
  <c r="Q525" i="11" s="1"/>
  <c r="X133" i="13"/>
  <c r="W133" i="13"/>
  <c r="O525" i="11" s="1"/>
  <c r="U133" i="13"/>
  <c r="N525" i="11" s="1"/>
  <c r="AB132" i="13"/>
  <c r="T524" i="11" s="1"/>
  <c r="AA132" i="13"/>
  <c r="S524" i="11" s="1"/>
  <c r="Z132" i="13"/>
  <c r="R524" i="11" s="1"/>
  <c r="Y132" i="13"/>
  <c r="X132" i="13"/>
  <c r="W132" i="13"/>
  <c r="O524" i="11" s="1"/>
  <c r="U132" i="13"/>
  <c r="N524" i="11" s="1"/>
  <c r="AB131" i="13"/>
  <c r="T523" i="11" s="1"/>
  <c r="AA131" i="13"/>
  <c r="S523" i="11" s="1"/>
  <c r="Z131" i="13"/>
  <c r="R523" i="11" s="1"/>
  <c r="Y131" i="13"/>
  <c r="Q523" i="11" s="1"/>
  <c r="X131" i="13"/>
  <c r="W131" i="13"/>
  <c r="O523" i="11" s="1"/>
  <c r="U131" i="13"/>
  <c r="N523" i="11" s="1"/>
  <c r="AB130" i="13"/>
  <c r="T522" i="11" s="1"/>
  <c r="AA130" i="13"/>
  <c r="S522" i="11" s="1"/>
  <c r="Z130" i="13"/>
  <c r="R522" i="11" s="1"/>
  <c r="Y130" i="13"/>
  <c r="X130" i="13"/>
  <c r="W130" i="13"/>
  <c r="O522" i="11" s="1"/>
  <c r="U130" i="13"/>
  <c r="N522" i="11" s="1"/>
  <c r="AB129" i="13"/>
  <c r="T521" i="11" s="1"/>
  <c r="AA129" i="13"/>
  <c r="S521" i="11" s="1"/>
  <c r="Z129" i="13"/>
  <c r="R521" i="11" s="1"/>
  <c r="Y129" i="13"/>
  <c r="Q521" i="11" s="1"/>
  <c r="X129" i="13"/>
  <c r="P521" i="11" s="1"/>
  <c r="W129" i="13"/>
  <c r="O521" i="11" s="1"/>
  <c r="U129" i="13"/>
  <c r="N521" i="11" s="1"/>
  <c r="AB128" i="13"/>
  <c r="T520" i="11" s="1"/>
  <c r="AA128" i="13"/>
  <c r="S520" i="11" s="1"/>
  <c r="Z128" i="13"/>
  <c r="R520" i="11" s="1"/>
  <c r="Y128" i="13"/>
  <c r="Q520" i="11" s="1"/>
  <c r="X128" i="13"/>
  <c r="P520" i="11" s="1"/>
  <c r="W128" i="13"/>
  <c r="O520" i="11" s="1"/>
  <c r="U128" i="13"/>
  <c r="N520" i="11" s="1"/>
  <c r="AB127" i="13"/>
  <c r="T519" i="11" s="1"/>
  <c r="AA127" i="13"/>
  <c r="S519" i="11" s="1"/>
  <c r="Z127" i="13"/>
  <c r="R519" i="11" s="1"/>
  <c r="Y127" i="13"/>
  <c r="Q519" i="11" s="1"/>
  <c r="X127" i="13"/>
  <c r="P519" i="11" s="1"/>
  <c r="W127" i="13"/>
  <c r="O519" i="11" s="1"/>
  <c r="U127" i="13"/>
  <c r="N519" i="11" s="1"/>
  <c r="AB126" i="13"/>
  <c r="T518" i="11" s="1"/>
  <c r="AA126" i="13"/>
  <c r="S518" i="11" s="1"/>
  <c r="Z126" i="13"/>
  <c r="R518" i="11" s="1"/>
  <c r="Y126" i="13"/>
  <c r="Q518" i="11" s="1"/>
  <c r="X126" i="13"/>
  <c r="P518" i="11" s="1"/>
  <c r="W126" i="13"/>
  <c r="O518" i="11" s="1"/>
  <c r="U126" i="13"/>
  <c r="N518" i="11" s="1"/>
  <c r="AB125" i="13"/>
  <c r="T517" i="11" s="1"/>
  <c r="AA125" i="13"/>
  <c r="S517" i="11" s="1"/>
  <c r="Z125" i="13"/>
  <c r="R517" i="11" s="1"/>
  <c r="Y125" i="13"/>
  <c r="Q517" i="11" s="1"/>
  <c r="X125" i="13"/>
  <c r="P517" i="11" s="1"/>
  <c r="W125" i="13"/>
  <c r="O517" i="11" s="1"/>
  <c r="U125" i="13"/>
  <c r="N517" i="11" s="1"/>
  <c r="AB124" i="13"/>
  <c r="T516" i="11" s="1"/>
  <c r="AA124" i="13"/>
  <c r="S516" i="11" s="1"/>
  <c r="Z124" i="13"/>
  <c r="R516" i="11" s="1"/>
  <c r="Y124" i="13"/>
  <c r="Q516" i="11" s="1"/>
  <c r="X124" i="13"/>
  <c r="P516" i="11" s="1"/>
  <c r="W124" i="13"/>
  <c r="O516" i="11" s="1"/>
  <c r="U124" i="13"/>
  <c r="N516" i="11" s="1"/>
  <c r="AB123" i="13"/>
  <c r="T515" i="11" s="1"/>
  <c r="AA123" i="13"/>
  <c r="S515" i="11" s="1"/>
  <c r="Z123" i="13"/>
  <c r="R515" i="11" s="1"/>
  <c r="Y123" i="13"/>
  <c r="Q515" i="11" s="1"/>
  <c r="X123" i="13"/>
  <c r="P515" i="11" s="1"/>
  <c r="W123" i="13"/>
  <c r="O515" i="11" s="1"/>
  <c r="U123" i="13"/>
  <c r="N515" i="11" s="1"/>
  <c r="AB122" i="13"/>
  <c r="T514" i="11" s="1"/>
  <c r="AA122" i="13"/>
  <c r="S514" i="11" s="1"/>
  <c r="Z122" i="13"/>
  <c r="R514" i="11" s="1"/>
  <c r="Y122" i="13"/>
  <c r="Q514" i="11" s="1"/>
  <c r="X122" i="13"/>
  <c r="W122" i="13"/>
  <c r="O514" i="11" s="1"/>
  <c r="U122" i="13"/>
  <c r="N514" i="11" s="1"/>
  <c r="AB121" i="13"/>
  <c r="T513" i="11" s="1"/>
  <c r="AA121" i="13"/>
  <c r="S513" i="11" s="1"/>
  <c r="Z121" i="13"/>
  <c r="R513" i="11" s="1"/>
  <c r="Y121" i="13"/>
  <c r="Q513" i="11" s="1"/>
  <c r="X121" i="13"/>
  <c r="P513" i="11" s="1"/>
  <c r="W121" i="13"/>
  <c r="O513" i="11" s="1"/>
  <c r="U121" i="13"/>
  <c r="N513" i="11" s="1"/>
  <c r="AB120" i="13"/>
  <c r="T512" i="11" s="1"/>
  <c r="AA120" i="13"/>
  <c r="S512" i="11" s="1"/>
  <c r="Z120" i="13"/>
  <c r="R512" i="11" s="1"/>
  <c r="Y120" i="13"/>
  <c r="Q512" i="11" s="1"/>
  <c r="X120" i="13"/>
  <c r="W120" i="13"/>
  <c r="O512" i="11" s="1"/>
  <c r="U120" i="13"/>
  <c r="N512" i="11" s="1"/>
  <c r="AB119" i="13"/>
  <c r="T511" i="11" s="1"/>
  <c r="AA119" i="13"/>
  <c r="S511" i="11" s="1"/>
  <c r="Z119" i="13"/>
  <c r="R511" i="11" s="1"/>
  <c r="Y119" i="13"/>
  <c r="Q511" i="11" s="1"/>
  <c r="X119" i="13"/>
  <c r="W119" i="13"/>
  <c r="O511" i="11" s="1"/>
  <c r="U119" i="13"/>
  <c r="N511" i="11" s="1"/>
  <c r="AB118" i="13"/>
  <c r="T510" i="11" s="1"/>
  <c r="AA118" i="13"/>
  <c r="S510" i="11" s="1"/>
  <c r="Z118" i="13"/>
  <c r="R510" i="11" s="1"/>
  <c r="Y118" i="13"/>
  <c r="X118" i="13"/>
  <c r="P510" i="11" s="1"/>
  <c r="W118" i="13"/>
  <c r="O510" i="11" s="1"/>
  <c r="U118" i="13"/>
  <c r="N510" i="11" s="1"/>
  <c r="AB117" i="13"/>
  <c r="T509" i="11" s="1"/>
  <c r="AA117" i="13"/>
  <c r="S509" i="11" s="1"/>
  <c r="Z117" i="13"/>
  <c r="R509" i="11" s="1"/>
  <c r="Y117" i="13"/>
  <c r="Q509" i="11" s="1"/>
  <c r="X117" i="13"/>
  <c r="P509" i="11" s="1"/>
  <c r="W117" i="13"/>
  <c r="O509" i="11" s="1"/>
  <c r="U117" i="13"/>
  <c r="N509" i="11" s="1"/>
  <c r="AB116" i="13"/>
  <c r="T508" i="11" s="1"/>
  <c r="AA116" i="13"/>
  <c r="S508" i="11" s="1"/>
  <c r="Z116" i="13"/>
  <c r="R508" i="11" s="1"/>
  <c r="Y116" i="13"/>
  <c r="X116" i="13"/>
  <c r="W116" i="13"/>
  <c r="O508" i="11" s="1"/>
  <c r="U116" i="13"/>
  <c r="N508" i="11" s="1"/>
  <c r="AB115" i="13"/>
  <c r="T507" i="11" s="1"/>
  <c r="AA115" i="13"/>
  <c r="S507" i="11" s="1"/>
  <c r="Z115" i="13"/>
  <c r="R507" i="11" s="1"/>
  <c r="Y115" i="13"/>
  <c r="Q507" i="11" s="1"/>
  <c r="X115" i="13"/>
  <c r="P507" i="11" s="1"/>
  <c r="W115" i="13"/>
  <c r="O507" i="11" s="1"/>
  <c r="U115" i="13"/>
  <c r="N507" i="11" s="1"/>
  <c r="AB114" i="13"/>
  <c r="T506" i="11" s="1"/>
  <c r="AA114" i="13"/>
  <c r="S506" i="11" s="1"/>
  <c r="Z114" i="13"/>
  <c r="R506" i="11" s="1"/>
  <c r="Y114" i="13"/>
  <c r="Q506" i="11" s="1"/>
  <c r="X114" i="13"/>
  <c r="W114" i="13"/>
  <c r="O506" i="11" s="1"/>
  <c r="U114" i="13"/>
  <c r="N506" i="11" s="1"/>
  <c r="AB113" i="13"/>
  <c r="T505" i="11" s="1"/>
  <c r="AA113" i="13"/>
  <c r="S505" i="11" s="1"/>
  <c r="Z113" i="13"/>
  <c r="R505" i="11" s="1"/>
  <c r="Y113" i="13"/>
  <c r="Q505" i="11" s="1"/>
  <c r="X113" i="13"/>
  <c r="W113" i="13"/>
  <c r="O505" i="11" s="1"/>
  <c r="U113" i="13"/>
  <c r="N505" i="11" s="1"/>
  <c r="AB112" i="13"/>
  <c r="T504" i="11" s="1"/>
  <c r="AA112" i="13"/>
  <c r="S504" i="11" s="1"/>
  <c r="Z112" i="13"/>
  <c r="R504" i="11" s="1"/>
  <c r="Y112" i="13"/>
  <c r="Q504" i="11" s="1"/>
  <c r="X112" i="13"/>
  <c r="P504" i="11" s="1"/>
  <c r="W112" i="13"/>
  <c r="O504" i="11" s="1"/>
  <c r="U112" i="13"/>
  <c r="N504" i="11" s="1"/>
  <c r="AB111" i="13"/>
  <c r="T503" i="11" s="1"/>
  <c r="AA111" i="13"/>
  <c r="S503" i="11" s="1"/>
  <c r="Z111" i="13"/>
  <c r="R503" i="11" s="1"/>
  <c r="Y111" i="13"/>
  <c r="Q503" i="11" s="1"/>
  <c r="X111" i="13"/>
  <c r="W111" i="13"/>
  <c r="O503" i="11" s="1"/>
  <c r="U111" i="13"/>
  <c r="N503" i="11" s="1"/>
  <c r="AB110" i="13"/>
  <c r="T502" i="11" s="1"/>
  <c r="AA110" i="13"/>
  <c r="S502" i="11" s="1"/>
  <c r="Z110" i="13"/>
  <c r="R502" i="11" s="1"/>
  <c r="Y110" i="13"/>
  <c r="X110" i="13"/>
  <c r="W110" i="13"/>
  <c r="O502" i="11" s="1"/>
  <c r="U110" i="13"/>
  <c r="N502" i="11" s="1"/>
  <c r="AB109" i="13"/>
  <c r="T501" i="11" s="1"/>
  <c r="AA109" i="13"/>
  <c r="S501" i="11" s="1"/>
  <c r="Z109" i="13"/>
  <c r="R501" i="11" s="1"/>
  <c r="Y109" i="13"/>
  <c r="Q501" i="11" s="1"/>
  <c r="X109" i="13"/>
  <c r="P501" i="11" s="1"/>
  <c r="W109" i="13"/>
  <c r="O501" i="11" s="1"/>
  <c r="U109" i="13"/>
  <c r="N501" i="11" s="1"/>
  <c r="AB108" i="13"/>
  <c r="T500" i="11" s="1"/>
  <c r="AA108" i="13"/>
  <c r="S500" i="11" s="1"/>
  <c r="Z108" i="13"/>
  <c r="R500" i="11" s="1"/>
  <c r="Y108" i="13"/>
  <c r="Q500" i="11" s="1"/>
  <c r="X108" i="13"/>
  <c r="P500" i="11" s="1"/>
  <c r="W108" i="13"/>
  <c r="O500" i="11" s="1"/>
  <c r="U108" i="13"/>
  <c r="N500" i="11" s="1"/>
  <c r="AB107" i="13"/>
  <c r="T499" i="11" s="1"/>
  <c r="AA107" i="13"/>
  <c r="S499" i="11" s="1"/>
  <c r="Z107" i="13"/>
  <c r="R499" i="11" s="1"/>
  <c r="Y107" i="13"/>
  <c r="X107" i="13"/>
  <c r="P499" i="11" s="1"/>
  <c r="W107" i="13"/>
  <c r="O499" i="11" s="1"/>
  <c r="U107" i="13"/>
  <c r="N499" i="11" s="1"/>
  <c r="AB106" i="13"/>
  <c r="T498" i="11" s="1"/>
  <c r="AA106" i="13"/>
  <c r="S498" i="11" s="1"/>
  <c r="Z106" i="13"/>
  <c r="R498" i="11" s="1"/>
  <c r="Y106" i="13"/>
  <c r="Q498" i="11" s="1"/>
  <c r="X106" i="13"/>
  <c r="P498" i="11" s="1"/>
  <c r="W106" i="13"/>
  <c r="O498" i="11" s="1"/>
  <c r="U106" i="13"/>
  <c r="N498" i="11" s="1"/>
  <c r="AB105" i="13"/>
  <c r="T497" i="11" s="1"/>
  <c r="AA105" i="13"/>
  <c r="S497" i="11" s="1"/>
  <c r="Z105" i="13"/>
  <c r="R497" i="11" s="1"/>
  <c r="Y105" i="13"/>
  <c r="Q497" i="11" s="1"/>
  <c r="X105" i="13"/>
  <c r="P497" i="11" s="1"/>
  <c r="W105" i="13"/>
  <c r="O497" i="11" s="1"/>
  <c r="U105" i="13"/>
  <c r="N497" i="11" s="1"/>
  <c r="AB104" i="13"/>
  <c r="T496" i="11" s="1"/>
  <c r="AA104" i="13"/>
  <c r="S496" i="11" s="1"/>
  <c r="Z104" i="13"/>
  <c r="R496" i="11" s="1"/>
  <c r="Y104" i="13"/>
  <c r="Q496" i="11" s="1"/>
  <c r="X104" i="13"/>
  <c r="P496" i="11" s="1"/>
  <c r="W104" i="13"/>
  <c r="O496" i="11" s="1"/>
  <c r="U104" i="13"/>
  <c r="N496" i="11" s="1"/>
  <c r="AB103" i="13"/>
  <c r="T495" i="11" s="1"/>
  <c r="AA103" i="13"/>
  <c r="S495" i="11" s="1"/>
  <c r="Z103" i="13"/>
  <c r="R495" i="11" s="1"/>
  <c r="Y103" i="13"/>
  <c r="Q495" i="11" s="1"/>
  <c r="X103" i="13"/>
  <c r="P495" i="11" s="1"/>
  <c r="W103" i="13"/>
  <c r="O495" i="11" s="1"/>
  <c r="U103" i="13"/>
  <c r="N495" i="11" s="1"/>
  <c r="AB102" i="13"/>
  <c r="T494" i="11" s="1"/>
  <c r="AA102" i="13"/>
  <c r="S494" i="11" s="1"/>
  <c r="Z102" i="13"/>
  <c r="R494" i="11" s="1"/>
  <c r="Y102" i="13"/>
  <c r="Q494" i="11" s="1"/>
  <c r="X102" i="13"/>
  <c r="P494" i="11" s="1"/>
  <c r="W102" i="13"/>
  <c r="O494" i="11" s="1"/>
  <c r="U102" i="13"/>
  <c r="N494" i="11" s="1"/>
  <c r="AB101" i="13"/>
  <c r="T493" i="11" s="1"/>
  <c r="AA101" i="13"/>
  <c r="S493" i="11" s="1"/>
  <c r="Z101" i="13"/>
  <c r="R493" i="11" s="1"/>
  <c r="Y101" i="13"/>
  <c r="X101" i="13"/>
  <c r="P493" i="11" s="1"/>
  <c r="W101" i="13"/>
  <c r="O493" i="11" s="1"/>
  <c r="U101" i="13"/>
  <c r="N493" i="11" s="1"/>
  <c r="AB100" i="13"/>
  <c r="T492" i="11" s="1"/>
  <c r="AA100" i="13"/>
  <c r="S492" i="11" s="1"/>
  <c r="Z100" i="13"/>
  <c r="R492" i="11" s="1"/>
  <c r="Y100" i="13"/>
  <c r="Q492" i="11" s="1"/>
  <c r="X100" i="13"/>
  <c r="P492" i="11" s="1"/>
  <c r="W100" i="13"/>
  <c r="O492" i="11" s="1"/>
  <c r="U100" i="13"/>
  <c r="N492" i="11" s="1"/>
  <c r="AB99" i="13"/>
  <c r="T491" i="11" s="1"/>
  <c r="AA99" i="13"/>
  <c r="S491" i="11" s="1"/>
  <c r="Z99" i="13"/>
  <c r="R491" i="11" s="1"/>
  <c r="Y99" i="13"/>
  <c r="Q491" i="11" s="1"/>
  <c r="X99" i="13"/>
  <c r="W99" i="13"/>
  <c r="O491" i="11" s="1"/>
  <c r="U99" i="13"/>
  <c r="N491" i="11" s="1"/>
  <c r="AB98" i="13"/>
  <c r="T490" i="11" s="1"/>
  <c r="AA98" i="13"/>
  <c r="S490" i="11" s="1"/>
  <c r="Z98" i="13"/>
  <c r="R490" i="11" s="1"/>
  <c r="Y98" i="13"/>
  <c r="X98" i="13"/>
  <c r="P490" i="11" s="1"/>
  <c r="W98" i="13"/>
  <c r="O490" i="11" s="1"/>
  <c r="U98" i="13"/>
  <c r="N490" i="11" s="1"/>
  <c r="AB97" i="13"/>
  <c r="T489" i="11" s="1"/>
  <c r="AA97" i="13"/>
  <c r="S489" i="11" s="1"/>
  <c r="Z97" i="13"/>
  <c r="R489" i="11" s="1"/>
  <c r="Y97" i="13"/>
  <c r="Q489" i="11" s="1"/>
  <c r="X97" i="13"/>
  <c r="P489" i="11" s="1"/>
  <c r="W97" i="13"/>
  <c r="O489" i="11" s="1"/>
  <c r="U97" i="13"/>
  <c r="N489" i="11" s="1"/>
  <c r="AB96" i="13"/>
  <c r="T488" i="11" s="1"/>
  <c r="AA96" i="13"/>
  <c r="S488" i="11" s="1"/>
  <c r="Z96" i="13"/>
  <c r="R488" i="11" s="1"/>
  <c r="Y96" i="13"/>
  <c r="X96" i="13"/>
  <c r="W96" i="13"/>
  <c r="O488" i="11" s="1"/>
  <c r="U96" i="13"/>
  <c r="N488" i="11" s="1"/>
  <c r="AB95" i="13"/>
  <c r="T487" i="11" s="1"/>
  <c r="AA95" i="13"/>
  <c r="S487" i="11" s="1"/>
  <c r="Z95" i="13"/>
  <c r="R487" i="11" s="1"/>
  <c r="Y95" i="13"/>
  <c r="Q487" i="11" s="1"/>
  <c r="X95" i="13"/>
  <c r="P487" i="11" s="1"/>
  <c r="W95" i="13"/>
  <c r="O487" i="11" s="1"/>
  <c r="U95" i="13"/>
  <c r="N487" i="11" s="1"/>
  <c r="AB94" i="13"/>
  <c r="T486" i="11" s="1"/>
  <c r="AA94" i="13"/>
  <c r="S486" i="11" s="1"/>
  <c r="Z94" i="13"/>
  <c r="R486" i="11" s="1"/>
  <c r="Y94" i="13"/>
  <c r="Q486" i="11" s="1"/>
  <c r="X94" i="13"/>
  <c r="P486" i="11" s="1"/>
  <c r="W94" i="13"/>
  <c r="O486" i="11" s="1"/>
  <c r="U94" i="13"/>
  <c r="N486" i="11" s="1"/>
  <c r="AB93" i="13"/>
  <c r="T485" i="11" s="1"/>
  <c r="AA93" i="13"/>
  <c r="S485" i="11" s="1"/>
  <c r="Z93" i="13"/>
  <c r="R485" i="11" s="1"/>
  <c r="Y93" i="13"/>
  <c r="X93" i="13"/>
  <c r="W93" i="13"/>
  <c r="O485" i="11" s="1"/>
  <c r="U93" i="13"/>
  <c r="N485" i="11" s="1"/>
  <c r="AB92" i="13"/>
  <c r="T484" i="11" s="1"/>
  <c r="AA92" i="13"/>
  <c r="S484" i="11" s="1"/>
  <c r="Z92" i="13"/>
  <c r="R484" i="11" s="1"/>
  <c r="Y92" i="13"/>
  <c r="X92" i="13"/>
  <c r="P484" i="11" s="1"/>
  <c r="W92" i="13"/>
  <c r="O484" i="11" s="1"/>
  <c r="U92" i="13"/>
  <c r="N484" i="11" s="1"/>
  <c r="AB91" i="13"/>
  <c r="T483" i="11" s="1"/>
  <c r="AA91" i="13"/>
  <c r="S483" i="11" s="1"/>
  <c r="Z91" i="13"/>
  <c r="R483" i="11" s="1"/>
  <c r="Y91" i="13"/>
  <c r="Q483" i="11" s="1"/>
  <c r="X91" i="13"/>
  <c r="W91" i="13"/>
  <c r="O483" i="11" s="1"/>
  <c r="U91" i="13"/>
  <c r="N483" i="11" s="1"/>
  <c r="AB90" i="13"/>
  <c r="T482" i="11" s="1"/>
  <c r="AA90" i="13"/>
  <c r="S482" i="11" s="1"/>
  <c r="Z90" i="13"/>
  <c r="R482" i="11" s="1"/>
  <c r="Y90" i="13"/>
  <c r="X90" i="13"/>
  <c r="W90" i="13"/>
  <c r="O482" i="11" s="1"/>
  <c r="U90" i="13"/>
  <c r="N482" i="11" s="1"/>
  <c r="AB89" i="13"/>
  <c r="T481" i="11" s="1"/>
  <c r="AA89" i="13"/>
  <c r="S481" i="11" s="1"/>
  <c r="Z89" i="13"/>
  <c r="R481" i="11" s="1"/>
  <c r="Y89" i="13"/>
  <c r="Q481" i="11" s="1"/>
  <c r="X89" i="13"/>
  <c r="W89" i="13"/>
  <c r="O481" i="11" s="1"/>
  <c r="U89" i="13"/>
  <c r="N481" i="11" s="1"/>
  <c r="AB88" i="13"/>
  <c r="T480" i="11" s="1"/>
  <c r="AA88" i="13"/>
  <c r="S480" i="11" s="1"/>
  <c r="Z88" i="13"/>
  <c r="R480" i="11" s="1"/>
  <c r="Y88" i="13"/>
  <c r="Q480" i="11" s="1"/>
  <c r="X88" i="13"/>
  <c r="W88" i="13"/>
  <c r="O480" i="11" s="1"/>
  <c r="U88" i="13"/>
  <c r="N480" i="11" s="1"/>
  <c r="AB87" i="13"/>
  <c r="T479" i="11" s="1"/>
  <c r="AA87" i="13"/>
  <c r="S479" i="11" s="1"/>
  <c r="Z87" i="13"/>
  <c r="R479" i="11" s="1"/>
  <c r="Y87" i="13"/>
  <c r="X87" i="13"/>
  <c r="P479" i="11" s="1"/>
  <c r="W87" i="13"/>
  <c r="O479" i="11" s="1"/>
  <c r="U87" i="13"/>
  <c r="N479" i="11" s="1"/>
  <c r="AB86" i="13"/>
  <c r="T478" i="11" s="1"/>
  <c r="AA86" i="13"/>
  <c r="S478" i="11" s="1"/>
  <c r="Z86" i="13"/>
  <c r="R478" i="11" s="1"/>
  <c r="Y86" i="13"/>
  <c r="Q478" i="11" s="1"/>
  <c r="X86" i="13"/>
  <c r="W86" i="13"/>
  <c r="O478" i="11" s="1"/>
  <c r="U86" i="13"/>
  <c r="N478" i="11" s="1"/>
  <c r="AB85" i="13"/>
  <c r="T477" i="11" s="1"/>
  <c r="AA85" i="13"/>
  <c r="S477" i="11" s="1"/>
  <c r="Z85" i="13"/>
  <c r="R477" i="11" s="1"/>
  <c r="Y85" i="13"/>
  <c r="Q477" i="11" s="1"/>
  <c r="X85" i="13"/>
  <c r="P477" i="11" s="1"/>
  <c r="W85" i="13"/>
  <c r="O477" i="11" s="1"/>
  <c r="U85" i="13"/>
  <c r="N477" i="11" s="1"/>
  <c r="AB84" i="13"/>
  <c r="T476" i="11" s="1"/>
  <c r="AA84" i="13"/>
  <c r="S476" i="11" s="1"/>
  <c r="Z84" i="13"/>
  <c r="R476" i="11" s="1"/>
  <c r="Y84" i="13"/>
  <c r="Q476" i="11" s="1"/>
  <c r="X84" i="13"/>
  <c r="P476" i="11" s="1"/>
  <c r="W84" i="13"/>
  <c r="O476" i="11" s="1"/>
  <c r="U84" i="13"/>
  <c r="N476" i="11" s="1"/>
  <c r="AB83" i="13"/>
  <c r="T475" i="11" s="1"/>
  <c r="AA83" i="13"/>
  <c r="S475" i="11" s="1"/>
  <c r="Z83" i="13"/>
  <c r="R475" i="11" s="1"/>
  <c r="Y83" i="13"/>
  <c r="Q475" i="11" s="1"/>
  <c r="X83" i="13"/>
  <c r="W83" i="13"/>
  <c r="O475" i="11" s="1"/>
  <c r="U83" i="13"/>
  <c r="N475" i="11" s="1"/>
  <c r="AB82" i="13"/>
  <c r="T474" i="11" s="1"/>
  <c r="AA82" i="13"/>
  <c r="S474" i="11" s="1"/>
  <c r="Z82" i="13"/>
  <c r="R474" i="11" s="1"/>
  <c r="Y82" i="13"/>
  <c r="Q474" i="11" s="1"/>
  <c r="X82" i="13"/>
  <c r="W82" i="13"/>
  <c r="O474" i="11" s="1"/>
  <c r="U82" i="13"/>
  <c r="N474" i="11" s="1"/>
  <c r="AB81" i="13"/>
  <c r="T473" i="11" s="1"/>
  <c r="AA81" i="13"/>
  <c r="S473" i="11" s="1"/>
  <c r="Z81" i="13"/>
  <c r="R473" i="11" s="1"/>
  <c r="Y81" i="13"/>
  <c r="X81" i="13"/>
  <c r="P473" i="11" s="1"/>
  <c r="W81" i="13"/>
  <c r="O473" i="11" s="1"/>
  <c r="U81" i="13"/>
  <c r="N473" i="11" s="1"/>
  <c r="AB80" i="13"/>
  <c r="T472" i="11" s="1"/>
  <c r="AA80" i="13"/>
  <c r="S472" i="11" s="1"/>
  <c r="Z80" i="13"/>
  <c r="R472" i="11" s="1"/>
  <c r="Y80" i="13"/>
  <c r="Q472" i="11" s="1"/>
  <c r="X80" i="13"/>
  <c r="P472" i="11" s="1"/>
  <c r="W80" i="13"/>
  <c r="O472" i="11" s="1"/>
  <c r="U80" i="13"/>
  <c r="N472" i="11" s="1"/>
  <c r="AB79" i="13"/>
  <c r="T471" i="11" s="1"/>
  <c r="AA79" i="13"/>
  <c r="S471" i="11" s="1"/>
  <c r="Z79" i="13"/>
  <c r="R471" i="11" s="1"/>
  <c r="Y79" i="13"/>
  <c r="Q471" i="11" s="1"/>
  <c r="X79" i="13"/>
  <c r="W79" i="13"/>
  <c r="O471" i="11" s="1"/>
  <c r="U79" i="13"/>
  <c r="N471" i="11" s="1"/>
  <c r="AB78" i="13"/>
  <c r="T470" i="11" s="1"/>
  <c r="AA78" i="13"/>
  <c r="S470" i="11" s="1"/>
  <c r="Z78" i="13"/>
  <c r="R470" i="11" s="1"/>
  <c r="Y78" i="13"/>
  <c r="X78" i="13"/>
  <c r="P470" i="11" s="1"/>
  <c r="W78" i="13"/>
  <c r="O470" i="11" s="1"/>
  <c r="U78" i="13"/>
  <c r="N470" i="11" s="1"/>
  <c r="AB77" i="13"/>
  <c r="T469" i="11" s="1"/>
  <c r="AA77" i="13"/>
  <c r="S469" i="11" s="1"/>
  <c r="Z77" i="13"/>
  <c r="R469" i="11" s="1"/>
  <c r="Y77" i="13"/>
  <c r="Q469" i="11" s="1"/>
  <c r="X77" i="13"/>
  <c r="P469" i="11" s="1"/>
  <c r="W77" i="13"/>
  <c r="O469" i="11" s="1"/>
  <c r="U77" i="13"/>
  <c r="N469" i="11" s="1"/>
  <c r="AB76" i="13"/>
  <c r="T468" i="11" s="1"/>
  <c r="AA76" i="13"/>
  <c r="S468" i="11" s="1"/>
  <c r="Z76" i="13"/>
  <c r="R468" i="11" s="1"/>
  <c r="Y76" i="13"/>
  <c r="X76" i="13"/>
  <c r="W76" i="13"/>
  <c r="O468" i="11" s="1"/>
  <c r="U76" i="13"/>
  <c r="N468" i="11" s="1"/>
  <c r="AB75" i="13"/>
  <c r="T467" i="11" s="1"/>
  <c r="AA75" i="13"/>
  <c r="S467" i="11" s="1"/>
  <c r="Z75" i="13"/>
  <c r="R467" i="11" s="1"/>
  <c r="Y75" i="13"/>
  <c r="Q467" i="11" s="1"/>
  <c r="X75" i="13"/>
  <c r="P467" i="11" s="1"/>
  <c r="W75" i="13"/>
  <c r="O467" i="11" s="1"/>
  <c r="U75" i="13"/>
  <c r="N467" i="11" s="1"/>
  <c r="AB74" i="13"/>
  <c r="T466" i="11" s="1"/>
  <c r="AA74" i="13"/>
  <c r="S466" i="11" s="1"/>
  <c r="Z74" i="13"/>
  <c r="R466" i="11" s="1"/>
  <c r="Y74" i="13"/>
  <c r="Q466" i="11" s="1"/>
  <c r="X74" i="13"/>
  <c r="P466" i="11" s="1"/>
  <c r="W74" i="13"/>
  <c r="O466" i="11" s="1"/>
  <c r="U74" i="13"/>
  <c r="N466" i="11" s="1"/>
  <c r="AB73" i="13"/>
  <c r="T465" i="11" s="1"/>
  <c r="AA73" i="13"/>
  <c r="S465" i="11" s="1"/>
  <c r="Z73" i="13"/>
  <c r="R465" i="11" s="1"/>
  <c r="Y73" i="13"/>
  <c r="Q465" i="11" s="1"/>
  <c r="X73" i="13"/>
  <c r="W73" i="13"/>
  <c r="O465" i="11" s="1"/>
  <c r="U73" i="13"/>
  <c r="N465" i="11" s="1"/>
  <c r="AB72" i="13"/>
  <c r="T464" i="11" s="1"/>
  <c r="AA72" i="13"/>
  <c r="S464" i="11" s="1"/>
  <c r="Z72" i="13"/>
  <c r="R464" i="11" s="1"/>
  <c r="Y72" i="13"/>
  <c r="X72" i="13"/>
  <c r="W72" i="13"/>
  <c r="O464" i="11" s="1"/>
  <c r="U72" i="13"/>
  <c r="N464" i="11" s="1"/>
  <c r="AB71" i="13"/>
  <c r="T463" i="11" s="1"/>
  <c r="AA71" i="13"/>
  <c r="S463" i="11" s="1"/>
  <c r="Z71" i="13"/>
  <c r="R463" i="11" s="1"/>
  <c r="Y71" i="13"/>
  <c r="Q463" i="11" s="1"/>
  <c r="X71" i="13"/>
  <c r="W71" i="13"/>
  <c r="O463" i="11" s="1"/>
  <c r="U71" i="13"/>
  <c r="N463" i="11" s="1"/>
  <c r="AB70" i="13"/>
  <c r="T462" i="11" s="1"/>
  <c r="AA70" i="13"/>
  <c r="S462" i="11" s="1"/>
  <c r="Z70" i="13"/>
  <c r="R462" i="11" s="1"/>
  <c r="Y70" i="13"/>
  <c r="X70" i="13"/>
  <c r="W70" i="13"/>
  <c r="O462" i="11" s="1"/>
  <c r="U70" i="13"/>
  <c r="N462" i="11" s="1"/>
  <c r="AB69" i="13"/>
  <c r="T461" i="11" s="1"/>
  <c r="AA69" i="13"/>
  <c r="S461" i="11" s="1"/>
  <c r="Z69" i="13"/>
  <c r="R461" i="11" s="1"/>
  <c r="Y69" i="13"/>
  <c r="Q461" i="11" s="1"/>
  <c r="X69" i="13"/>
  <c r="W69" i="13"/>
  <c r="O461" i="11" s="1"/>
  <c r="U69" i="13"/>
  <c r="N461" i="11" s="1"/>
  <c r="AB68" i="13"/>
  <c r="T460" i="11" s="1"/>
  <c r="AA68" i="13"/>
  <c r="S460" i="11" s="1"/>
  <c r="Z68" i="13"/>
  <c r="R460" i="11" s="1"/>
  <c r="Y68" i="13"/>
  <c r="Q460" i="11" s="1"/>
  <c r="X68" i="13"/>
  <c r="P460" i="11" s="1"/>
  <c r="W68" i="13"/>
  <c r="O460" i="11" s="1"/>
  <c r="U68" i="13"/>
  <c r="N460" i="11" s="1"/>
  <c r="AB67" i="13"/>
  <c r="T459" i="11" s="1"/>
  <c r="AA67" i="13"/>
  <c r="S459" i="11" s="1"/>
  <c r="Z67" i="13"/>
  <c r="R459" i="11" s="1"/>
  <c r="Y67" i="13"/>
  <c r="Q459" i="11" s="1"/>
  <c r="X67" i="13"/>
  <c r="P459" i="11" s="1"/>
  <c r="W67" i="13"/>
  <c r="O459" i="11" s="1"/>
  <c r="U67" i="13"/>
  <c r="N459" i="11" s="1"/>
  <c r="AB66" i="13"/>
  <c r="T458" i="11" s="1"/>
  <c r="AA66" i="13"/>
  <c r="S458" i="11" s="1"/>
  <c r="Z66" i="13"/>
  <c r="R458" i="11" s="1"/>
  <c r="Y66" i="13"/>
  <c r="Q458" i="11" s="1"/>
  <c r="X66" i="13"/>
  <c r="W66" i="13"/>
  <c r="O458" i="11" s="1"/>
  <c r="U66" i="13"/>
  <c r="N458" i="11" s="1"/>
  <c r="AB65" i="13"/>
  <c r="T457" i="11" s="1"/>
  <c r="AA65" i="13"/>
  <c r="S457" i="11" s="1"/>
  <c r="Z65" i="13"/>
  <c r="R457" i="11" s="1"/>
  <c r="Y65" i="13"/>
  <c r="Q457" i="11" s="1"/>
  <c r="X65" i="13"/>
  <c r="W65" i="13"/>
  <c r="O457" i="11" s="1"/>
  <c r="U65" i="13"/>
  <c r="N457" i="11" s="1"/>
  <c r="AB64" i="13"/>
  <c r="T456" i="11" s="1"/>
  <c r="AA64" i="13"/>
  <c r="S456" i="11" s="1"/>
  <c r="Z64" i="13"/>
  <c r="R456" i="11" s="1"/>
  <c r="Y64" i="13"/>
  <c r="Q456" i="11" s="1"/>
  <c r="X64" i="13"/>
  <c r="P456" i="11" s="1"/>
  <c r="W64" i="13"/>
  <c r="O456" i="11" s="1"/>
  <c r="U64" i="13"/>
  <c r="N456" i="11" s="1"/>
  <c r="AB63" i="13"/>
  <c r="T455" i="11" s="1"/>
  <c r="AA63" i="13"/>
  <c r="S455" i="11" s="1"/>
  <c r="Z63" i="13"/>
  <c r="R455" i="11" s="1"/>
  <c r="Y63" i="13"/>
  <c r="Q455" i="11" s="1"/>
  <c r="X63" i="13"/>
  <c r="W63" i="13"/>
  <c r="O455" i="11" s="1"/>
  <c r="U63" i="13"/>
  <c r="N455" i="11" s="1"/>
  <c r="AB62" i="13"/>
  <c r="T454" i="11" s="1"/>
  <c r="AA62" i="13"/>
  <c r="S454" i="11" s="1"/>
  <c r="Z62" i="13"/>
  <c r="R454" i="11" s="1"/>
  <c r="Y62" i="13"/>
  <c r="Q454" i="11" s="1"/>
  <c r="X62" i="13"/>
  <c r="W62" i="13"/>
  <c r="O454" i="11" s="1"/>
  <c r="U62" i="13"/>
  <c r="N454" i="11" s="1"/>
  <c r="AB61" i="13"/>
  <c r="T453" i="11" s="1"/>
  <c r="AA61" i="13"/>
  <c r="S453" i="11" s="1"/>
  <c r="Z61" i="13"/>
  <c r="R453" i="11" s="1"/>
  <c r="Y61" i="13"/>
  <c r="Q453" i="11" s="1"/>
  <c r="X61" i="13"/>
  <c r="W61" i="13"/>
  <c r="O453" i="11" s="1"/>
  <c r="U61" i="13"/>
  <c r="N453" i="11" s="1"/>
  <c r="AB60" i="13"/>
  <c r="T452" i="11" s="1"/>
  <c r="AA60" i="13"/>
  <c r="S452" i="11" s="1"/>
  <c r="Z60" i="13"/>
  <c r="R452" i="11" s="1"/>
  <c r="Y60" i="13"/>
  <c r="Q452" i="11" s="1"/>
  <c r="X60" i="13"/>
  <c r="P452" i="11" s="1"/>
  <c r="W60" i="13"/>
  <c r="O452" i="11" s="1"/>
  <c r="U60" i="13"/>
  <c r="N452" i="11" s="1"/>
  <c r="AB59" i="13"/>
  <c r="T451" i="11" s="1"/>
  <c r="AA59" i="13"/>
  <c r="S451" i="11" s="1"/>
  <c r="Z59" i="13"/>
  <c r="R451" i="11" s="1"/>
  <c r="Y59" i="13"/>
  <c r="Q451" i="11" s="1"/>
  <c r="X59" i="13"/>
  <c r="W59" i="13"/>
  <c r="O451" i="11" s="1"/>
  <c r="U59" i="13"/>
  <c r="N451" i="11" s="1"/>
  <c r="AB58" i="13"/>
  <c r="T450" i="11" s="1"/>
  <c r="AA58" i="13"/>
  <c r="S450" i="11" s="1"/>
  <c r="Z58" i="13"/>
  <c r="R450" i="11" s="1"/>
  <c r="Y58" i="13"/>
  <c r="X58" i="13"/>
  <c r="P450" i="11" s="1"/>
  <c r="W58" i="13"/>
  <c r="O450" i="11" s="1"/>
  <c r="U58" i="13"/>
  <c r="N450" i="11" s="1"/>
  <c r="AB57" i="13"/>
  <c r="T449" i="11" s="1"/>
  <c r="AA57" i="13"/>
  <c r="S449" i="11" s="1"/>
  <c r="Z57" i="13"/>
  <c r="R449" i="11" s="1"/>
  <c r="Y57" i="13"/>
  <c r="Q449" i="11" s="1"/>
  <c r="X57" i="13"/>
  <c r="P449" i="11" s="1"/>
  <c r="W57" i="13"/>
  <c r="O449" i="11" s="1"/>
  <c r="U57" i="13"/>
  <c r="N449" i="11" s="1"/>
  <c r="AB56" i="13"/>
  <c r="T448" i="11" s="1"/>
  <c r="AA56" i="13"/>
  <c r="S448" i="11" s="1"/>
  <c r="Z56" i="13"/>
  <c r="R448" i="11" s="1"/>
  <c r="Y56" i="13"/>
  <c r="X56" i="13"/>
  <c r="W56" i="13"/>
  <c r="O448" i="11" s="1"/>
  <c r="U56" i="13"/>
  <c r="N448" i="11" s="1"/>
  <c r="AB55" i="13"/>
  <c r="T447" i="11" s="1"/>
  <c r="AA55" i="13"/>
  <c r="S447" i="11" s="1"/>
  <c r="Z55" i="13"/>
  <c r="R447" i="11" s="1"/>
  <c r="Y55" i="13"/>
  <c r="X55" i="13"/>
  <c r="P447" i="11" s="1"/>
  <c r="W55" i="13"/>
  <c r="O447" i="11" s="1"/>
  <c r="U55" i="13"/>
  <c r="N447" i="11" s="1"/>
  <c r="AB54" i="13"/>
  <c r="T446" i="11" s="1"/>
  <c r="AA54" i="13"/>
  <c r="S446" i="11" s="1"/>
  <c r="Z54" i="13"/>
  <c r="R446" i="11" s="1"/>
  <c r="Y54" i="13"/>
  <c r="Q446" i="11" s="1"/>
  <c r="X54" i="13"/>
  <c r="P446" i="11" s="1"/>
  <c r="W54" i="13"/>
  <c r="O446" i="11" s="1"/>
  <c r="U54" i="13"/>
  <c r="N446" i="11" s="1"/>
  <c r="AB53" i="13"/>
  <c r="T445" i="11" s="1"/>
  <c r="AA53" i="13"/>
  <c r="S445" i="11" s="1"/>
  <c r="Z53" i="13"/>
  <c r="R445" i="11" s="1"/>
  <c r="Y53" i="13"/>
  <c r="X53" i="13"/>
  <c r="W53" i="13"/>
  <c r="O445" i="11" s="1"/>
  <c r="U53" i="13"/>
  <c r="N445" i="11" s="1"/>
  <c r="AB52" i="13"/>
  <c r="T444" i="11" s="1"/>
  <c r="AA52" i="13"/>
  <c r="S444" i="11" s="1"/>
  <c r="Z52" i="13"/>
  <c r="R444" i="11" s="1"/>
  <c r="Y52" i="13"/>
  <c r="Q444" i="11" s="1"/>
  <c r="X52" i="13"/>
  <c r="P444" i="11" s="1"/>
  <c r="W52" i="13"/>
  <c r="O444" i="11" s="1"/>
  <c r="U52" i="13"/>
  <c r="N444" i="11" s="1"/>
  <c r="AB51" i="13"/>
  <c r="T443" i="11" s="1"/>
  <c r="AA51" i="13"/>
  <c r="S443" i="11" s="1"/>
  <c r="Z51" i="13"/>
  <c r="R443" i="11" s="1"/>
  <c r="Y51" i="13"/>
  <c r="Q443" i="11" s="1"/>
  <c r="X51" i="13"/>
  <c r="W51" i="13"/>
  <c r="O443" i="11" s="1"/>
  <c r="U51" i="13"/>
  <c r="N443" i="11" s="1"/>
  <c r="AB50" i="13"/>
  <c r="T442" i="11" s="1"/>
  <c r="AA50" i="13"/>
  <c r="S442" i="11" s="1"/>
  <c r="Z50" i="13"/>
  <c r="R442" i="11" s="1"/>
  <c r="Y50" i="13"/>
  <c r="Q442" i="11" s="1"/>
  <c r="X50" i="13"/>
  <c r="W50" i="13"/>
  <c r="O442" i="11" s="1"/>
  <c r="U50" i="13"/>
  <c r="N442" i="11" s="1"/>
  <c r="AB49" i="13"/>
  <c r="T441" i="11" s="1"/>
  <c r="AA49" i="13"/>
  <c r="S441" i="11" s="1"/>
  <c r="Z49" i="13"/>
  <c r="R441" i="11" s="1"/>
  <c r="Y49" i="13"/>
  <c r="Q441" i="11" s="1"/>
  <c r="X49" i="13"/>
  <c r="P441" i="11" s="1"/>
  <c r="W49" i="13"/>
  <c r="O441" i="11" s="1"/>
  <c r="U49" i="13"/>
  <c r="N441" i="11" s="1"/>
  <c r="AB48" i="13"/>
  <c r="T440" i="11" s="1"/>
  <c r="AA48" i="13"/>
  <c r="S440" i="11" s="1"/>
  <c r="Z48" i="13"/>
  <c r="R440" i="11" s="1"/>
  <c r="Y48" i="13"/>
  <c r="Q440" i="11" s="1"/>
  <c r="X48" i="13"/>
  <c r="W48" i="13"/>
  <c r="O440" i="11" s="1"/>
  <c r="U48" i="13"/>
  <c r="N440" i="11" s="1"/>
  <c r="AB47" i="13"/>
  <c r="T439" i="11" s="1"/>
  <c r="AA47" i="13"/>
  <c r="S439" i="11" s="1"/>
  <c r="Z47" i="13"/>
  <c r="R439" i="11" s="1"/>
  <c r="Y47" i="13"/>
  <c r="Q439" i="11" s="1"/>
  <c r="X47" i="13"/>
  <c r="P439" i="11" s="1"/>
  <c r="W47" i="13"/>
  <c r="O439" i="11" s="1"/>
  <c r="U47" i="13"/>
  <c r="N439" i="11" s="1"/>
  <c r="AB46" i="13"/>
  <c r="T438" i="11" s="1"/>
  <c r="AA46" i="13"/>
  <c r="S438" i="11" s="1"/>
  <c r="Z46" i="13"/>
  <c r="R438" i="11" s="1"/>
  <c r="Y46" i="13"/>
  <c r="Q438" i="11" s="1"/>
  <c r="X46" i="13"/>
  <c r="P438" i="11" s="1"/>
  <c r="W46" i="13"/>
  <c r="O438" i="11" s="1"/>
  <c r="U46" i="13"/>
  <c r="N438" i="11" s="1"/>
  <c r="AB45" i="13"/>
  <c r="T437" i="11" s="1"/>
  <c r="AA45" i="13"/>
  <c r="S437" i="11" s="1"/>
  <c r="Z45" i="13"/>
  <c r="R437" i="11" s="1"/>
  <c r="Y45" i="13"/>
  <c r="Q437" i="11" s="1"/>
  <c r="X45" i="13"/>
  <c r="P437" i="11" s="1"/>
  <c r="W45" i="13"/>
  <c r="O437" i="11" s="1"/>
  <c r="U45" i="13"/>
  <c r="N437" i="11" s="1"/>
  <c r="AB44" i="13"/>
  <c r="T436" i="11" s="1"/>
  <c r="AA44" i="13"/>
  <c r="S436" i="11" s="1"/>
  <c r="Z44" i="13"/>
  <c r="R436" i="11" s="1"/>
  <c r="Y44" i="13"/>
  <c r="Q436" i="11" s="1"/>
  <c r="X44" i="13"/>
  <c r="P436" i="11" s="1"/>
  <c r="W44" i="13"/>
  <c r="O436" i="11" s="1"/>
  <c r="U44" i="13"/>
  <c r="N436" i="11" s="1"/>
  <c r="AB43" i="13"/>
  <c r="T435" i="11" s="1"/>
  <c r="AA43" i="13"/>
  <c r="S435" i="11" s="1"/>
  <c r="Z43" i="13"/>
  <c r="R435" i="11" s="1"/>
  <c r="Y43" i="13"/>
  <c r="Q435" i="11" s="1"/>
  <c r="X43" i="13"/>
  <c r="P435" i="11" s="1"/>
  <c r="W43" i="13"/>
  <c r="O435" i="11" s="1"/>
  <c r="U43" i="13"/>
  <c r="N435" i="11" s="1"/>
  <c r="AB42" i="13"/>
  <c r="T434" i="11" s="1"/>
  <c r="AA42" i="13"/>
  <c r="S434" i="11" s="1"/>
  <c r="Z42" i="13"/>
  <c r="R434" i="11" s="1"/>
  <c r="Y42" i="13"/>
  <c r="Q434" i="11" s="1"/>
  <c r="X42" i="13"/>
  <c r="W42" i="13"/>
  <c r="O434" i="11" s="1"/>
  <c r="U42" i="13"/>
  <c r="N434" i="11" s="1"/>
  <c r="AB41" i="13"/>
  <c r="T433" i="11" s="1"/>
  <c r="AA41" i="13"/>
  <c r="S433" i="11" s="1"/>
  <c r="Z41" i="13"/>
  <c r="R433" i="11" s="1"/>
  <c r="Y41" i="13"/>
  <c r="X41" i="13"/>
  <c r="P433" i="11" s="1"/>
  <c r="W41" i="13"/>
  <c r="O433" i="11" s="1"/>
  <c r="U41" i="13"/>
  <c r="N433" i="11" s="1"/>
  <c r="AB40" i="13"/>
  <c r="T432" i="11" s="1"/>
  <c r="AA40" i="13"/>
  <c r="S432" i="11" s="1"/>
  <c r="Z40" i="13"/>
  <c r="R432" i="11" s="1"/>
  <c r="Y40" i="13"/>
  <c r="Q432" i="11" s="1"/>
  <c r="X40" i="13"/>
  <c r="P432" i="11" s="1"/>
  <c r="W40" i="13"/>
  <c r="O432" i="11" s="1"/>
  <c r="U40" i="13"/>
  <c r="N432" i="11" s="1"/>
  <c r="AB39" i="13"/>
  <c r="T431" i="11" s="1"/>
  <c r="AA39" i="13"/>
  <c r="S431" i="11" s="1"/>
  <c r="Z39" i="13"/>
  <c r="R431" i="11" s="1"/>
  <c r="Y39" i="13"/>
  <c r="Q431" i="11" s="1"/>
  <c r="X39" i="13"/>
  <c r="W39" i="13"/>
  <c r="O431" i="11" s="1"/>
  <c r="U39" i="13"/>
  <c r="N431" i="11" s="1"/>
  <c r="AB38" i="13"/>
  <c r="T430" i="11" s="1"/>
  <c r="AA38" i="13"/>
  <c r="S430" i="11" s="1"/>
  <c r="Z38" i="13"/>
  <c r="R430" i="11" s="1"/>
  <c r="Y38" i="13"/>
  <c r="X38" i="13"/>
  <c r="P430" i="11" s="1"/>
  <c r="W38" i="13"/>
  <c r="O430" i="11" s="1"/>
  <c r="U38" i="13"/>
  <c r="N430" i="11" s="1"/>
  <c r="AB37" i="13"/>
  <c r="T429" i="11" s="1"/>
  <c r="AA37" i="13"/>
  <c r="S429" i="11" s="1"/>
  <c r="Z37" i="13"/>
  <c r="R429" i="11" s="1"/>
  <c r="Y37" i="13"/>
  <c r="Q429" i="11" s="1"/>
  <c r="X37" i="13"/>
  <c r="P429" i="11" s="1"/>
  <c r="W37" i="13"/>
  <c r="O429" i="11" s="1"/>
  <c r="U37" i="13"/>
  <c r="N429" i="11" s="1"/>
  <c r="AB36" i="13"/>
  <c r="T428" i="11" s="1"/>
  <c r="AA36" i="13"/>
  <c r="S428" i="11" s="1"/>
  <c r="Z36" i="13"/>
  <c r="R428" i="11" s="1"/>
  <c r="Y36" i="13"/>
  <c r="X36" i="13"/>
  <c r="W36" i="13"/>
  <c r="O428" i="11" s="1"/>
  <c r="U36" i="13"/>
  <c r="N428" i="11" s="1"/>
  <c r="AB35" i="13"/>
  <c r="T427" i="11" s="1"/>
  <c r="AA35" i="13"/>
  <c r="S427" i="11" s="1"/>
  <c r="Z35" i="13"/>
  <c r="R427" i="11" s="1"/>
  <c r="Y35" i="13"/>
  <c r="Q427" i="11" s="1"/>
  <c r="X35" i="13"/>
  <c r="W35" i="13"/>
  <c r="O427" i="11" s="1"/>
  <c r="U35" i="13"/>
  <c r="N427" i="11" s="1"/>
  <c r="AB34" i="13"/>
  <c r="T426" i="11" s="1"/>
  <c r="AA34" i="13"/>
  <c r="S426" i="11" s="1"/>
  <c r="Z34" i="13"/>
  <c r="R426" i="11" s="1"/>
  <c r="Y34" i="13"/>
  <c r="Q426" i="11" s="1"/>
  <c r="X34" i="13"/>
  <c r="P426" i="11" s="1"/>
  <c r="W34" i="13"/>
  <c r="O426" i="11" s="1"/>
  <c r="U34" i="13"/>
  <c r="N426" i="11" s="1"/>
  <c r="AB33" i="13"/>
  <c r="T425" i="11" s="1"/>
  <c r="AA33" i="13"/>
  <c r="S425" i="11" s="1"/>
  <c r="Z33" i="13"/>
  <c r="R425" i="11" s="1"/>
  <c r="Y33" i="13"/>
  <c r="X33" i="13"/>
  <c r="W33" i="13"/>
  <c r="O425" i="11" s="1"/>
  <c r="U33" i="13"/>
  <c r="N425" i="11" s="1"/>
  <c r="AB32" i="13"/>
  <c r="T424" i="11" s="1"/>
  <c r="AA32" i="13"/>
  <c r="S424" i="11" s="1"/>
  <c r="Z32" i="13"/>
  <c r="R424" i="11" s="1"/>
  <c r="Y32" i="13"/>
  <c r="Q424" i="11" s="1"/>
  <c r="X32" i="13"/>
  <c r="P424" i="11" s="1"/>
  <c r="W32" i="13"/>
  <c r="O424" i="11" s="1"/>
  <c r="U32" i="13"/>
  <c r="N424" i="11" s="1"/>
  <c r="AB31" i="13"/>
  <c r="T423" i="11" s="1"/>
  <c r="AA31" i="13"/>
  <c r="S423" i="11" s="1"/>
  <c r="Z31" i="13"/>
  <c r="R423" i="11" s="1"/>
  <c r="Y31" i="13"/>
  <c r="Q423" i="11" s="1"/>
  <c r="X31" i="13"/>
  <c r="W31" i="13"/>
  <c r="O423" i="11" s="1"/>
  <c r="U31" i="13"/>
  <c r="N423" i="11" s="1"/>
  <c r="AB30" i="13"/>
  <c r="T422" i="11" s="1"/>
  <c r="AA30" i="13"/>
  <c r="S422" i="11" s="1"/>
  <c r="Z30" i="13"/>
  <c r="R422" i="11" s="1"/>
  <c r="Y30" i="13"/>
  <c r="X30" i="13"/>
  <c r="W30" i="13"/>
  <c r="O422" i="11" s="1"/>
  <c r="U30" i="13"/>
  <c r="N422" i="11" s="1"/>
  <c r="AB29" i="13"/>
  <c r="T421" i="11" s="1"/>
  <c r="AA29" i="13"/>
  <c r="S421" i="11" s="1"/>
  <c r="Z29" i="13"/>
  <c r="R421" i="11" s="1"/>
  <c r="Y29" i="13"/>
  <c r="Q421" i="11" s="1"/>
  <c r="X29" i="13"/>
  <c r="P421" i="11" s="1"/>
  <c r="W29" i="13"/>
  <c r="O421" i="11" s="1"/>
  <c r="U29" i="13"/>
  <c r="N421" i="11" s="1"/>
  <c r="AB28" i="13"/>
  <c r="T420" i="11" s="1"/>
  <c r="AA28" i="13"/>
  <c r="S420" i="11" s="1"/>
  <c r="Z28" i="13"/>
  <c r="R420" i="11" s="1"/>
  <c r="Y28" i="13"/>
  <c r="Q420" i="11" s="1"/>
  <c r="X28" i="13"/>
  <c r="W28" i="13"/>
  <c r="O420" i="11" s="1"/>
  <c r="U28" i="13"/>
  <c r="N420" i="11" s="1"/>
  <c r="AB27" i="13"/>
  <c r="T419" i="11" s="1"/>
  <c r="AA27" i="13"/>
  <c r="S419" i="11" s="1"/>
  <c r="Z27" i="13"/>
  <c r="R419" i="11" s="1"/>
  <c r="Y27" i="13"/>
  <c r="Q419" i="11" s="1"/>
  <c r="X27" i="13"/>
  <c r="P419" i="11" s="1"/>
  <c r="W27" i="13"/>
  <c r="O419" i="11" s="1"/>
  <c r="U27" i="13"/>
  <c r="N419" i="11" s="1"/>
  <c r="AB26" i="13"/>
  <c r="T418" i="11" s="1"/>
  <c r="AA26" i="13"/>
  <c r="S418" i="11" s="1"/>
  <c r="Z26" i="13"/>
  <c r="R418" i="11" s="1"/>
  <c r="Y26" i="13"/>
  <c r="Q418" i="11" s="1"/>
  <c r="X26" i="13"/>
  <c r="P418" i="11" s="1"/>
  <c r="W26" i="13"/>
  <c r="O418" i="11" s="1"/>
  <c r="U26" i="13"/>
  <c r="N418" i="11" s="1"/>
  <c r="AB25" i="13"/>
  <c r="T417" i="11" s="1"/>
  <c r="AA25" i="13"/>
  <c r="S417" i="11" s="1"/>
  <c r="Z25" i="13"/>
  <c r="R417" i="11" s="1"/>
  <c r="Y25" i="13"/>
  <c r="Q417" i="11" s="1"/>
  <c r="X25" i="13"/>
  <c r="P417" i="11" s="1"/>
  <c r="W25" i="13"/>
  <c r="O417" i="11" s="1"/>
  <c r="U25" i="13"/>
  <c r="N417" i="11" s="1"/>
  <c r="AB24" i="13"/>
  <c r="T416" i="11" s="1"/>
  <c r="AA24" i="13"/>
  <c r="S416" i="11" s="1"/>
  <c r="Z24" i="13"/>
  <c r="R416" i="11" s="1"/>
  <c r="Y24" i="13"/>
  <c r="Q416" i="11" s="1"/>
  <c r="X24" i="13"/>
  <c r="P416" i="11" s="1"/>
  <c r="W24" i="13"/>
  <c r="O416" i="11" s="1"/>
  <c r="U24" i="13"/>
  <c r="N416" i="11" s="1"/>
  <c r="AB23" i="13"/>
  <c r="T415" i="11" s="1"/>
  <c r="AA23" i="13"/>
  <c r="S415" i="11" s="1"/>
  <c r="Z23" i="13"/>
  <c r="R415" i="11" s="1"/>
  <c r="Y23" i="13"/>
  <c r="Q415" i="11" s="1"/>
  <c r="X23" i="13"/>
  <c r="P415" i="11" s="1"/>
  <c r="W23" i="13"/>
  <c r="O415" i="11" s="1"/>
  <c r="U23" i="13"/>
  <c r="N415" i="11" s="1"/>
  <c r="AB22" i="13"/>
  <c r="T414" i="11" s="1"/>
  <c r="AA22" i="13"/>
  <c r="S414" i="11" s="1"/>
  <c r="Z22" i="13"/>
  <c r="R414" i="11" s="1"/>
  <c r="Y22" i="13"/>
  <c r="Q414" i="11" s="1"/>
  <c r="X22" i="13"/>
  <c r="W22" i="13"/>
  <c r="O414" i="11" s="1"/>
  <c r="U22" i="13"/>
  <c r="N414" i="11" s="1"/>
  <c r="AB21" i="13"/>
  <c r="T413" i="11" s="1"/>
  <c r="AA21" i="13"/>
  <c r="S413" i="11" s="1"/>
  <c r="Z21" i="13"/>
  <c r="R413" i="11" s="1"/>
  <c r="Y21" i="13"/>
  <c r="X21" i="13"/>
  <c r="P413" i="11" s="1"/>
  <c r="W21" i="13"/>
  <c r="O413" i="11" s="1"/>
  <c r="U21" i="13"/>
  <c r="N413" i="11" s="1"/>
  <c r="AB20" i="13"/>
  <c r="T412" i="11" s="1"/>
  <c r="AA20" i="13"/>
  <c r="S412" i="11" s="1"/>
  <c r="Z20" i="13"/>
  <c r="R412" i="11" s="1"/>
  <c r="Y20" i="13"/>
  <c r="Q412" i="11" s="1"/>
  <c r="X20" i="13"/>
  <c r="P412" i="11" s="1"/>
  <c r="W20" i="13"/>
  <c r="O412" i="11" s="1"/>
  <c r="U20" i="13"/>
  <c r="N412" i="11" s="1"/>
  <c r="AB19" i="13"/>
  <c r="T411" i="11" s="1"/>
  <c r="AA19" i="13"/>
  <c r="S411" i="11" s="1"/>
  <c r="Z19" i="13"/>
  <c r="R411" i="11" s="1"/>
  <c r="Y19" i="13"/>
  <c r="Q411" i="11" s="1"/>
  <c r="X19" i="13"/>
  <c r="W19" i="13"/>
  <c r="O411" i="11" s="1"/>
  <c r="U19" i="13"/>
  <c r="N411" i="11" s="1"/>
  <c r="AB18" i="13"/>
  <c r="T410" i="11" s="1"/>
  <c r="AA18" i="13"/>
  <c r="S410" i="11" s="1"/>
  <c r="Z18" i="13"/>
  <c r="R410" i="11" s="1"/>
  <c r="Y18" i="13"/>
  <c r="X18" i="13"/>
  <c r="P410" i="11" s="1"/>
  <c r="W18" i="13"/>
  <c r="O410" i="11" s="1"/>
  <c r="U18" i="13"/>
  <c r="N410" i="11" s="1"/>
  <c r="AB17" i="13"/>
  <c r="T409" i="11" s="1"/>
  <c r="AA17" i="13"/>
  <c r="S409" i="11" s="1"/>
  <c r="Z17" i="13"/>
  <c r="R409" i="11" s="1"/>
  <c r="Y17" i="13"/>
  <c r="Q409" i="11" s="1"/>
  <c r="X17" i="13"/>
  <c r="P409" i="11" s="1"/>
  <c r="W17" i="13"/>
  <c r="O409" i="11" s="1"/>
  <c r="U17" i="13"/>
  <c r="N409" i="11" s="1"/>
  <c r="AB16" i="13"/>
  <c r="T408" i="11" s="1"/>
  <c r="AA16" i="13"/>
  <c r="S408" i="11" s="1"/>
  <c r="Z16" i="13"/>
  <c r="R408" i="11" s="1"/>
  <c r="Y16" i="13"/>
  <c r="X16" i="13"/>
  <c r="W16" i="13"/>
  <c r="O408" i="11" s="1"/>
  <c r="U16" i="13"/>
  <c r="N408" i="11" s="1"/>
  <c r="AB15" i="13"/>
  <c r="T407" i="11" s="1"/>
  <c r="AA15" i="13"/>
  <c r="S407" i="11" s="1"/>
  <c r="Z15" i="13"/>
  <c r="R407" i="11" s="1"/>
  <c r="Y15" i="13"/>
  <c r="X15" i="13"/>
  <c r="P407" i="11" s="1"/>
  <c r="W15" i="13"/>
  <c r="O407" i="11" s="1"/>
  <c r="U15" i="13"/>
  <c r="N407" i="11" s="1"/>
  <c r="AB14" i="13"/>
  <c r="T406" i="11" s="1"/>
  <c r="AA14" i="13"/>
  <c r="S406" i="11" s="1"/>
  <c r="Z14" i="13"/>
  <c r="R406" i="11" s="1"/>
  <c r="Y14" i="13"/>
  <c r="Q406" i="11" s="1"/>
  <c r="X14" i="13"/>
  <c r="P406" i="11" s="1"/>
  <c r="W14" i="13"/>
  <c r="O406" i="11" s="1"/>
  <c r="U14" i="13"/>
  <c r="N406" i="11" s="1"/>
  <c r="AB13" i="13"/>
  <c r="T405" i="11" s="1"/>
  <c r="AA13" i="13"/>
  <c r="S405" i="11" s="1"/>
  <c r="Z13" i="13"/>
  <c r="R405" i="11" s="1"/>
  <c r="Y13" i="13"/>
  <c r="Q405" i="11" s="1"/>
  <c r="X13" i="13"/>
  <c r="W13" i="13"/>
  <c r="O405" i="11" s="1"/>
  <c r="U13" i="13"/>
  <c r="N405" i="11" s="1"/>
  <c r="AB12" i="13"/>
  <c r="T404" i="11" s="1"/>
  <c r="AA12" i="13"/>
  <c r="S404" i="11" s="1"/>
  <c r="Z12" i="13"/>
  <c r="R404" i="11" s="1"/>
  <c r="Y12" i="13"/>
  <c r="X12" i="13"/>
  <c r="P404" i="11" s="1"/>
  <c r="W12" i="13"/>
  <c r="O404" i="11" s="1"/>
  <c r="U12" i="13"/>
  <c r="N404" i="11" s="1"/>
  <c r="AB11" i="13"/>
  <c r="T403" i="11" s="1"/>
  <c r="AA11" i="13"/>
  <c r="S403" i="11" s="1"/>
  <c r="Z11" i="13"/>
  <c r="R403" i="11" s="1"/>
  <c r="Y11" i="13"/>
  <c r="Q403" i="11" s="1"/>
  <c r="X11" i="13"/>
  <c r="W11" i="13"/>
  <c r="O403" i="11" s="1"/>
  <c r="U11" i="13"/>
  <c r="N403" i="11" s="1"/>
  <c r="AB10" i="13"/>
  <c r="T402" i="11" s="1"/>
  <c r="AA10" i="13"/>
  <c r="S402" i="11" s="1"/>
  <c r="Z10" i="13"/>
  <c r="R402" i="11" s="1"/>
  <c r="Y10" i="13"/>
  <c r="X10" i="13"/>
  <c r="W10" i="13"/>
  <c r="O402" i="11" s="1"/>
  <c r="U10" i="13"/>
  <c r="N402" i="11" s="1"/>
  <c r="AB9" i="13"/>
  <c r="T401" i="11" s="1"/>
  <c r="AA9" i="13"/>
  <c r="S401" i="11" s="1"/>
  <c r="Z9" i="13"/>
  <c r="R401" i="11" s="1"/>
  <c r="Y9" i="13"/>
  <c r="Q401" i="11" s="1"/>
  <c r="X9" i="13"/>
  <c r="P401" i="11" s="1"/>
  <c r="W9" i="13"/>
  <c r="O401" i="11" s="1"/>
  <c r="U9" i="13"/>
  <c r="N401" i="11" s="1"/>
  <c r="AB8" i="13"/>
  <c r="T400" i="11" s="1"/>
  <c r="AA8" i="13"/>
  <c r="S400" i="11" s="1"/>
  <c r="Z8" i="13"/>
  <c r="R400" i="11" s="1"/>
  <c r="Y8" i="13"/>
  <c r="Q400" i="11" s="1"/>
  <c r="X8" i="13"/>
  <c r="W8" i="13"/>
  <c r="O400" i="11" s="1"/>
  <c r="U8" i="13"/>
  <c r="N400" i="11" s="1"/>
  <c r="AB7" i="13"/>
  <c r="T399" i="11" s="1"/>
  <c r="AA7" i="13"/>
  <c r="S399" i="11" s="1"/>
  <c r="Z7" i="13"/>
  <c r="R399" i="11" s="1"/>
  <c r="Y7" i="13"/>
  <c r="X7" i="13"/>
  <c r="P399" i="11" s="1"/>
  <c r="W7" i="13"/>
  <c r="O399" i="11" s="1"/>
  <c r="U7" i="13"/>
  <c r="N399" i="11" s="1"/>
  <c r="AB6" i="13"/>
  <c r="T398" i="11" s="1"/>
  <c r="AA6" i="13"/>
  <c r="S398" i="11" s="1"/>
  <c r="Z6" i="13"/>
  <c r="R398" i="11" s="1"/>
  <c r="Y6" i="13"/>
  <c r="Q398" i="11" s="1"/>
  <c r="X6" i="13"/>
  <c r="W6" i="13"/>
  <c r="O398" i="11" s="1"/>
  <c r="U6" i="13"/>
  <c r="N398" i="11" s="1"/>
  <c r="AB5" i="13"/>
  <c r="T397" i="11" s="1"/>
  <c r="AA5" i="13"/>
  <c r="S397" i="11" s="1"/>
  <c r="Z5" i="13"/>
  <c r="R397" i="11" s="1"/>
  <c r="Y5" i="13"/>
  <c r="Q397" i="11" s="1"/>
  <c r="X5" i="13"/>
  <c r="W5" i="13"/>
  <c r="O397" i="11" s="1"/>
  <c r="U5" i="13"/>
  <c r="N397" i="11" s="1"/>
  <c r="AB4" i="13"/>
  <c r="T396" i="11" s="1"/>
  <c r="AA4" i="13"/>
  <c r="S396" i="11" s="1"/>
  <c r="Z4" i="13"/>
  <c r="R396" i="11" s="1"/>
  <c r="Y4" i="13"/>
  <c r="Q396" i="11" s="1"/>
  <c r="X4" i="13"/>
  <c r="P396" i="11" s="1"/>
  <c r="W4" i="13"/>
  <c r="O396" i="11" s="1"/>
  <c r="U4" i="13"/>
  <c r="N396" i="11" s="1"/>
  <c r="AB3" i="13"/>
  <c r="T395" i="11" s="1"/>
  <c r="AA3" i="13"/>
  <c r="S395" i="11" s="1"/>
  <c r="Z3" i="13"/>
  <c r="R395" i="11" s="1"/>
  <c r="Y3" i="13"/>
  <c r="Q395" i="11" s="1"/>
  <c r="X3" i="13"/>
  <c r="W3" i="13"/>
  <c r="O395" i="11" s="1"/>
  <c r="U3" i="13"/>
  <c r="N395" i="11" s="1"/>
  <c r="AB2" i="13"/>
  <c r="T394" i="11" s="1"/>
  <c r="AA2" i="13"/>
  <c r="S394" i="11" s="1"/>
  <c r="Z2" i="13"/>
  <c r="R394" i="11" s="1"/>
  <c r="Y2" i="13"/>
  <c r="Q394" i="11" s="1"/>
  <c r="X2" i="13"/>
  <c r="W2" i="13"/>
  <c r="O394" i="11" s="1"/>
  <c r="U2" i="13"/>
  <c r="N394" i="11" s="1"/>
  <c r="Q175" i="8"/>
  <c r="W11" i="8"/>
  <c r="AC10" i="13" l="1"/>
  <c r="U402" i="11" s="1"/>
  <c r="AC30" i="13"/>
  <c r="U422" i="11" s="1"/>
  <c r="AC70" i="13"/>
  <c r="U462" i="11" s="1"/>
  <c r="AC90" i="13"/>
  <c r="U482" i="11" s="1"/>
  <c r="AC130" i="13"/>
  <c r="U522" i="11" s="1"/>
  <c r="AC170" i="13"/>
  <c r="U562" i="11" s="1"/>
  <c r="AD48" i="13"/>
  <c r="H49" i="15" s="1"/>
  <c r="AD88" i="13"/>
  <c r="H89" i="15" s="1"/>
  <c r="AD149" i="13"/>
  <c r="H150" i="15" s="1"/>
  <c r="AD169" i="13"/>
  <c r="H170" i="15" s="1"/>
  <c r="AD43" i="13"/>
  <c r="H44" i="15" s="1"/>
  <c r="AD46" i="13"/>
  <c r="H47" i="15" s="1"/>
  <c r="AD126" i="13"/>
  <c r="H127" i="15" s="1"/>
  <c r="AD129" i="13"/>
  <c r="H130" i="15" s="1"/>
  <c r="AD49" i="13"/>
  <c r="H50" i="15" s="1"/>
  <c r="AD172" i="13"/>
  <c r="H173" i="15" s="1"/>
  <c r="AD32" i="13"/>
  <c r="H33" i="15" s="1"/>
  <c r="AD12" i="13"/>
  <c r="H13" i="15" s="1"/>
  <c r="AD23" i="13"/>
  <c r="H24" i="15" s="1"/>
  <c r="AD25" i="13"/>
  <c r="H26" i="15" s="1"/>
  <c r="AD26" i="13"/>
  <c r="H27" i="15" s="1"/>
  <c r="AD29" i="13"/>
  <c r="H30" i="15" s="1"/>
  <c r="W545" i="11"/>
  <c r="AD52" i="13"/>
  <c r="H53" i="15" s="1"/>
  <c r="AD114" i="13"/>
  <c r="H115" i="15" s="1"/>
  <c r="B18" i="15"/>
  <c r="C409" i="11"/>
  <c r="P506" i="11"/>
  <c r="V506" i="11" s="1"/>
  <c r="AD68" i="13"/>
  <c r="H69" i="15" s="1"/>
  <c r="AD92" i="13"/>
  <c r="H93" i="15" s="1"/>
  <c r="W536" i="11"/>
  <c r="AD120" i="13"/>
  <c r="H121" i="15" s="1"/>
  <c r="P512" i="11"/>
  <c r="V512" i="11" s="1"/>
  <c r="B24" i="15"/>
  <c r="C415" i="11"/>
  <c r="AD103" i="13"/>
  <c r="H104" i="15" s="1"/>
  <c r="P535" i="11"/>
  <c r="V535" i="11" s="1"/>
  <c r="AD143" i="13"/>
  <c r="H144" i="15" s="1"/>
  <c r="AD163" i="13"/>
  <c r="H164" i="15" s="1"/>
  <c r="P555" i="11"/>
  <c r="V555" i="11" s="1"/>
  <c r="C448" i="11"/>
  <c r="B57" i="15"/>
  <c r="AD105" i="13"/>
  <c r="H106" i="15" s="1"/>
  <c r="P557" i="11"/>
  <c r="AD165" i="13"/>
  <c r="H166" i="15" s="1"/>
  <c r="P560" i="11"/>
  <c r="V560" i="11" s="1"/>
  <c r="AD168" i="13"/>
  <c r="H169" i="15" s="1"/>
  <c r="P538" i="11"/>
  <c r="V538" i="11" s="1"/>
  <c r="AD146" i="13"/>
  <c r="H147" i="15" s="1"/>
  <c r="P558" i="11"/>
  <c r="V558" i="11" s="1"/>
  <c r="AD166" i="13"/>
  <c r="H167" i="15" s="1"/>
  <c r="AD106" i="13"/>
  <c r="H107" i="15" s="1"/>
  <c r="AD108" i="13"/>
  <c r="H109" i="15" s="1"/>
  <c r="P457" i="11"/>
  <c r="V457" i="11" s="1"/>
  <c r="AD65" i="13"/>
  <c r="H66" i="15" s="1"/>
  <c r="C447" i="11"/>
  <c r="B56" i="15"/>
  <c r="P440" i="11"/>
  <c r="V440" i="11" s="1"/>
  <c r="AD109" i="13"/>
  <c r="H110" i="15" s="1"/>
  <c r="P400" i="11"/>
  <c r="V400" i="11" s="1"/>
  <c r="AD8" i="13"/>
  <c r="H9" i="15" s="1"/>
  <c r="P395" i="11"/>
  <c r="V395" i="11" s="1"/>
  <c r="AD3" i="13"/>
  <c r="H4" i="15" s="1"/>
  <c r="P398" i="11"/>
  <c r="V398" i="11" s="1"/>
  <c r="AD6" i="13"/>
  <c r="H7" i="15" s="1"/>
  <c r="AD95" i="13"/>
  <c r="H96" i="15" s="1"/>
  <c r="AD112" i="13"/>
  <c r="H113" i="15" s="1"/>
  <c r="W540" i="11"/>
  <c r="W476" i="11"/>
  <c r="AD28" i="13"/>
  <c r="H29" i="15" s="1"/>
  <c r="P420" i="11"/>
  <c r="V420" i="11" s="1"/>
  <c r="P455" i="11"/>
  <c r="V455" i="11" s="1"/>
  <c r="AD63" i="13"/>
  <c r="H64" i="15" s="1"/>
  <c r="P475" i="11"/>
  <c r="V475" i="11" s="1"/>
  <c r="AD83" i="13"/>
  <c r="H84" i="15" s="1"/>
  <c r="P458" i="11"/>
  <c r="V458" i="11" s="1"/>
  <c r="AD66" i="13"/>
  <c r="H67" i="15" s="1"/>
  <c r="P461" i="11"/>
  <c r="V461" i="11" s="1"/>
  <c r="AD69" i="13"/>
  <c r="H70" i="15" s="1"/>
  <c r="P481" i="11"/>
  <c r="V481" i="11" s="1"/>
  <c r="AD89" i="13"/>
  <c r="H90" i="15" s="1"/>
  <c r="P464" i="11"/>
  <c r="AD72" i="13"/>
  <c r="H73" i="15" s="1"/>
  <c r="P524" i="11"/>
  <c r="AD132" i="13"/>
  <c r="H133" i="15" s="1"/>
  <c r="P544" i="11"/>
  <c r="V544" i="11" s="1"/>
  <c r="AD152" i="13"/>
  <c r="H153" i="15" s="1"/>
  <c r="AD35" i="13"/>
  <c r="H36" i="15" s="1"/>
  <c r="P427" i="11"/>
  <c r="V427" i="11" s="1"/>
  <c r="AD155" i="13"/>
  <c r="H156" i="15" s="1"/>
  <c r="W480" i="11"/>
  <c r="P397" i="11"/>
  <c r="V397" i="11" s="1"/>
  <c r="AD5" i="13"/>
  <c r="H6" i="15" s="1"/>
  <c r="C512" i="11"/>
  <c r="P478" i="11"/>
  <c r="V478" i="11" s="1"/>
  <c r="AD86" i="13"/>
  <c r="H87" i="15" s="1"/>
  <c r="AD15" i="13"/>
  <c r="H16" i="15" s="1"/>
  <c r="AD75" i="13"/>
  <c r="H76" i="15" s="1"/>
  <c r="AD135" i="13"/>
  <c r="H136" i="15" s="1"/>
  <c r="AD123" i="13"/>
  <c r="H124" i="15" s="1"/>
  <c r="AD9" i="13"/>
  <c r="H10" i="15" s="1"/>
  <c r="AD125" i="13"/>
  <c r="H126" i="15" s="1"/>
  <c r="B68" i="15"/>
  <c r="C539" i="11"/>
  <c r="C499" i="11"/>
  <c r="AD87" i="13"/>
  <c r="H88" i="15" s="1"/>
  <c r="AD133" i="13"/>
  <c r="H134" i="15" s="1"/>
  <c r="AC153" i="13"/>
  <c r="U545" i="11" s="1"/>
  <c r="AD139" i="13"/>
  <c r="H140" i="15" s="1"/>
  <c r="AD102" i="13"/>
  <c r="H103" i="15" s="1"/>
  <c r="B3" i="15"/>
  <c r="W320" i="11"/>
  <c r="W300" i="11"/>
  <c r="W236" i="11"/>
  <c r="W216" i="11"/>
  <c r="W76" i="11"/>
  <c r="W64" i="11"/>
  <c r="W60" i="11"/>
  <c r="W56" i="11"/>
  <c r="W220" i="11"/>
  <c r="W544" i="11"/>
  <c r="W296" i="11"/>
  <c r="W456" i="11"/>
  <c r="W380" i="11"/>
  <c r="W304" i="11"/>
  <c r="W80" i="11"/>
  <c r="W464" i="11"/>
  <c r="W224" i="11"/>
  <c r="W136" i="11"/>
  <c r="W556" i="11"/>
  <c r="W384" i="11"/>
  <c r="W140" i="11"/>
  <c r="W396" i="11"/>
  <c r="W160" i="11"/>
  <c r="W560" i="11"/>
  <c r="W316" i="11"/>
  <c r="W240" i="11"/>
  <c r="W225" i="11"/>
  <c r="W465" i="11"/>
  <c r="W385" i="11"/>
  <c r="W305" i="11"/>
  <c r="W145" i="11"/>
  <c r="W65" i="11"/>
  <c r="W524" i="11"/>
  <c r="W444" i="11"/>
  <c r="W364" i="11"/>
  <c r="W284" i="11"/>
  <c r="W204" i="11"/>
  <c r="W124" i="11"/>
  <c r="W460" i="11"/>
  <c r="W400" i="11"/>
  <c r="W156" i="11"/>
  <c r="W144" i="11"/>
  <c r="W381" i="11"/>
  <c r="W121" i="11"/>
  <c r="W44" i="11"/>
  <c r="W344" i="11"/>
  <c r="W264" i="11"/>
  <c r="W184" i="11"/>
  <c r="W104" i="11"/>
  <c r="W24" i="11"/>
  <c r="W541" i="11"/>
  <c r="W221" i="11"/>
  <c r="W141" i="11"/>
  <c r="W521" i="11"/>
  <c r="W505" i="11"/>
  <c r="W481" i="11"/>
  <c r="W421" i="11"/>
  <c r="W401" i="11"/>
  <c r="W345" i="11"/>
  <c r="W321" i="11"/>
  <c r="W125" i="11"/>
  <c r="W85" i="11"/>
  <c r="W45" i="11"/>
  <c r="W41" i="11"/>
  <c r="W25" i="11"/>
  <c r="W21" i="11"/>
  <c r="W5" i="11"/>
  <c r="W504" i="11"/>
  <c r="W500" i="11"/>
  <c r="W496" i="11"/>
  <c r="W440" i="11"/>
  <c r="W424" i="11"/>
  <c r="W420" i="11"/>
  <c r="W416" i="11"/>
  <c r="W404" i="11"/>
  <c r="W376" i="11"/>
  <c r="W360" i="11"/>
  <c r="W356" i="11"/>
  <c r="W340" i="11"/>
  <c r="W336" i="11"/>
  <c r="W324" i="11"/>
  <c r="W280" i="11"/>
  <c r="W276" i="11"/>
  <c r="W260" i="11"/>
  <c r="W256" i="11"/>
  <c r="W244" i="11"/>
  <c r="W200" i="11"/>
  <c r="W196" i="11"/>
  <c r="W180" i="11"/>
  <c r="W176" i="11"/>
  <c r="W164" i="11"/>
  <c r="W120" i="11"/>
  <c r="W116" i="11"/>
  <c r="W100" i="11"/>
  <c r="W96" i="11"/>
  <c r="W84" i="11"/>
  <c r="W40" i="11"/>
  <c r="W36" i="11"/>
  <c r="W20" i="11"/>
  <c r="W16" i="11"/>
  <c r="W4" i="11"/>
  <c r="W461" i="11"/>
  <c r="W301" i="11"/>
  <c r="W441" i="11"/>
  <c r="W405" i="11"/>
  <c r="W361" i="11"/>
  <c r="W245" i="11"/>
  <c r="W181" i="11"/>
  <c r="W520" i="11"/>
  <c r="W436" i="11"/>
  <c r="W341" i="11"/>
  <c r="W261" i="11"/>
  <c r="W61" i="11"/>
  <c r="W281" i="11"/>
  <c r="W201" i="11"/>
  <c r="W161" i="11"/>
  <c r="W105" i="11"/>
  <c r="W516" i="11"/>
  <c r="W425" i="11"/>
  <c r="W185" i="11"/>
  <c r="W564" i="11"/>
  <c r="W561" i="11"/>
  <c r="W525" i="11"/>
  <c r="W265" i="11"/>
  <c r="W205" i="11"/>
  <c r="W165" i="11"/>
  <c r="W81" i="11"/>
  <c r="W501" i="11"/>
  <c r="W484" i="11"/>
  <c r="W485" i="11"/>
  <c r="W445" i="11"/>
  <c r="W365" i="11"/>
  <c r="W325" i="11"/>
  <c r="W285" i="11"/>
  <c r="W241" i="11"/>
  <c r="W101" i="11"/>
  <c r="W559" i="11"/>
  <c r="W539" i="11"/>
  <c r="W379" i="11"/>
  <c r="W359" i="11"/>
  <c r="W339" i="11"/>
  <c r="W179" i="11"/>
  <c r="W159" i="11"/>
  <c r="W139" i="11"/>
  <c r="W398" i="11"/>
  <c r="W378" i="11"/>
  <c r="W198" i="11"/>
  <c r="W178" i="11"/>
  <c r="W546" i="11"/>
  <c r="W526" i="11"/>
  <c r="W506" i="11"/>
  <c r="W486" i="11"/>
  <c r="W466" i="11"/>
  <c r="W446" i="11"/>
  <c r="W426" i="11"/>
  <c r="W406" i="11"/>
  <c r="W386" i="11"/>
  <c r="W366" i="11"/>
  <c r="W346" i="11"/>
  <c r="W326" i="11"/>
  <c r="W306" i="11"/>
  <c r="W286" i="11"/>
  <c r="W266" i="11"/>
  <c r="W246" i="11"/>
  <c r="W226" i="11"/>
  <c r="W206" i="11"/>
  <c r="W186" i="11"/>
  <c r="W166" i="11"/>
  <c r="W146" i="11"/>
  <c r="W126" i="11"/>
  <c r="W106" i="11"/>
  <c r="W86" i="11"/>
  <c r="W66" i="11"/>
  <c r="W46" i="11"/>
  <c r="W26" i="11"/>
  <c r="W6" i="11"/>
  <c r="W523" i="11"/>
  <c r="W503" i="11"/>
  <c r="W483" i="11"/>
  <c r="W443" i="11"/>
  <c r="W323" i="11"/>
  <c r="W358" i="11"/>
  <c r="W158" i="11"/>
  <c r="W563" i="11"/>
  <c r="W338" i="11"/>
  <c r="W138" i="11"/>
  <c r="W519" i="11"/>
  <c r="W499" i="11"/>
  <c r="W479" i="11"/>
  <c r="W459" i="11"/>
  <c r="W439" i="11"/>
  <c r="W419" i="11"/>
  <c r="W399" i="11"/>
  <c r="W319" i="11"/>
  <c r="W299" i="11"/>
  <c r="W279" i="11"/>
  <c r="W259" i="11"/>
  <c r="W239" i="11"/>
  <c r="W219" i="11"/>
  <c r="W199" i="11"/>
  <c r="W119" i="11"/>
  <c r="W99" i="11"/>
  <c r="W79" i="11"/>
  <c r="W59" i="11"/>
  <c r="W39" i="11"/>
  <c r="W19" i="11"/>
  <c r="W518" i="11"/>
  <c r="W498" i="11"/>
  <c r="W478" i="11"/>
  <c r="W458" i="11"/>
  <c r="W438" i="11"/>
  <c r="W418" i="11"/>
  <c r="W318" i="11"/>
  <c r="W298" i="11"/>
  <c r="W278" i="11"/>
  <c r="W258" i="11"/>
  <c r="W238" i="11"/>
  <c r="W218" i="11"/>
  <c r="W118" i="11"/>
  <c r="W98" i="11"/>
  <c r="W78" i="11"/>
  <c r="W58" i="11"/>
  <c r="W38" i="11"/>
  <c r="W18" i="11"/>
  <c r="W543" i="11"/>
  <c r="W403" i="11"/>
  <c r="W223" i="11"/>
  <c r="W462" i="11"/>
  <c r="W402" i="11"/>
  <c r="W322" i="11"/>
  <c r="W42" i="11"/>
  <c r="W497" i="11"/>
  <c r="W197" i="11"/>
  <c r="W555" i="11"/>
  <c r="W535" i="11"/>
  <c r="W515" i="11"/>
  <c r="W495" i="11"/>
  <c r="W475" i="11"/>
  <c r="W455" i="11"/>
  <c r="W435" i="11"/>
  <c r="W415" i="11"/>
  <c r="W395" i="11"/>
  <c r="W375" i="11"/>
  <c r="W355" i="11"/>
  <c r="W335" i="11"/>
  <c r="W315" i="11"/>
  <c r="W295" i="11"/>
  <c r="W275" i="11"/>
  <c r="W255" i="11"/>
  <c r="W235" i="11"/>
  <c r="W215" i="11"/>
  <c r="W195" i="11"/>
  <c r="W175" i="11"/>
  <c r="W155" i="11"/>
  <c r="W135" i="11"/>
  <c r="W115" i="11"/>
  <c r="W95" i="11"/>
  <c r="W75" i="11"/>
  <c r="W55" i="11"/>
  <c r="W35" i="11"/>
  <c r="W15" i="11"/>
  <c r="W463" i="11"/>
  <c r="W363" i="11"/>
  <c r="W183" i="11"/>
  <c r="W163" i="11"/>
  <c r="W143" i="11"/>
  <c r="W123" i="11"/>
  <c r="W103" i="11"/>
  <c r="W83" i="11"/>
  <c r="W63" i="11"/>
  <c r="W43" i="11"/>
  <c r="W23" i="11"/>
  <c r="W3" i="11"/>
  <c r="W2" i="11"/>
  <c r="W502" i="11"/>
  <c r="W482" i="11"/>
  <c r="W242" i="11"/>
  <c r="W222" i="11"/>
  <c r="W182" i="11"/>
  <c r="W142" i="11"/>
  <c r="W517" i="11"/>
  <c r="W457" i="11"/>
  <c r="W357" i="11"/>
  <c r="W277" i="11"/>
  <c r="W177" i="11"/>
  <c r="W157" i="11"/>
  <c r="W137" i="11"/>
  <c r="W117" i="11"/>
  <c r="W97" i="11"/>
  <c r="W77" i="11"/>
  <c r="W57" i="11"/>
  <c r="W37" i="11"/>
  <c r="W17" i="11"/>
  <c r="W554" i="11"/>
  <c r="W534" i="11"/>
  <c r="W514" i="11"/>
  <c r="W494" i="11"/>
  <c r="W474" i="11"/>
  <c r="W454" i="11"/>
  <c r="W434" i="11"/>
  <c r="W414" i="11"/>
  <c r="W394" i="11"/>
  <c r="W374" i="11"/>
  <c r="W354" i="11"/>
  <c r="W334" i="11"/>
  <c r="W314" i="11"/>
  <c r="W294" i="11"/>
  <c r="W274" i="11"/>
  <c r="W254" i="11"/>
  <c r="W234" i="11"/>
  <c r="W214" i="11"/>
  <c r="W194" i="11"/>
  <c r="W174" i="11"/>
  <c r="W154" i="11"/>
  <c r="W134" i="11"/>
  <c r="W114" i="11"/>
  <c r="W94" i="11"/>
  <c r="W74" i="11"/>
  <c r="W54" i="11"/>
  <c r="W34" i="11"/>
  <c r="W14" i="11"/>
  <c r="W263" i="11"/>
  <c r="W538" i="11"/>
  <c r="W422" i="11"/>
  <c r="W342" i="11"/>
  <c r="W102" i="11"/>
  <c r="W62" i="11"/>
  <c r="W557" i="11"/>
  <c r="W417" i="11"/>
  <c r="V437" i="11"/>
  <c r="V477" i="11"/>
  <c r="V497" i="11"/>
  <c r="V517" i="11"/>
  <c r="V537" i="11"/>
  <c r="V557" i="11"/>
  <c r="W553" i="11"/>
  <c r="W533" i="11"/>
  <c r="W513" i="11"/>
  <c r="W493" i="11"/>
  <c r="W473" i="11"/>
  <c r="W453" i="11"/>
  <c r="W433" i="11"/>
  <c r="W413" i="11"/>
  <c r="W393" i="11"/>
  <c r="W373" i="11"/>
  <c r="W353" i="11"/>
  <c r="W333" i="11"/>
  <c r="W313" i="11"/>
  <c r="W293" i="11"/>
  <c r="W273" i="11"/>
  <c r="W253" i="11"/>
  <c r="W233" i="11"/>
  <c r="W213" i="11"/>
  <c r="W193" i="11"/>
  <c r="W173" i="11"/>
  <c r="W153" i="11"/>
  <c r="W133" i="11"/>
  <c r="W113" i="11"/>
  <c r="W93" i="11"/>
  <c r="W73" i="11"/>
  <c r="W53" i="11"/>
  <c r="W33" i="11"/>
  <c r="W13" i="11"/>
  <c r="W283" i="11"/>
  <c r="W382" i="11"/>
  <c r="W302" i="11"/>
  <c r="W377" i="11"/>
  <c r="W552" i="11"/>
  <c r="W532" i="11"/>
  <c r="W512" i="11"/>
  <c r="W492" i="11"/>
  <c r="W472" i="11"/>
  <c r="W452" i="11"/>
  <c r="W432" i="11"/>
  <c r="W412" i="11"/>
  <c r="W392" i="11"/>
  <c r="W372" i="11"/>
  <c r="W352" i="11"/>
  <c r="W332" i="11"/>
  <c r="W312" i="11"/>
  <c r="W292" i="11"/>
  <c r="W272" i="11"/>
  <c r="W252" i="11"/>
  <c r="W232" i="11"/>
  <c r="W212" i="11"/>
  <c r="W192" i="11"/>
  <c r="W172" i="11"/>
  <c r="W152" i="11"/>
  <c r="W132" i="11"/>
  <c r="W112" i="11"/>
  <c r="W92" i="11"/>
  <c r="W72" i="11"/>
  <c r="W52" i="11"/>
  <c r="W32" i="11"/>
  <c r="W12" i="11"/>
  <c r="W383" i="11"/>
  <c r="W203" i="11"/>
  <c r="W562" i="11"/>
  <c r="W522" i="11"/>
  <c r="W362" i="11"/>
  <c r="W317" i="11"/>
  <c r="W551" i="11"/>
  <c r="W531" i="11"/>
  <c r="W511" i="11"/>
  <c r="W491" i="11"/>
  <c r="W471" i="11"/>
  <c r="W451" i="11"/>
  <c r="W431" i="11"/>
  <c r="W411" i="11"/>
  <c r="W391" i="11"/>
  <c r="W371" i="11"/>
  <c r="W351" i="11"/>
  <c r="W331" i="11"/>
  <c r="W311" i="11"/>
  <c r="W291" i="11"/>
  <c r="W271" i="11"/>
  <c r="W251" i="11"/>
  <c r="W231" i="11"/>
  <c r="W211" i="11"/>
  <c r="W191" i="11"/>
  <c r="W171" i="11"/>
  <c r="W151" i="11"/>
  <c r="W131" i="11"/>
  <c r="W111" i="11"/>
  <c r="W91" i="11"/>
  <c r="W71" i="11"/>
  <c r="W51" i="11"/>
  <c r="W31" i="11"/>
  <c r="W11" i="11"/>
  <c r="W343" i="11"/>
  <c r="W542" i="11"/>
  <c r="W442" i="11"/>
  <c r="W282" i="11"/>
  <c r="W202" i="11"/>
  <c r="W337" i="11"/>
  <c r="V417" i="11"/>
  <c r="W550" i="11"/>
  <c r="W530" i="11"/>
  <c r="W510" i="11"/>
  <c r="W490" i="11"/>
  <c r="W470" i="11"/>
  <c r="W450" i="11"/>
  <c r="W430" i="11"/>
  <c r="W410" i="11"/>
  <c r="W390" i="11"/>
  <c r="W370" i="11"/>
  <c r="W350" i="11"/>
  <c r="W330" i="11"/>
  <c r="W310" i="11"/>
  <c r="W290" i="11"/>
  <c r="W270" i="11"/>
  <c r="W250" i="11"/>
  <c r="W230" i="11"/>
  <c r="W210" i="11"/>
  <c r="W190" i="11"/>
  <c r="W170" i="11"/>
  <c r="W150" i="11"/>
  <c r="W130" i="11"/>
  <c r="W110" i="11"/>
  <c r="W90" i="11"/>
  <c r="W70" i="11"/>
  <c r="W50" i="11"/>
  <c r="W30" i="11"/>
  <c r="W10" i="11"/>
  <c r="W262" i="11"/>
  <c r="W122" i="11"/>
  <c r="W82" i="11"/>
  <c r="W22" i="11"/>
  <c r="W477" i="11"/>
  <c r="W397" i="11"/>
  <c r="W237" i="11"/>
  <c r="W549" i="11"/>
  <c r="W529" i="11"/>
  <c r="W509" i="11"/>
  <c r="W489" i="11"/>
  <c r="W469" i="11"/>
  <c r="W449" i="11"/>
  <c r="W429" i="11"/>
  <c r="W409" i="11"/>
  <c r="W389" i="11"/>
  <c r="W369" i="11"/>
  <c r="W349" i="11"/>
  <c r="W329" i="11"/>
  <c r="W309" i="11"/>
  <c r="W289" i="11"/>
  <c r="W269" i="11"/>
  <c r="W249" i="11"/>
  <c r="W229" i="11"/>
  <c r="W209" i="11"/>
  <c r="W189" i="11"/>
  <c r="W169" i="11"/>
  <c r="W149" i="11"/>
  <c r="W129" i="11"/>
  <c r="W109" i="11"/>
  <c r="W89" i="11"/>
  <c r="W69" i="11"/>
  <c r="W49" i="11"/>
  <c r="W29" i="11"/>
  <c r="W9" i="11"/>
  <c r="W303" i="11"/>
  <c r="W437" i="11"/>
  <c r="W257" i="11"/>
  <c r="W548" i="11"/>
  <c r="W528" i="11"/>
  <c r="W508" i="11"/>
  <c r="W488" i="11"/>
  <c r="W468" i="11"/>
  <c r="W448" i="11"/>
  <c r="W428" i="11"/>
  <c r="W408" i="11"/>
  <c r="W388" i="11"/>
  <c r="W368" i="11"/>
  <c r="W348" i="11"/>
  <c r="W328" i="11"/>
  <c r="W308" i="11"/>
  <c r="W288" i="11"/>
  <c r="W268" i="11"/>
  <c r="W248" i="11"/>
  <c r="W228" i="11"/>
  <c r="W208" i="11"/>
  <c r="W188" i="11"/>
  <c r="W168" i="11"/>
  <c r="W148" i="11"/>
  <c r="W128" i="11"/>
  <c r="W108" i="11"/>
  <c r="W88" i="11"/>
  <c r="W68" i="11"/>
  <c r="W48" i="11"/>
  <c r="W28" i="11"/>
  <c r="W8" i="11"/>
  <c r="W423" i="11"/>
  <c r="W243" i="11"/>
  <c r="W558" i="11"/>
  <c r="W162" i="11"/>
  <c r="W537" i="11"/>
  <c r="W297" i="11"/>
  <c r="W217" i="11"/>
  <c r="W547" i="11"/>
  <c r="W527" i="11"/>
  <c r="W507" i="11"/>
  <c r="W487" i="11"/>
  <c r="W467" i="11"/>
  <c r="W447" i="11"/>
  <c r="W427" i="11"/>
  <c r="W407" i="11"/>
  <c r="W387" i="11"/>
  <c r="W367" i="11"/>
  <c r="W347" i="11"/>
  <c r="W327" i="11"/>
  <c r="W307" i="11"/>
  <c r="W287" i="11"/>
  <c r="W267" i="11"/>
  <c r="W247" i="11"/>
  <c r="W227" i="11"/>
  <c r="W207" i="11"/>
  <c r="W187" i="11"/>
  <c r="W167" i="11"/>
  <c r="W147" i="11"/>
  <c r="W127" i="11"/>
  <c r="W107" i="11"/>
  <c r="W87" i="11"/>
  <c r="W67" i="11"/>
  <c r="W47" i="11"/>
  <c r="W27" i="11"/>
  <c r="W7" i="11"/>
  <c r="V520" i="11"/>
  <c r="V540" i="11"/>
  <c r="W38" i="8"/>
  <c r="W114" i="8"/>
  <c r="W72" i="8"/>
  <c r="W286" i="8"/>
  <c r="V406" i="11"/>
  <c r="V426" i="11"/>
  <c r="V446" i="11"/>
  <c r="V466" i="11"/>
  <c r="V486" i="11"/>
  <c r="V526" i="11"/>
  <c r="V546" i="11"/>
  <c r="V409" i="11"/>
  <c r="V429" i="11"/>
  <c r="V449" i="11"/>
  <c r="V469" i="11"/>
  <c r="V489" i="11"/>
  <c r="V509" i="11"/>
  <c r="V529" i="11"/>
  <c r="V549" i="11"/>
  <c r="V412" i="11"/>
  <c r="V432" i="11"/>
  <c r="V452" i="11"/>
  <c r="V472" i="11"/>
  <c r="V492" i="11"/>
  <c r="V532" i="11"/>
  <c r="V552" i="11"/>
  <c r="V418" i="11"/>
  <c r="V424" i="11"/>
  <c r="V396" i="11"/>
  <c r="V416" i="11"/>
  <c r="V436" i="11"/>
  <c r="V456" i="11"/>
  <c r="V476" i="11"/>
  <c r="V487" i="11"/>
  <c r="V496" i="11"/>
  <c r="V504" i="11"/>
  <c r="V536" i="11"/>
  <c r="V419" i="11"/>
  <c r="V439" i="11"/>
  <c r="V459" i="11"/>
  <c r="V467" i="11"/>
  <c r="V519" i="11"/>
  <c r="V494" i="11"/>
  <c r="V531" i="11"/>
  <c r="V415" i="11"/>
  <c r="V435" i="11"/>
  <c r="V495" i="11"/>
  <c r="V515" i="11"/>
  <c r="V438" i="11"/>
  <c r="V498" i="11"/>
  <c r="V518" i="11"/>
  <c r="V401" i="11"/>
  <c r="V421" i="11"/>
  <c r="V441" i="11"/>
  <c r="V444" i="11"/>
  <c r="V501" i="11"/>
  <c r="V507" i="11"/>
  <c r="V521" i="11"/>
  <c r="V527" i="11"/>
  <c r="V530" i="11"/>
  <c r="V541" i="11"/>
  <c r="V550" i="11"/>
  <c r="V561" i="11"/>
  <c r="V500" i="11"/>
  <c r="V513" i="11"/>
  <c r="V533" i="11"/>
  <c r="V556" i="11"/>
  <c r="V460" i="11"/>
  <c r="V553" i="11"/>
  <c r="V516" i="11"/>
  <c r="P405" i="11"/>
  <c r="V405" i="11" s="1"/>
  <c r="AD13" i="13"/>
  <c r="H14" i="15" s="1"/>
  <c r="AD33" i="13"/>
  <c r="H34" i="15" s="1"/>
  <c r="P425" i="11"/>
  <c r="AC110" i="13"/>
  <c r="U502" i="11" s="1"/>
  <c r="Q502" i="11"/>
  <c r="P545" i="11"/>
  <c r="AD153" i="13"/>
  <c r="H154" i="15" s="1"/>
  <c r="C398" i="11"/>
  <c r="Q562" i="11"/>
  <c r="V562" i="11" s="1"/>
  <c r="AD7" i="13"/>
  <c r="H8" i="15" s="1"/>
  <c r="AD107" i="13"/>
  <c r="H108" i="15" s="1"/>
  <c r="AD61" i="13"/>
  <c r="H62" i="15" s="1"/>
  <c r="AD81" i="13"/>
  <c r="H82" i="15" s="1"/>
  <c r="AD101" i="13"/>
  <c r="H102" i="15" s="1"/>
  <c r="AD161" i="13"/>
  <c r="H162" i="15" s="1"/>
  <c r="AD64" i="13"/>
  <c r="H65" i="15" s="1"/>
  <c r="AD164" i="13"/>
  <c r="H165" i="15" s="1"/>
  <c r="C518" i="11"/>
  <c r="C418" i="11"/>
  <c r="P402" i="11"/>
  <c r="AD10" i="13"/>
  <c r="H11" i="15" s="1"/>
  <c r="P422" i="11"/>
  <c r="AD30" i="13"/>
  <c r="H31" i="15" s="1"/>
  <c r="P442" i="11"/>
  <c r="V442" i="11" s="1"/>
  <c r="AD50" i="13"/>
  <c r="H51" i="15" s="1"/>
  <c r="P462" i="11"/>
  <c r="AD70" i="13"/>
  <c r="H71" i="15" s="1"/>
  <c r="P482" i="11"/>
  <c r="AD90" i="13"/>
  <c r="H91" i="15" s="1"/>
  <c r="AC107" i="13"/>
  <c r="U499" i="11" s="1"/>
  <c r="P502" i="11"/>
  <c r="AD110" i="13"/>
  <c r="H111" i="15" s="1"/>
  <c r="P522" i="11"/>
  <c r="AD130" i="13"/>
  <c r="H131" i="15" s="1"/>
  <c r="AC147" i="13"/>
  <c r="U539" i="11" s="1"/>
  <c r="AD150" i="13"/>
  <c r="H151" i="15" s="1"/>
  <c r="P542" i="11"/>
  <c r="V542" i="11" s="1"/>
  <c r="AC167" i="13"/>
  <c r="U559" i="11" s="1"/>
  <c r="AD170" i="13"/>
  <c r="H171" i="15" s="1"/>
  <c r="B114" i="15"/>
  <c r="C505" i="11"/>
  <c r="C445" i="11"/>
  <c r="B54" i="15"/>
  <c r="C405" i="11"/>
  <c r="B14" i="15"/>
  <c r="AD67" i="13"/>
  <c r="H68" i="15" s="1"/>
  <c r="AD167" i="13"/>
  <c r="H168" i="15" s="1"/>
  <c r="C498" i="11"/>
  <c r="B107" i="15"/>
  <c r="P431" i="11"/>
  <c r="V431" i="11" s="1"/>
  <c r="AD39" i="13"/>
  <c r="H40" i="15" s="1"/>
  <c r="C444" i="11"/>
  <c r="B53" i="15"/>
  <c r="C424" i="11"/>
  <c r="B33" i="15"/>
  <c r="C438" i="11"/>
  <c r="B119" i="15"/>
  <c r="C510" i="11"/>
  <c r="Q545" i="11"/>
  <c r="P480" i="11"/>
  <c r="V480" i="11" s="1"/>
  <c r="B67" i="15"/>
  <c r="AD84" i="13"/>
  <c r="H85" i="15" s="1"/>
  <c r="AD128" i="13"/>
  <c r="H129" i="15" s="1"/>
  <c r="C538" i="11"/>
  <c r="B147" i="15"/>
  <c r="AD24" i="13"/>
  <c r="H25" i="15" s="1"/>
  <c r="AD42" i="13"/>
  <c r="H43" i="15" s="1"/>
  <c r="P434" i="11"/>
  <c r="V434" i="11" s="1"/>
  <c r="P534" i="11"/>
  <c r="V534" i="11" s="1"/>
  <c r="AD142" i="13"/>
  <c r="H143" i="15" s="1"/>
  <c r="C523" i="11"/>
  <c r="B132" i="15"/>
  <c r="C411" i="11"/>
  <c r="AD85" i="13"/>
  <c r="H86" i="15" s="1"/>
  <c r="P445" i="11"/>
  <c r="AD53" i="13"/>
  <c r="H54" i="15" s="1"/>
  <c r="P448" i="11"/>
  <c r="AD56" i="13"/>
  <c r="H57" i="15" s="1"/>
  <c r="P548" i="11"/>
  <c r="V548" i="11" s="1"/>
  <c r="AD156" i="13"/>
  <c r="H157" i="15" s="1"/>
  <c r="P551" i="11"/>
  <c r="V551" i="11" s="1"/>
  <c r="AD159" i="13"/>
  <c r="H160" i="15" s="1"/>
  <c r="P463" i="11"/>
  <c r="V463" i="11" s="1"/>
  <c r="AD71" i="13"/>
  <c r="H72" i="15" s="1"/>
  <c r="P563" i="11"/>
  <c r="V563" i="11" s="1"/>
  <c r="AD171" i="13"/>
  <c r="H172" i="15" s="1"/>
  <c r="C544" i="11"/>
  <c r="C431" i="11"/>
  <c r="P505" i="11"/>
  <c r="V505" i="11" s="1"/>
  <c r="AD113" i="13"/>
  <c r="H114" i="15" s="1"/>
  <c r="P428" i="11"/>
  <c r="AD36" i="13"/>
  <c r="H37" i="15" s="1"/>
  <c r="P508" i="11"/>
  <c r="AD116" i="13"/>
  <c r="H117" i="15" s="1"/>
  <c r="P528" i="11"/>
  <c r="V528" i="11" s="1"/>
  <c r="AD136" i="13"/>
  <c r="H137" i="15" s="1"/>
  <c r="B140" i="15"/>
  <c r="C531" i="11"/>
  <c r="P471" i="11"/>
  <c r="V471" i="11" s="1"/>
  <c r="AD79" i="13"/>
  <c r="H80" i="15" s="1"/>
  <c r="P491" i="11"/>
  <c r="V491" i="11" s="1"/>
  <c r="AD99" i="13"/>
  <c r="H100" i="15" s="1"/>
  <c r="AC116" i="13"/>
  <c r="U508" i="11" s="1"/>
  <c r="Q508" i="11"/>
  <c r="B93" i="15"/>
  <c r="AD62" i="13"/>
  <c r="H63" i="15" s="1"/>
  <c r="P454" i="11"/>
  <c r="V454" i="11" s="1"/>
  <c r="AD82" i="13"/>
  <c r="H83" i="15" s="1"/>
  <c r="P474" i="11"/>
  <c r="V474" i="11" s="1"/>
  <c r="B46" i="15"/>
  <c r="C437" i="11"/>
  <c r="AD127" i="13"/>
  <c r="H128" i="15" s="1"/>
  <c r="P403" i="11"/>
  <c r="V403" i="11" s="1"/>
  <c r="AD11" i="13"/>
  <c r="H12" i="15" s="1"/>
  <c r="P543" i="11"/>
  <c r="V543" i="11" s="1"/>
  <c r="AD151" i="13"/>
  <c r="H152" i="15" s="1"/>
  <c r="P525" i="11"/>
  <c r="V525" i="11" s="1"/>
  <c r="P485" i="11"/>
  <c r="AD93" i="13"/>
  <c r="H94" i="15" s="1"/>
  <c r="B100" i="15"/>
  <c r="C491" i="11"/>
  <c r="P411" i="11"/>
  <c r="V411" i="11" s="1"/>
  <c r="AD19" i="13"/>
  <c r="H20" i="15" s="1"/>
  <c r="P451" i="11"/>
  <c r="V451" i="11" s="1"/>
  <c r="AD59" i="13"/>
  <c r="H60" i="15" s="1"/>
  <c r="P511" i="11"/>
  <c r="V511" i="11" s="1"/>
  <c r="AD119" i="13"/>
  <c r="H120" i="15" s="1"/>
  <c r="P554" i="11"/>
  <c r="V554" i="11" s="1"/>
  <c r="AD162" i="13"/>
  <c r="H163" i="15" s="1"/>
  <c r="B106" i="15"/>
  <c r="C497" i="11"/>
  <c r="AD27" i="13"/>
  <c r="H28" i="15" s="1"/>
  <c r="P423" i="11"/>
  <c r="V423" i="11" s="1"/>
  <c r="AD31" i="13"/>
  <c r="H32" i="15" s="1"/>
  <c r="P443" i="11"/>
  <c r="V443" i="11" s="1"/>
  <c r="AD51" i="13"/>
  <c r="H52" i="15" s="1"/>
  <c r="P503" i="11"/>
  <c r="V503" i="11" s="1"/>
  <c r="AD111" i="13"/>
  <c r="H112" i="15" s="1"/>
  <c r="AD131" i="13"/>
  <c r="H132" i="15" s="1"/>
  <c r="P523" i="11"/>
  <c r="V523" i="11" s="1"/>
  <c r="AD44" i="13"/>
  <c r="H45" i="15" s="1"/>
  <c r="AD144" i="13"/>
  <c r="H145" i="15" s="1"/>
  <c r="B87" i="15"/>
  <c r="C478" i="11"/>
  <c r="P468" i="11"/>
  <c r="AD76" i="13"/>
  <c r="H77" i="15" s="1"/>
  <c r="AD122" i="13"/>
  <c r="H123" i="15" s="1"/>
  <c r="P514" i="11"/>
  <c r="V514" i="11" s="1"/>
  <c r="B166" i="15"/>
  <c r="C557" i="11"/>
  <c r="C525" i="11"/>
  <c r="AD45" i="13"/>
  <c r="H46" i="15" s="1"/>
  <c r="AD145" i="13"/>
  <c r="H146" i="15" s="1"/>
  <c r="AD124" i="13"/>
  <c r="H125" i="15" s="1"/>
  <c r="P488" i="11"/>
  <c r="AD96" i="13"/>
  <c r="H97" i="15" s="1"/>
  <c r="C451" i="11"/>
  <c r="P394" i="11"/>
  <c r="V394" i="11" s="1"/>
  <c r="AD2" i="13"/>
  <c r="H3" i="15" s="1"/>
  <c r="AD22" i="13"/>
  <c r="H23" i="15" s="1"/>
  <c r="P414" i="11"/>
  <c r="V414" i="11" s="1"/>
  <c r="B66" i="15"/>
  <c r="C457" i="11"/>
  <c r="C524" i="11"/>
  <c r="AD47" i="13"/>
  <c r="H48" i="15" s="1"/>
  <c r="AD147" i="13"/>
  <c r="H148" i="15" s="1"/>
  <c r="P465" i="11"/>
  <c r="V465" i="11" s="1"/>
  <c r="AD73" i="13"/>
  <c r="H74" i="15" s="1"/>
  <c r="C558" i="11"/>
  <c r="B167" i="15"/>
  <c r="P408" i="11"/>
  <c r="AD16" i="13"/>
  <c r="H17" i="15" s="1"/>
  <c r="B113" i="15"/>
  <c r="C504" i="11"/>
  <c r="B73" i="15"/>
  <c r="C464" i="11"/>
  <c r="B13" i="15"/>
  <c r="C404" i="11"/>
  <c r="B86" i="15"/>
  <c r="C477" i="11"/>
  <c r="P483" i="11"/>
  <c r="V483" i="11" s="1"/>
  <c r="AD91" i="13"/>
  <c r="H92" i="15" s="1"/>
  <c r="AD4" i="13"/>
  <c r="H5" i="15" s="1"/>
  <c r="AD104" i="13"/>
  <c r="H105" i="15" s="1"/>
  <c r="AD148" i="13"/>
  <c r="H149" i="15" s="1"/>
  <c r="AF7" i="13"/>
  <c r="P547" i="11"/>
  <c r="V547" i="11" s="1"/>
  <c r="B28" i="15"/>
  <c r="AD55" i="13"/>
  <c r="H56" i="15" s="1"/>
  <c r="AD115" i="13"/>
  <c r="H116" i="15" s="1"/>
  <c r="C435" i="11"/>
  <c r="B31" i="15"/>
  <c r="AD14" i="13"/>
  <c r="H15" i="15" s="1"/>
  <c r="AD34" i="13"/>
  <c r="H35" i="15" s="1"/>
  <c r="AD54" i="13"/>
  <c r="H55" i="15" s="1"/>
  <c r="AD74" i="13"/>
  <c r="H75" i="15" s="1"/>
  <c r="AD94" i="13"/>
  <c r="H95" i="15" s="1"/>
  <c r="AD134" i="13"/>
  <c r="H135" i="15" s="1"/>
  <c r="AD154" i="13"/>
  <c r="H155" i="15" s="1"/>
  <c r="C553" i="11"/>
  <c r="B131" i="15"/>
  <c r="C402" i="11"/>
  <c r="AD17" i="13"/>
  <c r="H18" i="15" s="1"/>
  <c r="AD57" i="13"/>
  <c r="H58" i="15" s="1"/>
  <c r="AD77" i="13"/>
  <c r="H78" i="15" s="1"/>
  <c r="AD117" i="13"/>
  <c r="H118" i="15" s="1"/>
  <c r="AD157" i="13"/>
  <c r="H158" i="15" s="1"/>
  <c r="B129" i="15"/>
  <c r="AD18" i="13"/>
  <c r="H19" i="15" s="1"/>
  <c r="AD38" i="13"/>
  <c r="H39" i="15" s="1"/>
  <c r="AD58" i="13"/>
  <c r="H59" i="15" s="1"/>
  <c r="AD78" i="13"/>
  <c r="H79" i="15" s="1"/>
  <c r="AD98" i="13"/>
  <c r="H99" i="15" s="1"/>
  <c r="AD118" i="13"/>
  <c r="H119" i="15" s="1"/>
  <c r="AD138" i="13"/>
  <c r="H139" i="15" s="1"/>
  <c r="AD158" i="13"/>
  <c r="H159" i="15" s="1"/>
  <c r="AD37" i="13"/>
  <c r="H38" i="15" s="1"/>
  <c r="AD97" i="13"/>
  <c r="H98" i="15" s="1"/>
  <c r="AD137" i="13"/>
  <c r="H138" i="15" s="1"/>
  <c r="AC15" i="13"/>
  <c r="U407" i="11" s="1"/>
  <c r="AC35" i="13"/>
  <c r="U427" i="11" s="1"/>
  <c r="AC55" i="13"/>
  <c r="U447" i="11" s="1"/>
  <c r="AC95" i="13"/>
  <c r="U487" i="11" s="1"/>
  <c r="AC155" i="13"/>
  <c r="U547" i="11" s="1"/>
  <c r="B128" i="15"/>
  <c r="P453" i="11"/>
  <c r="V453" i="11" s="1"/>
  <c r="AD20" i="13"/>
  <c r="H21" i="15" s="1"/>
  <c r="AD40" i="13"/>
  <c r="H41" i="15" s="1"/>
  <c r="AD60" i="13"/>
  <c r="H61" i="15" s="1"/>
  <c r="AD80" i="13"/>
  <c r="H81" i="15" s="1"/>
  <c r="AD100" i="13"/>
  <c r="H101" i="15" s="1"/>
  <c r="AD140" i="13"/>
  <c r="H141" i="15" s="1"/>
  <c r="AD160" i="13"/>
  <c r="H161" i="15" s="1"/>
  <c r="C546" i="11"/>
  <c r="AD21" i="13"/>
  <c r="H22" i="15" s="1"/>
  <c r="AD41" i="13"/>
  <c r="H42" i="15" s="1"/>
  <c r="AD121" i="13"/>
  <c r="H122" i="15" s="1"/>
  <c r="AD141" i="13"/>
  <c r="H142" i="15" s="1"/>
  <c r="Q447" i="11"/>
  <c r="V447" i="11" s="1"/>
  <c r="C408" i="11"/>
  <c r="D395" i="11"/>
  <c r="C443" i="11"/>
  <c r="B52" i="15"/>
  <c r="B158" i="15"/>
  <c r="C549" i="11"/>
  <c r="B118" i="15"/>
  <c r="C509" i="11"/>
  <c r="B98" i="15"/>
  <c r="C489" i="11"/>
  <c r="B78" i="15"/>
  <c r="C469" i="11"/>
  <c r="B58" i="15"/>
  <c r="C449" i="11"/>
  <c r="B38" i="15"/>
  <c r="C429" i="11"/>
  <c r="B111" i="15"/>
  <c r="C502" i="11"/>
  <c r="C442" i="11"/>
  <c r="B51" i="15"/>
  <c r="B124" i="15"/>
  <c r="C515" i="11"/>
  <c r="B104" i="15"/>
  <c r="C495" i="11"/>
  <c r="B84" i="15"/>
  <c r="C475" i="11"/>
  <c r="B64" i="15"/>
  <c r="C455" i="11"/>
  <c r="B4" i="15"/>
  <c r="AF6" i="13"/>
  <c r="C395" i="11"/>
  <c r="B109" i="15"/>
  <c r="B171" i="15"/>
  <c r="B97" i="15"/>
  <c r="B30" i="15"/>
  <c r="C543" i="11"/>
  <c r="B152" i="15"/>
  <c r="B65" i="15"/>
  <c r="C456" i="11"/>
  <c r="B5" i="15"/>
  <c r="C396" i="11"/>
  <c r="B32" i="15"/>
  <c r="B163" i="15"/>
  <c r="C554" i="11"/>
  <c r="B143" i="15"/>
  <c r="C534" i="11"/>
  <c r="B103" i="15"/>
  <c r="C494" i="11"/>
  <c r="B83" i="15"/>
  <c r="C474" i="11"/>
  <c r="B63" i="15"/>
  <c r="C454" i="11"/>
  <c r="B43" i="15"/>
  <c r="C434" i="11"/>
  <c r="B23" i="15"/>
  <c r="C414" i="11"/>
  <c r="AC12" i="13"/>
  <c r="U404" i="11" s="1"/>
  <c r="Q404" i="11"/>
  <c r="V404" i="11" s="1"/>
  <c r="AC72" i="13"/>
  <c r="U464" i="11" s="1"/>
  <c r="Q464" i="11"/>
  <c r="AC92" i="13"/>
  <c r="U484" i="11" s="1"/>
  <c r="Q484" i="11"/>
  <c r="V484" i="11" s="1"/>
  <c r="AC112" i="13"/>
  <c r="U504" i="11" s="1"/>
  <c r="AC132" i="13"/>
  <c r="U524" i="11" s="1"/>
  <c r="Q524" i="11"/>
  <c r="AC172" i="13"/>
  <c r="U564" i="11" s="1"/>
  <c r="C547" i="11"/>
  <c r="B156" i="15"/>
  <c r="C467" i="11"/>
  <c r="B76" i="15"/>
  <c r="C427" i="11"/>
  <c r="B36" i="15"/>
  <c r="C533" i="11"/>
  <c r="Q407" i="11"/>
  <c r="V407" i="11" s="1"/>
  <c r="B170" i="15"/>
  <c r="B96" i="15"/>
  <c r="B29" i="15"/>
  <c r="AC118" i="13"/>
  <c r="U510" i="11" s="1"/>
  <c r="Q510" i="11"/>
  <c r="V510" i="11" s="1"/>
  <c r="B122" i="15"/>
  <c r="C513" i="11"/>
  <c r="B102" i="15"/>
  <c r="C493" i="11"/>
  <c r="B82" i="15"/>
  <c r="C473" i="11"/>
  <c r="B62" i="15"/>
  <c r="C453" i="11"/>
  <c r="B42" i="15"/>
  <c r="C433" i="11"/>
  <c r="B22" i="15"/>
  <c r="C413" i="11"/>
  <c r="C508" i="11"/>
  <c r="C468" i="11"/>
  <c r="B77" i="15"/>
  <c r="C481" i="11"/>
  <c r="B90" i="15"/>
  <c r="B172" i="15"/>
  <c r="C480" i="11"/>
  <c r="B89" i="15"/>
  <c r="B49" i="15"/>
  <c r="C440" i="11"/>
  <c r="AC101" i="13"/>
  <c r="U493" i="11" s="1"/>
  <c r="Q493" i="11"/>
  <c r="V493" i="11" s="1"/>
  <c r="AC141" i="13"/>
  <c r="U533" i="11" s="1"/>
  <c r="AC161" i="13"/>
  <c r="U553" i="11" s="1"/>
  <c r="C507" i="11"/>
  <c r="AF5" i="13"/>
  <c r="Q564" i="11"/>
  <c r="V564" i="11" s="1"/>
  <c r="C555" i="11"/>
  <c r="C529" i="11"/>
  <c r="B92" i="15"/>
  <c r="B16" i="15"/>
  <c r="B85" i="15"/>
  <c r="C476" i="11"/>
  <c r="C441" i="11"/>
  <c r="B50" i="15"/>
  <c r="AC41" i="13"/>
  <c r="U433" i="11" s="1"/>
  <c r="Q433" i="11"/>
  <c r="V433" i="11" s="1"/>
  <c r="C542" i="11"/>
  <c r="C528" i="11"/>
  <c r="B91" i="15"/>
  <c r="C403" i="11"/>
  <c r="B12" i="15"/>
  <c r="B105" i="15"/>
  <c r="C496" i="11"/>
  <c r="C548" i="11"/>
  <c r="C535" i="11"/>
  <c r="B136" i="15"/>
  <c r="B71" i="15"/>
  <c r="B70" i="15"/>
  <c r="B145" i="15"/>
  <c r="C536" i="11"/>
  <c r="C501" i="11"/>
  <c r="B9" i="15"/>
  <c r="C400" i="11"/>
  <c r="AC58" i="13"/>
  <c r="U450" i="11" s="1"/>
  <c r="Q450" i="11"/>
  <c r="V450" i="11" s="1"/>
  <c r="AC78" i="13"/>
  <c r="U470" i="11" s="1"/>
  <c r="Q470" i="11"/>
  <c r="V470" i="11" s="1"/>
  <c r="AC98" i="13"/>
  <c r="U490" i="11" s="1"/>
  <c r="Q490" i="11"/>
  <c r="V490" i="11" s="1"/>
  <c r="B69" i="15"/>
  <c r="C463" i="11"/>
  <c r="B72" i="15"/>
  <c r="B165" i="15"/>
  <c r="C556" i="11"/>
  <c r="B125" i="15"/>
  <c r="C516" i="11"/>
  <c r="B45" i="15"/>
  <c r="C436" i="11"/>
  <c r="B25" i="15"/>
  <c r="C416" i="11"/>
  <c r="V129" i="13"/>
  <c r="C521" i="11"/>
  <c r="C401" i="11"/>
  <c r="B10" i="15"/>
  <c r="B149" i="15"/>
  <c r="C540" i="11"/>
  <c r="B169" i="15"/>
  <c r="AC18" i="13"/>
  <c r="U410" i="11" s="1"/>
  <c r="Q410" i="11"/>
  <c r="V410" i="11" s="1"/>
  <c r="AC38" i="13"/>
  <c r="U430" i="11" s="1"/>
  <c r="Q430" i="11"/>
  <c r="V430" i="11" s="1"/>
  <c r="AC21" i="13"/>
  <c r="U413" i="11" s="1"/>
  <c r="Q413" i="11"/>
  <c r="V413" i="11" s="1"/>
  <c r="AC81" i="13"/>
  <c r="U473" i="11" s="1"/>
  <c r="Q473" i="11"/>
  <c r="V473" i="11" s="1"/>
  <c r="C541" i="11"/>
  <c r="C514" i="11"/>
  <c r="C503" i="11"/>
  <c r="Q482" i="11"/>
  <c r="C466" i="11"/>
  <c r="Q462" i="11"/>
  <c r="B88" i="15"/>
  <c r="AC13" i="13"/>
  <c r="U405" i="11" s="1"/>
  <c r="AC33" i="13"/>
  <c r="U425" i="11" s="1"/>
  <c r="AC53" i="13"/>
  <c r="U445" i="11" s="1"/>
  <c r="AC93" i="13"/>
  <c r="U485" i="11" s="1"/>
  <c r="B101" i="15"/>
  <c r="C492" i="11"/>
  <c r="B81" i="15"/>
  <c r="C472" i="11"/>
  <c r="B61" i="15"/>
  <c r="C452" i="11"/>
  <c r="B41" i="15"/>
  <c r="C432" i="11"/>
  <c r="B21" i="15"/>
  <c r="C412" i="11"/>
  <c r="B154" i="15"/>
  <c r="C426" i="11"/>
  <c r="Q422" i="11"/>
  <c r="B48" i="15"/>
  <c r="AC87" i="13"/>
  <c r="U479" i="11" s="1"/>
  <c r="Q479" i="11"/>
  <c r="V479" i="11" s="1"/>
  <c r="AC36" i="13"/>
  <c r="U428" i="11" s="1"/>
  <c r="Q428" i="11"/>
  <c r="AC76" i="13"/>
  <c r="U468" i="11" s="1"/>
  <c r="Q468" i="11"/>
  <c r="AC39" i="13"/>
  <c r="U431" i="11" s="1"/>
  <c r="C517" i="11"/>
  <c r="Q402" i="11"/>
  <c r="AC56" i="13"/>
  <c r="U448" i="11" s="1"/>
  <c r="Q448" i="11"/>
  <c r="AC96" i="13"/>
  <c r="U488" i="11" s="1"/>
  <c r="Q488" i="11"/>
  <c r="Q559" i="11"/>
  <c r="V559" i="11" s="1"/>
  <c r="Q539" i="11"/>
  <c r="V539" i="11" s="1"/>
  <c r="Q485" i="11"/>
  <c r="B8" i="15"/>
  <c r="AC16" i="13"/>
  <c r="U408" i="11" s="1"/>
  <c r="Q408" i="11"/>
  <c r="Q522" i="11"/>
  <c r="Q499" i="11"/>
  <c r="V499" i="11" s="1"/>
  <c r="B74" i="15"/>
  <c r="C532" i="11"/>
  <c r="C511" i="11"/>
  <c r="Q445" i="11"/>
  <c r="AC7" i="13"/>
  <c r="U399" i="11" s="1"/>
  <c r="Q399" i="11"/>
  <c r="V399" i="11" s="1"/>
  <c r="AC11" i="13"/>
  <c r="U403" i="11" s="1"/>
  <c r="AC31" i="13"/>
  <c r="U423" i="11" s="1"/>
  <c r="AC51" i="13"/>
  <c r="U443" i="11" s="1"/>
  <c r="AC91" i="13"/>
  <c r="U483" i="11" s="1"/>
  <c r="AC151" i="13"/>
  <c r="U543" i="11" s="1"/>
  <c r="B99" i="15"/>
  <c r="C490" i="11"/>
  <c r="B79" i="15"/>
  <c r="C470" i="11"/>
  <c r="B59" i="15"/>
  <c r="C450" i="11"/>
  <c r="B39" i="15"/>
  <c r="C430" i="11"/>
  <c r="B19" i="15"/>
  <c r="C410" i="11"/>
  <c r="C552" i="11"/>
  <c r="C530" i="11"/>
  <c r="Q425" i="11"/>
  <c r="B34" i="15"/>
  <c r="AC82" i="13"/>
  <c r="U474" i="11" s="1"/>
  <c r="AC102" i="13"/>
  <c r="U494" i="11" s="1"/>
  <c r="AC122" i="13"/>
  <c r="U514" i="11" s="1"/>
  <c r="AC5" i="13"/>
  <c r="U397" i="11" s="1"/>
  <c r="AC25" i="13"/>
  <c r="U417" i="11" s="1"/>
  <c r="AC45" i="13"/>
  <c r="U437" i="11" s="1"/>
  <c r="AC85" i="13"/>
  <c r="U477" i="11" s="1"/>
  <c r="AC105" i="13"/>
  <c r="U497" i="11" s="1"/>
  <c r="AC145" i="13"/>
  <c r="U537" i="11" s="1"/>
  <c r="AC165" i="13"/>
  <c r="U557" i="11" s="1"/>
  <c r="AC44" i="13"/>
  <c r="U436" i="11" s="1"/>
  <c r="AC8" i="13"/>
  <c r="U400" i="11" s="1"/>
  <c r="AC28" i="13"/>
  <c r="U420" i="11" s="1"/>
  <c r="AC42" i="13"/>
  <c r="U434" i="11" s="1"/>
  <c r="AC68" i="13"/>
  <c r="U460" i="11" s="1"/>
  <c r="AC88" i="13"/>
  <c r="U480" i="11" s="1"/>
  <c r="AC108" i="13"/>
  <c r="U500" i="11" s="1"/>
  <c r="AC128" i="13"/>
  <c r="U520" i="11" s="1"/>
  <c r="AC168" i="13"/>
  <c r="U560" i="11" s="1"/>
  <c r="AC171" i="13"/>
  <c r="U563" i="11" s="1"/>
  <c r="AC17" i="13"/>
  <c r="U409" i="11" s="1"/>
  <c r="AC77" i="13"/>
  <c r="U469" i="11" s="1"/>
  <c r="AC97" i="13"/>
  <c r="U489" i="11" s="1"/>
  <c r="AC137" i="13"/>
  <c r="U529" i="11" s="1"/>
  <c r="AC157" i="13"/>
  <c r="U549" i="11" s="1"/>
  <c r="AC20" i="13"/>
  <c r="U412" i="11" s="1"/>
  <c r="AC60" i="13"/>
  <c r="U452" i="11" s="1"/>
  <c r="AC80" i="13"/>
  <c r="U472" i="11" s="1"/>
  <c r="AC100" i="13"/>
  <c r="U492" i="11" s="1"/>
  <c r="AC120" i="13"/>
  <c r="U512" i="11" s="1"/>
  <c r="AC3" i="13"/>
  <c r="U395" i="11" s="1"/>
  <c r="AC23" i="13"/>
  <c r="U415" i="11" s="1"/>
  <c r="AC43" i="13"/>
  <c r="U435" i="11" s="1"/>
  <c r="AC83" i="13"/>
  <c r="U475" i="11" s="1"/>
  <c r="AC103" i="13"/>
  <c r="U495" i="11" s="1"/>
  <c r="AC143" i="13"/>
  <c r="U535" i="11" s="1"/>
  <c r="AC163" i="13"/>
  <c r="U555" i="11" s="1"/>
  <c r="AC6" i="13"/>
  <c r="U398" i="11" s="1"/>
  <c r="AC26" i="13"/>
  <c r="U418" i="11" s="1"/>
  <c r="AC66" i="13"/>
  <c r="U458" i="11" s="1"/>
  <c r="AC86" i="13"/>
  <c r="U478" i="11" s="1"/>
  <c r="AC106" i="13"/>
  <c r="U498" i="11" s="1"/>
  <c r="AC126" i="13"/>
  <c r="U518" i="11" s="1"/>
  <c r="AC166" i="13"/>
  <c r="U558" i="11" s="1"/>
  <c r="V142" i="13"/>
  <c r="V82" i="13"/>
  <c r="V95" i="13"/>
  <c r="V136" i="13"/>
  <c r="V8" i="13"/>
  <c r="V62" i="13"/>
  <c r="V115" i="13"/>
  <c r="V35" i="13"/>
  <c r="V168" i="13"/>
  <c r="V88" i="13"/>
  <c r="V162" i="13"/>
  <c r="V135" i="13"/>
  <c r="V148" i="13"/>
  <c r="V22" i="13"/>
  <c r="V68" i="13"/>
  <c r="V48" i="13"/>
  <c r="V121" i="13"/>
  <c r="V101" i="13"/>
  <c r="V41" i="13"/>
  <c r="V21" i="13"/>
  <c r="V154" i="13"/>
  <c r="V160" i="13"/>
  <c r="V80" i="13"/>
  <c r="V60" i="13"/>
  <c r="V172" i="13"/>
  <c r="V33" i="13"/>
  <c r="V66" i="13"/>
  <c r="V46" i="13"/>
  <c r="V97" i="13"/>
  <c r="V166" i="13"/>
  <c r="V6" i="13"/>
  <c r="V58" i="13"/>
  <c r="V47" i="13"/>
  <c r="V5" i="13"/>
  <c r="V27" i="13"/>
  <c r="V123" i="13"/>
  <c r="V78" i="13"/>
  <c r="V56" i="13"/>
  <c r="V23" i="13"/>
  <c r="V90" i="13"/>
  <c r="V25" i="13"/>
  <c r="V50" i="13"/>
  <c r="V3" i="13"/>
  <c r="V31" i="13"/>
  <c r="V158" i="13"/>
  <c r="V87" i="13"/>
  <c r="V152" i="13"/>
  <c r="V144" i="13"/>
  <c r="V12" i="13"/>
  <c r="V76" i="13"/>
  <c r="V133" i="13"/>
  <c r="V93" i="13"/>
  <c r="V16" i="13"/>
  <c r="V146" i="13"/>
  <c r="V126" i="13"/>
  <c r="V139" i="13"/>
  <c r="V52" i="13"/>
  <c r="V71" i="13"/>
  <c r="V111" i="13"/>
  <c r="V125" i="13"/>
  <c r="V150" i="13"/>
  <c r="V164" i="13"/>
  <c r="V43" i="13"/>
  <c r="V81" i="13"/>
  <c r="V140" i="13"/>
  <c r="V137" i="13"/>
  <c r="V156" i="13"/>
  <c r="V20" i="13"/>
  <c r="V85" i="13"/>
  <c r="V107" i="13"/>
  <c r="V170" i="13"/>
  <c r="V117" i="13"/>
  <c r="V18" i="13"/>
  <c r="V45" i="13"/>
  <c r="V72" i="13"/>
  <c r="V113" i="13"/>
  <c r="V70" i="13"/>
  <c r="V119" i="13"/>
  <c r="V10" i="13"/>
  <c r="V37" i="13"/>
  <c r="V83" i="13"/>
  <c r="V105" i="13"/>
  <c r="V103" i="13"/>
  <c r="V91" i="13"/>
  <c r="V127" i="13"/>
  <c r="V138" i="13"/>
  <c r="AC54" i="13"/>
  <c r="U446" i="11" s="1"/>
  <c r="AC61" i="13"/>
  <c r="U453" i="11" s="1"/>
  <c r="AC65" i="13"/>
  <c r="U457" i="11" s="1"/>
  <c r="AC138" i="13"/>
  <c r="U530" i="11" s="1"/>
  <c r="AC142" i="13"/>
  <c r="U534" i="11" s="1"/>
  <c r="AC47" i="13"/>
  <c r="U439" i="11" s="1"/>
  <c r="AC49" i="13"/>
  <c r="U441" i="11" s="1"/>
  <c r="AC67" i="13"/>
  <c r="U459" i="11" s="1"/>
  <c r="AC146" i="13"/>
  <c r="U538" i="11" s="1"/>
  <c r="AC148" i="13"/>
  <c r="U540" i="11" s="1"/>
  <c r="AC150" i="13"/>
  <c r="U542" i="11" s="1"/>
  <c r="AC152" i="13"/>
  <c r="U544" i="11" s="1"/>
  <c r="AC74" i="13"/>
  <c r="U466" i="11" s="1"/>
  <c r="AC9" i="13"/>
  <c r="U401" i="11" s="1"/>
  <c r="AC19" i="13"/>
  <c r="U411" i="11" s="1"/>
  <c r="AC104" i="13"/>
  <c r="U496" i="11" s="1"/>
  <c r="AC63" i="13"/>
  <c r="U455" i="11" s="1"/>
  <c r="AC136" i="13"/>
  <c r="U528" i="11" s="1"/>
  <c r="AC140" i="13"/>
  <c r="U532" i="11" s="1"/>
  <c r="AC2" i="13"/>
  <c r="U394" i="11" s="1"/>
  <c r="AC57" i="13"/>
  <c r="U449" i="11" s="1"/>
  <c r="AC59" i="13"/>
  <c r="U451" i="11" s="1"/>
  <c r="AC71" i="13"/>
  <c r="U463" i="11" s="1"/>
  <c r="AC73" i="13"/>
  <c r="U465" i="11" s="1"/>
  <c r="AC75" i="13"/>
  <c r="U467" i="11" s="1"/>
  <c r="AC156" i="13"/>
  <c r="U548" i="11" s="1"/>
  <c r="AC158" i="13"/>
  <c r="U550" i="11" s="1"/>
  <c r="AC160" i="13"/>
  <c r="U552" i="11" s="1"/>
  <c r="AC162" i="13"/>
  <c r="U554" i="11" s="1"/>
  <c r="AC29" i="13"/>
  <c r="U421" i="11" s="1"/>
  <c r="AC84" i="13"/>
  <c r="U476" i="11" s="1"/>
  <c r="AC4" i="13"/>
  <c r="U396" i="11" s="1"/>
  <c r="AC22" i="13"/>
  <c r="U414" i="11" s="1"/>
  <c r="AC24" i="13"/>
  <c r="U416" i="11" s="1"/>
  <c r="AC40" i="13"/>
  <c r="U432" i="11" s="1"/>
  <c r="AC111" i="13"/>
  <c r="U503" i="11" s="1"/>
  <c r="AC113" i="13"/>
  <c r="U505" i="11" s="1"/>
  <c r="AC115" i="13"/>
  <c r="U507" i="11" s="1"/>
  <c r="AC117" i="13"/>
  <c r="U509" i="11" s="1"/>
  <c r="AC52" i="13"/>
  <c r="U444" i="11" s="1"/>
  <c r="AC62" i="13"/>
  <c r="U454" i="11" s="1"/>
  <c r="AC164" i="13"/>
  <c r="U556" i="11" s="1"/>
  <c r="AC32" i="13"/>
  <c r="U424" i="11" s="1"/>
  <c r="AC34" i="13"/>
  <c r="U426" i="11" s="1"/>
  <c r="AC121" i="13"/>
  <c r="U513" i="11" s="1"/>
  <c r="AC123" i="13"/>
  <c r="U515" i="11" s="1"/>
  <c r="AC125" i="13"/>
  <c r="U517" i="11" s="1"/>
  <c r="AC64" i="13"/>
  <c r="U456" i="11" s="1"/>
  <c r="AC27" i="13"/>
  <c r="U419" i="11" s="1"/>
  <c r="AC37" i="13"/>
  <c r="U429" i="11" s="1"/>
  <c r="AC14" i="13"/>
  <c r="U406" i="11" s="1"/>
  <c r="AC46" i="13"/>
  <c r="U438" i="11" s="1"/>
  <c r="AC48" i="13"/>
  <c r="U440" i="11" s="1"/>
  <c r="AC50" i="13"/>
  <c r="U442" i="11" s="1"/>
  <c r="AC127" i="13"/>
  <c r="U519" i="11" s="1"/>
  <c r="AC131" i="13"/>
  <c r="U523" i="11" s="1"/>
  <c r="AC133" i="13"/>
  <c r="U525" i="11" s="1"/>
  <c r="AC135" i="13"/>
  <c r="U527" i="11" s="1"/>
  <c r="AC69" i="13"/>
  <c r="U461" i="11" s="1"/>
  <c r="V28" i="13"/>
  <c r="V53" i="13"/>
  <c r="V92" i="13"/>
  <c r="AC109" i="13"/>
  <c r="U501" i="11" s="1"/>
  <c r="V131" i="13"/>
  <c r="V143" i="13"/>
  <c r="V145" i="13"/>
  <c r="AC159" i="13"/>
  <c r="U551" i="11" s="1"/>
  <c r="AC169" i="13"/>
  <c r="U561" i="11" s="1"/>
  <c r="AC79" i="13"/>
  <c r="U471" i="11" s="1"/>
  <c r="AC154" i="13"/>
  <c r="U546" i="11" s="1"/>
  <c r="V30" i="13"/>
  <c r="V55" i="13"/>
  <c r="V86" i="13"/>
  <c r="V98" i="13"/>
  <c r="V100" i="13"/>
  <c r="V147" i="13"/>
  <c r="V149" i="13"/>
  <c r="AC144" i="13"/>
  <c r="U536" i="11" s="1"/>
  <c r="V7" i="13"/>
  <c r="V26" i="13"/>
  <c r="V32" i="13"/>
  <c r="V51" i="13"/>
  <c r="V57" i="13"/>
  <c r="V102" i="13"/>
  <c r="AC119" i="13"/>
  <c r="U511" i="11" s="1"/>
  <c r="V141" i="13"/>
  <c r="V153" i="13"/>
  <c r="V155" i="13"/>
  <c r="AC134" i="13"/>
  <c r="U526" i="11" s="1"/>
  <c r="V108" i="13"/>
  <c r="V110" i="13"/>
  <c r="V159" i="13"/>
  <c r="V96" i="13"/>
  <c r="V157" i="13"/>
  <c r="V13" i="13"/>
  <c r="V38" i="13"/>
  <c r="V63" i="13"/>
  <c r="V65" i="13"/>
  <c r="V112" i="13"/>
  <c r="AC129" i="13"/>
  <c r="U521" i="11" s="1"/>
  <c r="V151" i="13"/>
  <c r="V163" i="13"/>
  <c r="V165" i="13"/>
  <c r="V15" i="13"/>
  <c r="AC89" i="13"/>
  <c r="U481" i="11" s="1"/>
  <c r="AC99" i="13"/>
  <c r="U491" i="11" s="1"/>
  <c r="V40" i="13"/>
  <c r="V118" i="13"/>
  <c r="V167" i="13"/>
  <c r="V169" i="13"/>
  <c r="V11" i="13"/>
  <c r="V17" i="13"/>
  <c r="V36" i="13"/>
  <c r="V42" i="13"/>
  <c r="V61" i="13"/>
  <c r="V73" i="13"/>
  <c r="V75" i="13"/>
  <c r="V122" i="13"/>
  <c r="AC139" i="13"/>
  <c r="U531" i="11" s="1"/>
  <c r="V161" i="13"/>
  <c r="AC124" i="13"/>
  <c r="U516" i="11" s="1"/>
  <c r="V67" i="13"/>
  <c r="V106" i="13"/>
  <c r="V120" i="13"/>
  <c r="V77" i="13"/>
  <c r="AC94" i="13"/>
  <c r="U486" i="11" s="1"/>
  <c r="V116" i="13"/>
  <c r="V128" i="13"/>
  <c r="V130" i="13"/>
  <c r="AC114" i="13"/>
  <c r="U506" i="11" s="1"/>
  <c r="V132" i="13"/>
  <c r="V134" i="13"/>
  <c r="AC149" i="13"/>
  <c r="U541" i="11" s="1"/>
  <c r="V171" i="13"/>
  <c r="V2" i="13"/>
  <c r="E3" i="15" s="1"/>
  <c r="V4" i="13"/>
  <c r="V14" i="13"/>
  <c r="V19" i="13"/>
  <c r="V34" i="13"/>
  <c r="V39" i="13"/>
  <c r="V49" i="13"/>
  <c r="V74" i="13"/>
  <c r="V84" i="13"/>
  <c r="V94" i="13"/>
  <c r="V99" i="13"/>
  <c r="V109" i="13"/>
  <c r="V124" i="13"/>
  <c r="V9" i="13"/>
  <c r="V24" i="13"/>
  <c r="V29" i="13"/>
  <c r="V44" i="13"/>
  <c r="V54" i="13"/>
  <c r="V59" i="13"/>
  <c r="V64" i="13"/>
  <c r="V69" i="13"/>
  <c r="V79" i="13"/>
  <c r="V89" i="13"/>
  <c r="V104" i="13"/>
  <c r="V114" i="13"/>
  <c r="V524" i="11" l="1"/>
  <c r="E535" i="11"/>
  <c r="E144" i="15"/>
  <c r="E554" i="11"/>
  <c r="E163" i="15"/>
  <c r="E521" i="11"/>
  <c r="E130" i="15"/>
  <c r="E494" i="11"/>
  <c r="E103" i="15"/>
  <c r="E480" i="11"/>
  <c r="E89" i="15"/>
  <c r="E489" i="11"/>
  <c r="E98" i="15"/>
  <c r="E466" i="11"/>
  <c r="E75" i="15"/>
  <c r="E412" i="11"/>
  <c r="E21" i="15"/>
  <c r="E469" i="11"/>
  <c r="E78" i="15"/>
  <c r="E525" i="11"/>
  <c r="E134" i="15"/>
  <c r="E476" i="11"/>
  <c r="E85" i="15"/>
  <c r="E404" i="11"/>
  <c r="E13" i="15"/>
  <c r="E438" i="11"/>
  <c r="E47" i="15"/>
  <c r="E523" i="11"/>
  <c r="E132" i="15"/>
  <c r="E449" i="11"/>
  <c r="E58" i="15"/>
  <c r="E560" i="11"/>
  <c r="E169" i="15"/>
  <c r="E443" i="11"/>
  <c r="E52" i="15"/>
  <c r="E457" i="11"/>
  <c r="E66" i="15"/>
  <c r="E481" i="11"/>
  <c r="E90" i="15"/>
  <c r="E395" i="11"/>
  <c r="E4" i="15"/>
  <c r="E431" i="11"/>
  <c r="E40" i="15"/>
  <c r="E529" i="11"/>
  <c r="E138" i="15"/>
  <c r="E506" i="11"/>
  <c r="E115" i="15"/>
  <c r="E532" i="11"/>
  <c r="E141" i="15"/>
  <c r="E514" i="11"/>
  <c r="E123" i="15"/>
  <c r="E406" i="11"/>
  <c r="E15" i="15"/>
  <c r="E495" i="11"/>
  <c r="E104" i="15"/>
  <c r="E430" i="11"/>
  <c r="E39" i="15"/>
  <c r="E556" i="11"/>
  <c r="E165" i="15"/>
  <c r="E552" i="11"/>
  <c r="E161" i="15"/>
  <c r="E418" i="11"/>
  <c r="E27" i="15"/>
  <c r="E425" i="11"/>
  <c r="E34" i="15"/>
  <c r="E504" i="11"/>
  <c r="E113" i="15"/>
  <c r="E400" i="11"/>
  <c r="E9" i="15"/>
  <c r="E472" i="11"/>
  <c r="E81" i="15"/>
  <c r="E465" i="11"/>
  <c r="E74" i="15"/>
  <c r="E497" i="11"/>
  <c r="E106" i="15"/>
  <c r="E442" i="11"/>
  <c r="E51" i="15"/>
  <c r="E492" i="11"/>
  <c r="E101" i="15"/>
  <c r="E542" i="11"/>
  <c r="E151" i="15"/>
  <c r="E420" i="11"/>
  <c r="E29" i="15"/>
  <c r="E426" i="11"/>
  <c r="E35" i="15"/>
  <c r="E399" i="11"/>
  <c r="E8" i="15"/>
  <c r="E564" i="11"/>
  <c r="E173" i="15"/>
  <c r="E411" i="11"/>
  <c r="E20" i="15"/>
  <c r="E528" i="11"/>
  <c r="E137" i="15"/>
  <c r="E467" i="11"/>
  <c r="E76" i="15"/>
  <c r="E541" i="11"/>
  <c r="E150" i="15"/>
  <c r="E435" i="11"/>
  <c r="E44" i="15"/>
  <c r="E471" i="11"/>
  <c r="E80" i="15"/>
  <c r="E405" i="11"/>
  <c r="E14" i="15"/>
  <c r="E475" i="11"/>
  <c r="E84" i="15"/>
  <c r="E546" i="11"/>
  <c r="E155" i="15"/>
  <c r="E563" i="11"/>
  <c r="E172" i="15"/>
  <c r="E490" i="11"/>
  <c r="E99" i="15"/>
  <c r="E429" i="11"/>
  <c r="E38" i="15"/>
  <c r="E517" i="11"/>
  <c r="E126" i="15"/>
  <c r="E482" i="11"/>
  <c r="E91" i="15"/>
  <c r="E413" i="11"/>
  <c r="E22" i="15"/>
  <c r="E455" i="11"/>
  <c r="E64" i="15"/>
  <c r="E487" i="11"/>
  <c r="E96" i="15"/>
  <c r="E396" i="11"/>
  <c r="E5" i="15"/>
  <c r="E539" i="11"/>
  <c r="E148" i="15"/>
  <c r="E474" i="11"/>
  <c r="E83" i="15"/>
  <c r="E461" i="11"/>
  <c r="E70" i="15"/>
  <c r="E453" i="11"/>
  <c r="E62" i="15"/>
  <c r="E417" i="11"/>
  <c r="E26" i="15"/>
  <c r="E534" i="11"/>
  <c r="E143" i="15"/>
  <c r="E456" i="11"/>
  <c r="E65" i="15"/>
  <c r="E434" i="11"/>
  <c r="E43" i="15"/>
  <c r="E549" i="11"/>
  <c r="E158" i="15"/>
  <c r="E451" i="11"/>
  <c r="E60" i="15"/>
  <c r="E428" i="11"/>
  <c r="E37" i="15"/>
  <c r="E488" i="11"/>
  <c r="E97" i="15"/>
  <c r="E478" i="11"/>
  <c r="E87" i="15"/>
  <c r="E402" i="11"/>
  <c r="E11" i="15"/>
  <c r="E503" i="11"/>
  <c r="E112" i="15"/>
  <c r="E415" i="11"/>
  <c r="E24" i="15"/>
  <c r="E433" i="11"/>
  <c r="E42" i="15"/>
  <c r="E398" i="11"/>
  <c r="E7" i="15"/>
  <c r="E407" i="11"/>
  <c r="E16" i="15"/>
  <c r="E558" i="11"/>
  <c r="E167" i="15"/>
  <c r="E498" i="11"/>
  <c r="E107" i="15"/>
  <c r="E459" i="11"/>
  <c r="E68" i="15"/>
  <c r="E536" i="11"/>
  <c r="E145" i="15"/>
  <c r="E441" i="11"/>
  <c r="E50" i="15"/>
  <c r="E424" i="11"/>
  <c r="E33" i="15"/>
  <c r="E458" i="11"/>
  <c r="E67" i="15"/>
  <c r="E454" i="11"/>
  <c r="E63" i="15"/>
  <c r="E550" i="11"/>
  <c r="E159" i="15"/>
  <c r="E493" i="11"/>
  <c r="E102" i="15"/>
  <c r="E403" i="11"/>
  <c r="E12" i="15"/>
  <c r="E462" i="11"/>
  <c r="E71" i="15"/>
  <c r="E444" i="11"/>
  <c r="E53" i="15"/>
  <c r="E470" i="11"/>
  <c r="E79" i="15"/>
  <c r="E513" i="11"/>
  <c r="E122" i="15"/>
  <c r="E512" i="11"/>
  <c r="E121" i="15"/>
  <c r="E499" i="11"/>
  <c r="E108" i="15"/>
  <c r="E557" i="11"/>
  <c r="E166" i="15"/>
  <c r="E555" i="11"/>
  <c r="E164" i="15"/>
  <c r="E427" i="11"/>
  <c r="E36" i="15"/>
  <c r="E445" i="11"/>
  <c r="E54" i="15"/>
  <c r="E507" i="11"/>
  <c r="E116" i="15"/>
  <c r="E423" i="11"/>
  <c r="E32" i="15"/>
  <c r="E551" i="11"/>
  <c r="E160" i="15"/>
  <c r="E502" i="11"/>
  <c r="E111" i="15"/>
  <c r="E561" i="11"/>
  <c r="E170" i="15"/>
  <c r="E500" i="11"/>
  <c r="E109" i="15"/>
  <c r="E505" i="11"/>
  <c r="E114" i="15"/>
  <c r="E531" i="11"/>
  <c r="E140" i="15"/>
  <c r="E515" i="11"/>
  <c r="E124" i="15"/>
  <c r="E440" i="11"/>
  <c r="E49" i="15"/>
  <c r="E543" i="11"/>
  <c r="E152" i="15"/>
  <c r="E548" i="11"/>
  <c r="E157" i="15"/>
  <c r="E553" i="11"/>
  <c r="E162" i="15"/>
  <c r="E479" i="11"/>
  <c r="E88" i="15"/>
  <c r="E496" i="11"/>
  <c r="E105" i="15"/>
  <c r="E452" i="11"/>
  <c r="E61" i="15"/>
  <c r="E526" i="11"/>
  <c r="E135" i="15"/>
  <c r="E463" i="11"/>
  <c r="E72" i="15"/>
  <c r="E524" i="11"/>
  <c r="E133" i="15"/>
  <c r="E522" i="11"/>
  <c r="E131" i="15"/>
  <c r="E419" i="11"/>
  <c r="E28" i="15"/>
  <c r="E491" i="11"/>
  <c r="E100" i="15"/>
  <c r="E562" i="11"/>
  <c r="E171" i="15"/>
  <c r="E486" i="11"/>
  <c r="E95" i="15"/>
  <c r="E468" i="11"/>
  <c r="E77" i="15"/>
  <c r="E477" i="11"/>
  <c r="E86" i="15"/>
  <c r="E484" i="11"/>
  <c r="E93" i="15"/>
  <c r="E544" i="11"/>
  <c r="E153" i="15"/>
  <c r="E530" i="11"/>
  <c r="E139" i="15"/>
  <c r="E519" i="11"/>
  <c r="E128" i="15"/>
  <c r="E483" i="11"/>
  <c r="E92" i="15"/>
  <c r="E409" i="11"/>
  <c r="E18" i="15"/>
  <c r="E511" i="11"/>
  <c r="E120" i="15"/>
  <c r="E416" i="11"/>
  <c r="E25" i="15"/>
  <c r="E518" i="11"/>
  <c r="E127" i="15"/>
  <c r="E520" i="11"/>
  <c r="E129" i="15"/>
  <c r="E437" i="11"/>
  <c r="E46" i="15"/>
  <c r="E414" i="11"/>
  <c r="E23" i="15"/>
  <c r="E432" i="11"/>
  <c r="E41" i="15"/>
  <c r="E439" i="11"/>
  <c r="E48" i="15"/>
  <c r="E473" i="11"/>
  <c r="E82" i="15"/>
  <c r="E446" i="11"/>
  <c r="E55" i="15"/>
  <c r="E447" i="11"/>
  <c r="E56" i="15"/>
  <c r="E448" i="11"/>
  <c r="E57" i="15"/>
  <c r="V464" i="11"/>
  <c r="E436" i="11"/>
  <c r="E45" i="15"/>
  <c r="E422" i="11"/>
  <c r="E31" i="15"/>
  <c r="E421" i="11"/>
  <c r="E30" i="15"/>
  <c r="E559" i="11"/>
  <c r="E168" i="15"/>
  <c r="E464" i="11"/>
  <c r="E73" i="15"/>
  <c r="E460" i="11"/>
  <c r="E69" i="15"/>
  <c r="E401" i="11"/>
  <c r="E10" i="15"/>
  <c r="E510" i="11"/>
  <c r="E119" i="15"/>
  <c r="E547" i="11"/>
  <c r="E156" i="15"/>
  <c r="E538" i="11"/>
  <c r="E147" i="15"/>
  <c r="E397" i="11"/>
  <c r="E6" i="15"/>
  <c r="E516" i="11"/>
  <c r="E125" i="15"/>
  <c r="E508" i="11"/>
  <c r="E117" i="15"/>
  <c r="E545" i="11"/>
  <c r="E154" i="15"/>
  <c r="E410" i="11"/>
  <c r="E19" i="15"/>
  <c r="E408" i="11"/>
  <c r="E17" i="15"/>
  <c r="E540" i="11"/>
  <c r="E149" i="15"/>
  <c r="E501" i="11"/>
  <c r="E110" i="15"/>
  <c r="E533" i="11"/>
  <c r="E142" i="15"/>
  <c r="E537" i="11"/>
  <c r="E146" i="15"/>
  <c r="E509" i="11"/>
  <c r="E118" i="15"/>
  <c r="E485" i="11"/>
  <c r="E94" i="15"/>
  <c r="E450" i="11"/>
  <c r="E59" i="15"/>
  <c r="E527" i="11"/>
  <c r="E136" i="15"/>
  <c r="V522" i="11"/>
  <c r="V408" i="11"/>
  <c r="V508" i="11"/>
  <c r="V488" i="11"/>
  <c r="V422" i="11"/>
  <c r="V462" i="11"/>
  <c r="V485" i="11"/>
  <c r="V448" i="11"/>
  <c r="V445" i="11"/>
  <c r="V502" i="11"/>
  <c r="V482" i="11"/>
  <c r="V428" i="11"/>
  <c r="V545" i="11"/>
  <c r="V468" i="11"/>
  <c r="V425" i="11"/>
  <c r="V402" i="11"/>
  <c r="AF10" i="13"/>
  <c r="AF4" i="13"/>
  <c r="E394" i="11"/>
  <c r="AF9" i="13"/>
  <c r="AF8" i="13"/>
  <c r="R75" i="10" l="1"/>
  <c r="S75" i="10"/>
  <c r="C92" i="15" s="1"/>
  <c r="T75" i="10"/>
  <c r="D269" i="11" s="1"/>
  <c r="R109" i="10"/>
  <c r="S109" i="10"/>
  <c r="C290" i="11" s="1"/>
  <c r="T109" i="10"/>
  <c r="D290" i="11" s="1"/>
  <c r="R112" i="10"/>
  <c r="S112" i="10"/>
  <c r="C292" i="11" s="1"/>
  <c r="T112" i="10"/>
  <c r="D292" i="11" s="1"/>
  <c r="R31" i="10"/>
  <c r="S31" i="10"/>
  <c r="T31" i="10"/>
  <c r="D231" i="11" s="1"/>
  <c r="R104" i="10"/>
  <c r="S104" i="10"/>
  <c r="C288" i="11" s="1"/>
  <c r="T104" i="10"/>
  <c r="D288" i="11" s="1"/>
  <c r="R120" i="10"/>
  <c r="S120" i="10"/>
  <c r="T120" i="10"/>
  <c r="D296" i="11" s="1"/>
  <c r="R93" i="10"/>
  <c r="S93" i="10"/>
  <c r="C110" i="15" s="1"/>
  <c r="T93" i="10"/>
  <c r="D281" i="11" s="1"/>
  <c r="R14" i="10"/>
  <c r="S14" i="10"/>
  <c r="C310" i="11" s="1"/>
  <c r="T14" i="10"/>
  <c r="D310" i="11" s="1"/>
  <c r="R73" i="10"/>
  <c r="S73" i="10"/>
  <c r="C90" i="15" s="1"/>
  <c r="T73" i="10"/>
  <c r="D311" i="11" s="1"/>
  <c r="R69" i="10"/>
  <c r="S69" i="10"/>
  <c r="C312" i="11" s="1"/>
  <c r="T69" i="10"/>
  <c r="D312" i="11" s="1"/>
  <c r="R105" i="10"/>
  <c r="S105" i="10"/>
  <c r="T105" i="10"/>
  <c r="D314" i="11" s="1"/>
  <c r="R133" i="10"/>
  <c r="S133" i="10"/>
  <c r="T133" i="10"/>
  <c r="D315" i="11" s="1"/>
  <c r="R58" i="10"/>
  <c r="S58" i="10"/>
  <c r="T58" i="10"/>
  <c r="D313" i="11" s="1"/>
  <c r="R110" i="10"/>
  <c r="S110" i="10"/>
  <c r="T110" i="10"/>
  <c r="D316" i="11" s="1"/>
  <c r="R81" i="10"/>
  <c r="S81" i="10"/>
  <c r="C109" i="15" s="1"/>
  <c r="T81" i="10"/>
  <c r="D317" i="11" s="1"/>
  <c r="R101" i="10"/>
  <c r="S101" i="10"/>
  <c r="T101" i="10"/>
  <c r="D319" i="11" s="1"/>
  <c r="R96" i="10"/>
  <c r="S96" i="10"/>
  <c r="T96" i="10"/>
  <c r="D318" i="11" s="1"/>
  <c r="R116" i="10"/>
  <c r="S116" i="10"/>
  <c r="C70" i="15" s="1"/>
  <c r="T116" i="10"/>
  <c r="D320" i="11" s="1"/>
  <c r="R88" i="10"/>
  <c r="S88" i="10"/>
  <c r="T88" i="10"/>
  <c r="D322" i="11" s="1"/>
  <c r="R156" i="10"/>
  <c r="S156" i="10"/>
  <c r="T156" i="10"/>
  <c r="D323" i="11" s="1"/>
  <c r="R106" i="10"/>
  <c r="S106" i="10"/>
  <c r="C157" i="15" s="1"/>
  <c r="T106" i="10"/>
  <c r="D321" i="11" s="1"/>
  <c r="R107" i="10"/>
  <c r="S107" i="10"/>
  <c r="C324" i="11" s="1"/>
  <c r="T107" i="10"/>
  <c r="D324" i="11" s="1"/>
  <c r="R68" i="10"/>
  <c r="S68" i="10"/>
  <c r="T68" i="10"/>
  <c r="D325" i="11" s="1"/>
  <c r="R164" i="10"/>
  <c r="S164" i="10"/>
  <c r="T164" i="10"/>
  <c r="D326" i="11" s="1"/>
  <c r="R123" i="10"/>
  <c r="S123" i="10"/>
  <c r="C327" i="11" s="1"/>
  <c r="T123" i="10"/>
  <c r="D327" i="11" s="1"/>
  <c r="R172" i="10"/>
  <c r="S172" i="10"/>
  <c r="T172" i="10"/>
  <c r="D328" i="11" s="1"/>
  <c r="R71" i="10"/>
  <c r="S71" i="10"/>
  <c r="C126" i="15" s="1"/>
  <c r="T71" i="10"/>
  <c r="D329" i="11" s="1"/>
  <c r="R165" i="10"/>
  <c r="S165" i="10"/>
  <c r="T165" i="10"/>
  <c r="D330" i="11" s="1"/>
  <c r="R151" i="10"/>
  <c r="S151" i="10"/>
  <c r="T151" i="10"/>
  <c r="D331" i="11" s="1"/>
  <c r="R114" i="10"/>
  <c r="S114" i="10"/>
  <c r="T114" i="10"/>
  <c r="D332" i="11" s="1"/>
  <c r="R129" i="10"/>
  <c r="S129" i="10"/>
  <c r="T129" i="10"/>
  <c r="D333" i="11" s="1"/>
  <c r="R154" i="10"/>
  <c r="S154" i="10"/>
  <c r="T154" i="10"/>
  <c r="D335" i="11" s="1"/>
  <c r="R51" i="10"/>
  <c r="S51" i="10"/>
  <c r="T51" i="10"/>
  <c r="D334" i="11" s="1"/>
  <c r="R171" i="10"/>
  <c r="S171" i="10"/>
  <c r="T171" i="10"/>
  <c r="D336" i="11" s="1"/>
  <c r="R128" i="10"/>
  <c r="S128" i="10"/>
  <c r="C337" i="11" s="1"/>
  <c r="T128" i="10"/>
  <c r="D337" i="11" s="1"/>
  <c r="R162" i="10"/>
  <c r="S162" i="10"/>
  <c r="T162" i="10"/>
  <c r="D339" i="11" s="1"/>
  <c r="R158" i="10"/>
  <c r="S158" i="10"/>
  <c r="C141" i="15" s="1"/>
  <c r="T158" i="10"/>
  <c r="D338" i="11" s="1"/>
  <c r="R86" i="10"/>
  <c r="S86" i="10"/>
  <c r="T86" i="10"/>
  <c r="D340" i="11" s="1"/>
  <c r="R174" i="10"/>
  <c r="S174" i="10"/>
  <c r="T174" i="10"/>
  <c r="D342" i="11" s="1"/>
  <c r="R102" i="10"/>
  <c r="S102" i="10"/>
  <c r="T102" i="10"/>
  <c r="D341" i="11" s="1"/>
  <c r="R100" i="10"/>
  <c r="S100" i="10"/>
  <c r="C343" i="11" s="1"/>
  <c r="T100" i="10"/>
  <c r="D343" i="11" s="1"/>
  <c r="R181" i="10"/>
  <c r="S181" i="10"/>
  <c r="T181" i="10"/>
  <c r="D344" i="11" s="1"/>
  <c r="R145" i="10"/>
  <c r="S145" i="10"/>
  <c r="T145" i="10"/>
  <c r="D346" i="11" s="1"/>
  <c r="R87" i="10"/>
  <c r="S87" i="10"/>
  <c r="C122" i="15" s="1"/>
  <c r="T87" i="10"/>
  <c r="D345" i="11" s="1"/>
  <c r="R141" i="10"/>
  <c r="S141" i="10"/>
  <c r="T141" i="10"/>
  <c r="D347" i="11" s="1"/>
  <c r="R153" i="10"/>
  <c r="S153" i="10"/>
  <c r="C108" i="15" s="1"/>
  <c r="T153" i="10"/>
  <c r="D348" i="11" s="1"/>
  <c r="R79" i="10"/>
  <c r="S79" i="10"/>
  <c r="T79" i="10"/>
  <c r="D349" i="11" s="1"/>
  <c r="R161" i="10"/>
  <c r="S161" i="10"/>
  <c r="C350" i="11" s="1"/>
  <c r="T161" i="10"/>
  <c r="D350" i="11" s="1"/>
  <c r="R170" i="10"/>
  <c r="S170" i="10"/>
  <c r="T170" i="10"/>
  <c r="D352" i="11" s="1"/>
  <c r="R130" i="10"/>
  <c r="S130" i="10"/>
  <c r="C351" i="11" s="1"/>
  <c r="T130" i="10"/>
  <c r="D351" i="11" s="1"/>
  <c r="R135" i="10"/>
  <c r="S135" i="10"/>
  <c r="T135" i="10"/>
  <c r="D353" i="11" s="1"/>
  <c r="R159" i="10"/>
  <c r="S159" i="10"/>
  <c r="C128" i="15" s="1"/>
  <c r="T159" i="10"/>
  <c r="D354" i="11" s="1"/>
  <c r="R176" i="10"/>
  <c r="S176" i="10"/>
  <c r="T176" i="10"/>
  <c r="D355" i="11" s="1"/>
  <c r="R131" i="10"/>
  <c r="S131" i="10"/>
  <c r="C356" i="11" s="1"/>
  <c r="T131" i="10"/>
  <c r="D356" i="11" s="1"/>
  <c r="R83" i="10"/>
  <c r="S83" i="10"/>
  <c r="C85" i="15" s="1"/>
  <c r="T83" i="10"/>
  <c r="D357" i="11" s="1"/>
  <c r="R113" i="10"/>
  <c r="S113" i="10"/>
  <c r="T113" i="10"/>
  <c r="D358" i="11" s="1"/>
  <c r="R175" i="10"/>
  <c r="S175" i="10"/>
  <c r="T175" i="10"/>
  <c r="D359" i="11" s="1"/>
  <c r="R146" i="10"/>
  <c r="S146" i="10"/>
  <c r="C164" i="15" s="1"/>
  <c r="T146" i="10"/>
  <c r="D360" i="11" s="1"/>
  <c r="R142" i="10"/>
  <c r="S142" i="10"/>
  <c r="T142" i="10"/>
  <c r="D361" i="11" s="1"/>
  <c r="R178" i="10"/>
  <c r="S178" i="10"/>
  <c r="C362" i="11" s="1"/>
  <c r="T178" i="10"/>
  <c r="D362" i="11" s="1"/>
  <c r="R160" i="10"/>
  <c r="S160" i="10"/>
  <c r="C107" i="15" s="1"/>
  <c r="T160" i="10"/>
  <c r="D363" i="11" s="1"/>
  <c r="R187" i="10"/>
  <c r="S187" i="10"/>
  <c r="C364" i="11" s="1"/>
  <c r="T187" i="10"/>
  <c r="D364" i="11" s="1"/>
  <c r="R168" i="10"/>
  <c r="S168" i="10"/>
  <c r="T168" i="10"/>
  <c r="D366" i="11" s="1"/>
  <c r="R149" i="10"/>
  <c r="S149" i="10"/>
  <c r="T149" i="10"/>
  <c r="D365" i="11" s="1"/>
  <c r="R122" i="10"/>
  <c r="S122" i="10"/>
  <c r="C367" i="11" s="1"/>
  <c r="T122" i="10"/>
  <c r="D367" i="11" s="1"/>
  <c r="R182" i="10"/>
  <c r="S182" i="10"/>
  <c r="T182" i="10"/>
  <c r="D368" i="11" s="1"/>
  <c r="R138" i="10"/>
  <c r="S138" i="10"/>
  <c r="C144" i="15" s="1"/>
  <c r="T138" i="10"/>
  <c r="D369" i="11" s="1"/>
  <c r="R143" i="10"/>
  <c r="S143" i="10"/>
  <c r="C370" i="11" s="1"/>
  <c r="T143" i="10"/>
  <c r="D370" i="11" s="1"/>
  <c r="R115" i="10"/>
  <c r="S115" i="10"/>
  <c r="T115" i="10"/>
  <c r="D371" i="11" s="1"/>
  <c r="R124" i="10"/>
  <c r="S124" i="10"/>
  <c r="C372" i="11" s="1"/>
  <c r="T124" i="10"/>
  <c r="D372" i="11" s="1"/>
  <c r="R166" i="10"/>
  <c r="S166" i="10"/>
  <c r="T166" i="10"/>
  <c r="D373" i="11" s="1"/>
  <c r="R163" i="10"/>
  <c r="S163" i="10"/>
  <c r="C153" i="15" s="1"/>
  <c r="T163" i="10"/>
  <c r="D374" i="11" s="1"/>
  <c r="R185" i="10"/>
  <c r="S185" i="10"/>
  <c r="C375" i="11" s="1"/>
  <c r="T185" i="10"/>
  <c r="D375" i="11" s="1"/>
  <c r="R183" i="10"/>
  <c r="S183" i="10"/>
  <c r="C376" i="11" s="1"/>
  <c r="T183" i="10"/>
  <c r="D376" i="11" s="1"/>
  <c r="R177" i="10"/>
  <c r="S177" i="10"/>
  <c r="T177" i="10"/>
  <c r="D377" i="11" s="1"/>
  <c r="R148" i="10"/>
  <c r="S148" i="10"/>
  <c r="T148" i="10"/>
  <c r="D378" i="11" s="1"/>
  <c r="R126" i="10"/>
  <c r="S126" i="10"/>
  <c r="T126" i="10"/>
  <c r="D379" i="11" s="1"/>
  <c r="R137" i="10"/>
  <c r="S137" i="10"/>
  <c r="T137" i="10"/>
  <c r="D380" i="11" s="1"/>
  <c r="R191" i="10"/>
  <c r="S191" i="10"/>
  <c r="T191" i="10"/>
  <c r="D381" i="11" s="1"/>
  <c r="R152" i="10"/>
  <c r="S152" i="10"/>
  <c r="C382" i="11" s="1"/>
  <c r="T152" i="10"/>
  <c r="D382" i="11" s="1"/>
  <c r="R144" i="10"/>
  <c r="S144" i="10"/>
  <c r="T144" i="10"/>
  <c r="D383" i="11" s="1"/>
  <c r="R180" i="10"/>
  <c r="S180" i="10"/>
  <c r="T180" i="10"/>
  <c r="D384" i="11" s="1"/>
  <c r="R188" i="10"/>
  <c r="S188" i="10"/>
  <c r="C386" i="11" s="1"/>
  <c r="T188" i="10"/>
  <c r="D386" i="11" s="1"/>
  <c r="R186" i="10"/>
  <c r="S186" i="10"/>
  <c r="C385" i="11" s="1"/>
  <c r="T186" i="10"/>
  <c r="D385" i="11" s="1"/>
  <c r="R184" i="10"/>
  <c r="S184" i="10"/>
  <c r="T184" i="10"/>
  <c r="D387" i="11" s="1"/>
  <c r="R155" i="10"/>
  <c r="S155" i="10"/>
  <c r="C167" i="15" s="1"/>
  <c r="T155" i="10"/>
  <c r="D388" i="11" s="1"/>
  <c r="R189" i="10"/>
  <c r="S189" i="10"/>
  <c r="T189" i="10"/>
  <c r="D389" i="11" s="1"/>
  <c r="R192" i="10"/>
  <c r="S192" i="10"/>
  <c r="T192" i="10"/>
  <c r="D390" i="11" s="1"/>
  <c r="R179" i="10"/>
  <c r="S179" i="10"/>
  <c r="C391" i="11" s="1"/>
  <c r="T179" i="10"/>
  <c r="D391" i="11" s="1"/>
  <c r="R173" i="10"/>
  <c r="S173" i="10"/>
  <c r="T173" i="10"/>
  <c r="D392" i="11" s="1"/>
  <c r="R190" i="10"/>
  <c r="S190" i="10"/>
  <c r="C393" i="11" s="1"/>
  <c r="T190" i="10"/>
  <c r="D393" i="11" s="1"/>
  <c r="U75" i="10"/>
  <c r="N269" i="11" s="1"/>
  <c r="W75" i="10"/>
  <c r="O269" i="11" s="1"/>
  <c r="X75" i="10"/>
  <c r="P269" i="11" s="1"/>
  <c r="Y75" i="10"/>
  <c r="Q269" i="11" s="1"/>
  <c r="Z75" i="10"/>
  <c r="R269" i="11" s="1"/>
  <c r="AA75" i="10"/>
  <c r="S269" i="11" s="1"/>
  <c r="AB75" i="10"/>
  <c r="T269" i="11" s="1"/>
  <c r="U109" i="10"/>
  <c r="N290" i="11" s="1"/>
  <c r="W109" i="10"/>
  <c r="O290" i="11" s="1"/>
  <c r="X109" i="10"/>
  <c r="Y109" i="10"/>
  <c r="Q290" i="11" s="1"/>
  <c r="Z109" i="10"/>
  <c r="R290" i="11" s="1"/>
  <c r="AA109" i="10"/>
  <c r="S290" i="11" s="1"/>
  <c r="AB109" i="10"/>
  <c r="T290" i="11" s="1"/>
  <c r="U112" i="10"/>
  <c r="N292" i="11" s="1"/>
  <c r="W112" i="10"/>
  <c r="O292" i="11" s="1"/>
  <c r="X112" i="10"/>
  <c r="P292" i="11" s="1"/>
  <c r="Y112" i="10"/>
  <c r="Q292" i="11" s="1"/>
  <c r="Z112" i="10"/>
  <c r="R292" i="11" s="1"/>
  <c r="AA112" i="10"/>
  <c r="S292" i="11" s="1"/>
  <c r="AB112" i="10"/>
  <c r="T292" i="11" s="1"/>
  <c r="U31" i="10"/>
  <c r="N231" i="11" s="1"/>
  <c r="W31" i="10"/>
  <c r="O231" i="11" s="1"/>
  <c r="X31" i="10"/>
  <c r="Y31" i="10"/>
  <c r="Q231" i="11" s="1"/>
  <c r="Z31" i="10"/>
  <c r="R231" i="11" s="1"/>
  <c r="AA31" i="10"/>
  <c r="S231" i="11" s="1"/>
  <c r="AB31" i="10"/>
  <c r="T231" i="11" s="1"/>
  <c r="U104" i="10"/>
  <c r="N288" i="11" s="1"/>
  <c r="W104" i="10"/>
  <c r="O288" i="11" s="1"/>
  <c r="X104" i="10"/>
  <c r="P288" i="11" s="1"/>
  <c r="Y104" i="10"/>
  <c r="Q288" i="11" s="1"/>
  <c r="Z104" i="10"/>
  <c r="R288" i="11" s="1"/>
  <c r="AA104" i="10"/>
  <c r="S288" i="11" s="1"/>
  <c r="AB104" i="10"/>
  <c r="T288" i="11" s="1"/>
  <c r="U120" i="10"/>
  <c r="N296" i="11" s="1"/>
  <c r="W120" i="10"/>
  <c r="O296" i="11" s="1"/>
  <c r="X120" i="10"/>
  <c r="Y120" i="10"/>
  <c r="Z120" i="10"/>
  <c r="R296" i="11" s="1"/>
  <c r="AA120" i="10"/>
  <c r="S296" i="11" s="1"/>
  <c r="AB120" i="10"/>
  <c r="T296" i="11" s="1"/>
  <c r="U93" i="10"/>
  <c r="N281" i="11" s="1"/>
  <c r="W93" i="10"/>
  <c r="O281" i="11" s="1"/>
  <c r="X93" i="10"/>
  <c r="P281" i="11" s="1"/>
  <c r="Y93" i="10"/>
  <c r="Q281" i="11" s="1"/>
  <c r="Z93" i="10"/>
  <c r="R281" i="11" s="1"/>
  <c r="AA93" i="10"/>
  <c r="S281" i="11" s="1"/>
  <c r="AB93" i="10"/>
  <c r="T281" i="11" s="1"/>
  <c r="U14" i="10"/>
  <c r="N310" i="11" s="1"/>
  <c r="W14" i="10"/>
  <c r="O310" i="11" s="1"/>
  <c r="X14" i="10"/>
  <c r="Y14" i="10"/>
  <c r="Q310" i="11" s="1"/>
  <c r="Z14" i="10"/>
  <c r="R310" i="11" s="1"/>
  <c r="AA14" i="10"/>
  <c r="S310" i="11" s="1"/>
  <c r="AB14" i="10"/>
  <c r="T310" i="11" s="1"/>
  <c r="U73" i="10"/>
  <c r="N311" i="11" s="1"/>
  <c r="W73" i="10"/>
  <c r="O311" i="11" s="1"/>
  <c r="X73" i="10"/>
  <c r="Y73" i="10"/>
  <c r="Q311" i="11" s="1"/>
  <c r="Z73" i="10"/>
  <c r="R311" i="11" s="1"/>
  <c r="AA73" i="10"/>
  <c r="S311" i="11" s="1"/>
  <c r="AB73" i="10"/>
  <c r="T311" i="11" s="1"/>
  <c r="U69" i="10"/>
  <c r="N312" i="11" s="1"/>
  <c r="W69" i="10"/>
  <c r="O312" i="11" s="1"/>
  <c r="X69" i="10"/>
  <c r="Y69" i="10"/>
  <c r="Q312" i="11" s="1"/>
  <c r="Z69" i="10"/>
  <c r="R312" i="11" s="1"/>
  <c r="AA69" i="10"/>
  <c r="S312" i="11" s="1"/>
  <c r="AB69" i="10"/>
  <c r="T312" i="11" s="1"/>
  <c r="U105" i="10"/>
  <c r="N314" i="11" s="1"/>
  <c r="W105" i="10"/>
  <c r="O314" i="11" s="1"/>
  <c r="X105" i="10"/>
  <c r="Y105" i="10"/>
  <c r="Z105" i="10"/>
  <c r="R314" i="11" s="1"/>
  <c r="AA105" i="10"/>
  <c r="S314" i="11" s="1"/>
  <c r="AB105" i="10"/>
  <c r="T314" i="11" s="1"/>
  <c r="U133" i="10"/>
  <c r="N315" i="11" s="1"/>
  <c r="W133" i="10"/>
  <c r="O315" i="11" s="1"/>
  <c r="X133" i="10"/>
  <c r="Y133" i="10"/>
  <c r="Q315" i="11" s="1"/>
  <c r="Z133" i="10"/>
  <c r="R315" i="11" s="1"/>
  <c r="AA133" i="10"/>
  <c r="S315" i="11" s="1"/>
  <c r="AB133" i="10"/>
  <c r="T315" i="11" s="1"/>
  <c r="U58" i="10"/>
  <c r="N313" i="11" s="1"/>
  <c r="W58" i="10"/>
  <c r="O313" i="11" s="1"/>
  <c r="X58" i="10"/>
  <c r="P313" i="11" s="1"/>
  <c r="Y58" i="10"/>
  <c r="Z58" i="10"/>
  <c r="R313" i="11" s="1"/>
  <c r="AA58" i="10"/>
  <c r="S313" i="11" s="1"/>
  <c r="AB58" i="10"/>
  <c r="T313" i="11" s="1"/>
  <c r="U110" i="10"/>
  <c r="N316" i="11" s="1"/>
  <c r="W110" i="10"/>
  <c r="O316" i="11" s="1"/>
  <c r="X110" i="10"/>
  <c r="P316" i="11" s="1"/>
  <c r="Y110" i="10"/>
  <c r="Q316" i="11" s="1"/>
  <c r="Z110" i="10"/>
  <c r="R316" i="11" s="1"/>
  <c r="AA110" i="10"/>
  <c r="S316" i="11" s="1"/>
  <c r="AB110" i="10"/>
  <c r="T316" i="11" s="1"/>
  <c r="U81" i="10"/>
  <c r="N317" i="11" s="1"/>
  <c r="W81" i="10"/>
  <c r="O317" i="11" s="1"/>
  <c r="X81" i="10"/>
  <c r="P317" i="11" s="1"/>
  <c r="Y81" i="10"/>
  <c r="Q317" i="11" s="1"/>
  <c r="Z81" i="10"/>
  <c r="R317" i="11" s="1"/>
  <c r="AA81" i="10"/>
  <c r="S317" i="11" s="1"/>
  <c r="AB81" i="10"/>
  <c r="T317" i="11" s="1"/>
  <c r="U101" i="10"/>
  <c r="N319" i="11" s="1"/>
  <c r="W101" i="10"/>
  <c r="O319" i="11" s="1"/>
  <c r="X101" i="10"/>
  <c r="Y101" i="10"/>
  <c r="Q319" i="11" s="1"/>
  <c r="Z101" i="10"/>
  <c r="R319" i="11" s="1"/>
  <c r="AA101" i="10"/>
  <c r="S319" i="11" s="1"/>
  <c r="AB101" i="10"/>
  <c r="T319" i="11" s="1"/>
  <c r="U96" i="10"/>
  <c r="N318" i="11" s="1"/>
  <c r="W96" i="10"/>
  <c r="O318" i="11" s="1"/>
  <c r="X96" i="10"/>
  <c r="P318" i="11" s="1"/>
  <c r="Y96" i="10"/>
  <c r="Q318" i="11" s="1"/>
  <c r="Z96" i="10"/>
  <c r="R318" i="11" s="1"/>
  <c r="AA96" i="10"/>
  <c r="S318" i="11" s="1"/>
  <c r="AB96" i="10"/>
  <c r="T318" i="11" s="1"/>
  <c r="U116" i="10"/>
  <c r="N320" i="11" s="1"/>
  <c r="W116" i="10"/>
  <c r="O320" i="11" s="1"/>
  <c r="X116" i="10"/>
  <c r="Y116" i="10"/>
  <c r="Z116" i="10"/>
  <c r="R320" i="11" s="1"/>
  <c r="AA116" i="10"/>
  <c r="S320" i="11" s="1"/>
  <c r="AB116" i="10"/>
  <c r="T320" i="11" s="1"/>
  <c r="U88" i="10"/>
  <c r="N322" i="11" s="1"/>
  <c r="W88" i="10"/>
  <c r="O322" i="11" s="1"/>
  <c r="X88" i="10"/>
  <c r="P322" i="11" s="1"/>
  <c r="Y88" i="10"/>
  <c r="Z88" i="10"/>
  <c r="R322" i="11" s="1"/>
  <c r="AA88" i="10"/>
  <c r="S322" i="11" s="1"/>
  <c r="AB88" i="10"/>
  <c r="T322" i="11" s="1"/>
  <c r="U156" i="10"/>
  <c r="N323" i="11" s="1"/>
  <c r="W156" i="10"/>
  <c r="O323" i="11" s="1"/>
  <c r="X156" i="10"/>
  <c r="Y156" i="10"/>
  <c r="Q323" i="11" s="1"/>
  <c r="Z156" i="10"/>
  <c r="R323" i="11" s="1"/>
  <c r="AA156" i="10"/>
  <c r="S323" i="11" s="1"/>
  <c r="AB156" i="10"/>
  <c r="T323" i="11" s="1"/>
  <c r="U106" i="10"/>
  <c r="N321" i="11" s="1"/>
  <c r="W106" i="10"/>
  <c r="O321" i="11" s="1"/>
  <c r="X106" i="10"/>
  <c r="P321" i="11" s="1"/>
  <c r="Y106" i="10"/>
  <c r="Q321" i="11" s="1"/>
  <c r="Z106" i="10"/>
  <c r="R321" i="11" s="1"/>
  <c r="AA106" i="10"/>
  <c r="S321" i="11" s="1"/>
  <c r="AB106" i="10"/>
  <c r="T321" i="11" s="1"/>
  <c r="U107" i="10"/>
  <c r="N324" i="11" s="1"/>
  <c r="W107" i="10"/>
  <c r="O324" i="11" s="1"/>
  <c r="X107" i="10"/>
  <c r="Y107" i="10"/>
  <c r="Q324" i="11" s="1"/>
  <c r="Z107" i="10"/>
  <c r="R324" i="11" s="1"/>
  <c r="AA107" i="10"/>
  <c r="S324" i="11" s="1"/>
  <c r="AB107" i="10"/>
  <c r="T324" i="11" s="1"/>
  <c r="U68" i="10"/>
  <c r="N325" i="11" s="1"/>
  <c r="W68" i="10"/>
  <c r="O325" i="11" s="1"/>
  <c r="X68" i="10"/>
  <c r="P325" i="11" s="1"/>
  <c r="Y68" i="10"/>
  <c r="Z68" i="10"/>
  <c r="R325" i="11" s="1"/>
  <c r="AA68" i="10"/>
  <c r="S325" i="11" s="1"/>
  <c r="AB68" i="10"/>
  <c r="T325" i="11" s="1"/>
  <c r="U164" i="10"/>
  <c r="N326" i="11" s="1"/>
  <c r="W164" i="10"/>
  <c r="O326" i="11" s="1"/>
  <c r="X164" i="10"/>
  <c r="P326" i="11" s="1"/>
  <c r="Y164" i="10"/>
  <c r="Q326" i="11" s="1"/>
  <c r="Z164" i="10"/>
  <c r="R326" i="11" s="1"/>
  <c r="AA164" i="10"/>
  <c r="S326" i="11" s="1"/>
  <c r="AB164" i="10"/>
  <c r="T326" i="11" s="1"/>
  <c r="U123" i="10"/>
  <c r="N327" i="11" s="1"/>
  <c r="W123" i="10"/>
  <c r="O327" i="11" s="1"/>
  <c r="X123" i="10"/>
  <c r="P327" i="11" s="1"/>
  <c r="Y123" i="10"/>
  <c r="Q327" i="11" s="1"/>
  <c r="Z123" i="10"/>
  <c r="R327" i="11" s="1"/>
  <c r="AA123" i="10"/>
  <c r="AB123" i="10"/>
  <c r="T327" i="11" s="1"/>
  <c r="U172" i="10"/>
  <c r="N328" i="11" s="1"/>
  <c r="W172" i="10"/>
  <c r="O328" i="11" s="1"/>
  <c r="X172" i="10"/>
  <c r="Y172" i="10"/>
  <c r="Q328" i="11" s="1"/>
  <c r="Z172" i="10"/>
  <c r="R328" i="11" s="1"/>
  <c r="AA172" i="10"/>
  <c r="AB172" i="10"/>
  <c r="T328" i="11" s="1"/>
  <c r="U71" i="10"/>
  <c r="N329" i="11" s="1"/>
  <c r="W71" i="10"/>
  <c r="O329" i="11" s="1"/>
  <c r="X71" i="10"/>
  <c r="P329" i="11" s="1"/>
  <c r="Y71" i="10"/>
  <c r="Q329" i="11" s="1"/>
  <c r="Z71" i="10"/>
  <c r="R329" i="11" s="1"/>
  <c r="AA71" i="10"/>
  <c r="S329" i="11" s="1"/>
  <c r="AB71" i="10"/>
  <c r="T329" i="11" s="1"/>
  <c r="U165" i="10"/>
  <c r="N330" i="11" s="1"/>
  <c r="W165" i="10"/>
  <c r="O330" i="11" s="1"/>
  <c r="X165" i="10"/>
  <c r="Y165" i="10"/>
  <c r="Z165" i="10"/>
  <c r="R330" i="11" s="1"/>
  <c r="AA165" i="10"/>
  <c r="S330" i="11" s="1"/>
  <c r="AB165" i="10"/>
  <c r="T330" i="11" s="1"/>
  <c r="U151" i="10"/>
  <c r="N331" i="11" s="1"/>
  <c r="W151" i="10"/>
  <c r="O331" i="11" s="1"/>
  <c r="X151" i="10"/>
  <c r="P331" i="11" s="1"/>
  <c r="Y151" i="10"/>
  <c r="Q331" i="11" s="1"/>
  <c r="Z151" i="10"/>
  <c r="R331" i="11" s="1"/>
  <c r="AA151" i="10"/>
  <c r="S331" i="11" s="1"/>
  <c r="AB151" i="10"/>
  <c r="T331" i="11" s="1"/>
  <c r="U114" i="10"/>
  <c r="N332" i="11" s="1"/>
  <c r="W114" i="10"/>
  <c r="O332" i="11" s="1"/>
  <c r="X114" i="10"/>
  <c r="Y114" i="10"/>
  <c r="Q332" i="11" s="1"/>
  <c r="Z114" i="10"/>
  <c r="R332" i="11" s="1"/>
  <c r="AA114" i="10"/>
  <c r="S332" i="11" s="1"/>
  <c r="AB114" i="10"/>
  <c r="T332" i="11" s="1"/>
  <c r="U129" i="10"/>
  <c r="N333" i="11" s="1"/>
  <c r="W129" i="10"/>
  <c r="O333" i="11" s="1"/>
  <c r="X129" i="10"/>
  <c r="P333" i="11" s="1"/>
  <c r="Y129" i="10"/>
  <c r="Q333" i="11" s="1"/>
  <c r="Z129" i="10"/>
  <c r="R333" i="11" s="1"/>
  <c r="AA129" i="10"/>
  <c r="S333" i="11" s="1"/>
  <c r="AB129" i="10"/>
  <c r="T333" i="11" s="1"/>
  <c r="U154" i="10"/>
  <c r="N335" i="11" s="1"/>
  <c r="W154" i="10"/>
  <c r="O335" i="11" s="1"/>
  <c r="X154" i="10"/>
  <c r="Y154" i="10"/>
  <c r="Q335" i="11" s="1"/>
  <c r="Z154" i="10"/>
  <c r="R335" i="11" s="1"/>
  <c r="AA154" i="10"/>
  <c r="S335" i="11" s="1"/>
  <c r="AB154" i="10"/>
  <c r="T335" i="11" s="1"/>
  <c r="U51" i="10"/>
  <c r="N334" i="11" s="1"/>
  <c r="W51" i="10"/>
  <c r="O334" i="11" s="1"/>
  <c r="X51" i="10"/>
  <c r="P334" i="11" s="1"/>
  <c r="Y51" i="10"/>
  <c r="Q334" i="11" s="1"/>
  <c r="Z51" i="10"/>
  <c r="R334" i="11" s="1"/>
  <c r="AA51" i="10"/>
  <c r="S334" i="11" s="1"/>
  <c r="AB51" i="10"/>
  <c r="T334" i="11" s="1"/>
  <c r="U171" i="10"/>
  <c r="N336" i="11" s="1"/>
  <c r="W171" i="10"/>
  <c r="O336" i="11" s="1"/>
  <c r="X171" i="10"/>
  <c r="P336" i="11" s="1"/>
  <c r="Y171" i="10"/>
  <c r="Q336" i="11" s="1"/>
  <c r="Z171" i="10"/>
  <c r="R336" i="11" s="1"/>
  <c r="AA171" i="10"/>
  <c r="S336" i="11" s="1"/>
  <c r="AB171" i="10"/>
  <c r="T336" i="11" s="1"/>
  <c r="U128" i="10"/>
  <c r="N337" i="11" s="1"/>
  <c r="W128" i="10"/>
  <c r="O337" i="11" s="1"/>
  <c r="X128" i="10"/>
  <c r="P337" i="11" s="1"/>
  <c r="Y128" i="10"/>
  <c r="Q337" i="11" s="1"/>
  <c r="Z128" i="10"/>
  <c r="R337" i="11" s="1"/>
  <c r="AA128" i="10"/>
  <c r="S337" i="11" s="1"/>
  <c r="AB128" i="10"/>
  <c r="T337" i="11" s="1"/>
  <c r="U162" i="10"/>
  <c r="N339" i="11" s="1"/>
  <c r="W162" i="10"/>
  <c r="O339" i="11" s="1"/>
  <c r="X162" i="10"/>
  <c r="P339" i="11" s="1"/>
  <c r="Y162" i="10"/>
  <c r="Z162" i="10"/>
  <c r="R339" i="11" s="1"/>
  <c r="AA162" i="10"/>
  <c r="S339" i="11" s="1"/>
  <c r="AB162" i="10"/>
  <c r="T339" i="11" s="1"/>
  <c r="U158" i="10"/>
  <c r="N338" i="11" s="1"/>
  <c r="W158" i="10"/>
  <c r="O338" i="11" s="1"/>
  <c r="X158" i="10"/>
  <c r="P338" i="11" s="1"/>
  <c r="Y158" i="10"/>
  <c r="Z158" i="10"/>
  <c r="R338" i="11" s="1"/>
  <c r="AA158" i="10"/>
  <c r="S338" i="11" s="1"/>
  <c r="AB158" i="10"/>
  <c r="T338" i="11" s="1"/>
  <c r="U86" i="10"/>
  <c r="N340" i="11" s="1"/>
  <c r="W86" i="10"/>
  <c r="O340" i="11" s="1"/>
  <c r="X86" i="10"/>
  <c r="Y86" i="10"/>
  <c r="Z86" i="10"/>
  <c r="R340" i="11" s="1"/>
  <c r="AA86" i="10"/>
  <c r="S340" i="11" s="1"/>
  <c r="AB86" i="10"/>
  <c r="T340" i="11" s="1"/>
  <c r="U174" i="10"/>
  <c r="N342" i="11" s="1"/>
  <c r="W174" i="10"/>
  <c r="O342" i="11" s="1"/>
  <c r="X174" i="10"/>
  <c r="P342" i="11" s="1"/>
  <c r="Y174" i="10"/>
  <c r="Z174" i="10"/>
  <c r="R342" i="11" s="1"/>
  <c r="AA174" i="10"/>
  <c r="S342" i="11" s="1"/>
  <c r="AB174" i="10"/>
  <c r="T342" i="11" s="1"/>
  <c r="U102" i="10"/>
  <c r="N341" i="11" s="1"/>
  <c r="W102" i="10"/>
  <c r="O341" i="11" s="1"/>
  <c r="X102" i="10"/>
  <c r="Y102" i="10"/>
  <c r="Q341" i="11" s="1"/>
  <c r="Z102" i="10"/>
  <c r="R341" i="11" s="1"/>
  <c r="AA102" i="10"/>
  <c r="S341" i="11" s="1"/>
  <c r="AB102" i="10"/>
  <c r="T341" i="11" s="1"/>
  <c r="U100" i="10"/>
  <c r="N343" i="11" s="1"/>
  <c r="W100" i="10"/>
  <c r="O343" i="11" s="1"/>
  <c r="X100" i="10"/>
  <c r="P343" i="11" s="1"/>
  <c r="Y100" i="10"/>
  <c r="Q343" i="11" s="1"/>
  <c r="Z100" i="10"/>
  <c r="AA100" i="10"/>
  <c r="S343" i="11" s="1"/>
  <c r="AB100" i="10"/>
  <c r="T343" i="11" s="1"/>
  <c r="U181" i="10"/>
  <c r="N344" i="11" s="1"/>
  <c r="W181" i="10"/>
  <c r="O344" i="11" s="1"/>
  <c r="X181" i="10"/>
  <c r="Y181" i="10"/>
  <c r="Q344" i="11" s="1"/>
  <c r="Z181" i="10"/>
  <c r="R344" i="11" s="1"/>
  <c r="AA181" i="10"/>
  <c r="S344" i="11" s="1"/>
  <c r="AB181" i="10"/>
  <c r="T344" i="11" s="1"/>
  <c r="U145" i="10"/>
  <c r="N346" i="11" s="1"/>
  <c r="W145" i="10"/>
  <c r="O346" i="11" s="1"/>
  <c r="X145" i="10"/>
  <c r="P346" i="11" s="1"/>
  <c r="Y145" i="10"/>
  <c r="Z145" i="10"/>
  <c r="R346" i="11" s="1"/>
  <c r="AA145" i="10"/>
  <c r="S346" i="11" s="1"/>
  <c r="AB145" i="10"/>
  <c r="T346" i="11" s="1"/>
  <c r="U87" i="10"/>
  <c r="N345" i="11" s="1"/>
  <c r="W87" i="10"/>
  <c r="O345" i="11" s="1"/>
  <c r="X87" i="10"/>
  <c r="P345" i="11" s="1"/>
  <c r="Y87" i="10"/>
  <c r="Q345" i="11" s="1"/>
  <c r="Z87" i="10"/>
  <c r="R345" i="11" s="1"/>
  <c r="AA87" i="10"/>
  <c r="S345" i="11" s="1"/>
  <c r="AB87" i="10"/>
  <c r="T345" i="11" s="1"/>
  <c r="U141" i="10"/>
  <c r="N347" i="11" s="1"/>
  <c r="W141" i="10"/>
  <c r="O347" i="11" s="1"/>
  <c r="X141" i="10"/>
  <c r="P347" i="11" s="1"/>
  <c r="Y141" i="10"/>
  <c r="Q347" i="11" s="1"/>
  <c r="Z141" i="10"/>
  <c r="R347" i="11" s="1"/>
  <c r="AA141" i="10"/>
  <c r="AB141" i="10"/>
  <c r="T347" i="11" s="1"/>
  <c r="U153" i="10"/>
  <c r="N348" i="11" s="1"/>
  <c r="W153" i="10"/>
  <c r="O348" i="11" s="1"/>
  <c r="X153" i="10"/>
  <c r="P348" i="11" s="1"/>
  <c r="Y153" i="10"/>
  <c r="Z153" i="10"/>
  <c r="R348" i="11" s="1"/>
  <c r="AA153" i="10"/>
  <c r="S348" i="11" s="1"/>
  <c r="AB153" i="10"/>
  <c r="T348" i="11" s="1"/>
  <c r="U79" i="10"/>
  <c r="N349" i="11" s="1"/>
  <c r="W79" i="10"/>
  <c r="O349" i="11" s="1"/>
  <c r="X79" i="10"/>
  <c r="P349" i="11" s="1"/>
  <c r="Y79" i="10"/>
  <c r="Q349" i="11" s="1"/>
  <c r="Z79" i="10"/>
  <c r="R349" i="11" s="1"/>
  <c r="AA79" i="10"/>
  <c r="S349" i="11" s="1"/>
  <c r="AB79" i="10"/>
  <c r="T349" i="11" s="1"/>
  <c r="U161" i="10"/>
  <c r="N350" i="11" s="1"/>
  <c r="W161" i="10"/>
  <c r="O350" i="11" s="1"/>
  <c r="X161" i="10"/>
  <c r="Y161" i="10"/>
  <c r="Z161" i="10"/>
  <c r="R350" i="11" s="1"/>
  <c r="AA161" i="10"/>
  <c r="S350" i="11" s="1"/>
  <c r="AB161" i="10"/>
  <c r="T350" i="11" s="1"/>
  <c r="U170" i="10"/>
  <c r="N352" i="11" s="1"/>
  <c r="W170" i="10"/>
  <c r="O352" i="11" s="1"/>
  <c r="X170" i="10"/>
  <c r="P352" i="11" s="1"/>
  <c r="Y170" i="10"/>
  <c r="Q352" i="11" s="1"/>
  <c r="Z170" i="10"/>
  <c r="R352" i="11" s="1"/>
  <c r="AA170" i="10"/>
  <c r="S352" i="11" s="1"/>
  <c r="AB170" i="10"/>
  <c r="T352" i="11" s="1"/>
  <c r="U130" i="10"/>
  <c r="N351" i="11" s="1"/>
  <c r="W130" i="10"/>
  <c r="O351" i="11" s="1"/>
  <c r="X130" i="10"/>
  <c r="Y130" i="10"/>
  <c r="Q351" i="11" s="1"/>
  <c r="Z130" i="10"/>
  <c r="R351" i="11" s="1"/>
  <c r="AA130" i="10"/>
  <c r="S351" i="11" s="1"/>
  <c r="AB130" i="10"/>
  <c r="T351" i="11" s="1"/>
  <c r="U135" i="10"/>
  <c r="N353" i="11" s="1"/>
  <c r="W135" i="10"/>
  <c r="O353" i="11" s="1"/>
  <c r="X135" i="10"/>
  <c r="P353" i="11" s="1"/>
  <c r="Y135" i="10"/>
  <c r="Z135" i="10"/>
  <c r="R353" i="11" s="1"/>
  <c r="AA135" i="10"/>
  <c r="S353" i="11" s="1"/>
  <c r="AB135" i="10"/>
  <c r="T353" i="11" s="1"/>
  <c r="U159" i="10"/>
  <c r="N354" i="11" s="1"/>
  <c r="W159" i="10"/>
  <c r="O354" i="11" s="1"/>
  <c r="X159" i="10"/>
  <c r="Y159" i="10"/>
  <c r="Q354" i="11" s="1"/>
  <c r="Z159" i="10"/>
  <c r="R354" i="11" s="1"/>
  <c r="AA159" i="10"/>
  <c r="S354" i="11" s="1"/>
  <c r="AB159" i="10"/>
  <c r="T354" i="11" s="1"/>
  <c r="U176" i="10"/>
  <c r="N355" i="11" s="1"/>
  <c r="W176" i="10"/>
  <c r="O355" i="11" s="1"/>
  <c r="X176" i="10"/>
  <c r="P355" i="11" s="1"/>
  <c r="Y176" i="10"/>
  <c r="Q355" i="11" s="1"/>
  <c r="Z176" i="10"/>
  <c r="R355" i="11" s="1"/>
  <c r="AA176" i="10"/>
  <c r="S355" i="11" s="1"/>
  <c r="AB176" i="10"/>
  <c r="T355" i="11" s="1"/>
  <c r="U131" i="10"/>
  <c r="N356" i="11" s="1"/>
  <c r="W131" i="10"/>
  <c r="O356" i="11" s="1"/>
  <c r="X131" i="10"/>
  <c r="Y131" i="10"/>
  <c r="Z131" i="10"/>
  <c r="R356" i="11" s="1"/>
  <c r="AA131" i="10"/>
  <c r="S356" i="11" s="1"/>
  <c r="AB131" i="10"/>
  <c r="T356" i="11" s="1"/>
  <c r="U83" i="10"/>
  <c r="N357" i="11" s="1"/>
  <c r="W83" i="10"/>
  <c r="O357" i="11" s="1"/>
  <c r="X83" i="10"/>
  <c r="P357" i="11" s="1"/>
  <c r="Y83" i="10"/>
  <c r="Z83" i="10"/>
  <c r="R357" i="11" s="1"/>
  <c r="AA83" i="10"/>
  <c r="S357" i="11" s="1"/>
  <c r="AB83" i="10"/>
  <c r="T357" i="11" s="1"/>
  <c r="U113" i="10"/>
  <c r="N358" i="11" s="1"/>
  <c r="W113" i="10"/>
  <c r="O358" i="11" s="1"/>
  <c r="X113" i="10"/>
  <c r="P358" i="11" s="1"/>
  <c r="Y113" i="10"/>
  <c r="Q358" i="11" s="1"/>
  <c r="Z113" i="10"/>
  <c r="R358" i="11" s="1"/>
  <c r="AA113" i="10"/>
  <c r="S358" i="11" s="1"/>
  <c r="AB113" i="10"/>
  <c r="T358" i="11" s="1"/>
  <c r="U175" i="10"/>
  <c r="N359" i="11" s="1"/>
  <c r="W175" i="10"/>
  <c r="O359" i="11" s="1"/>
  <c r="X175" i="10"/>
  <c r="P359" i="11" s="1"/>
  <c r="Y175" i="10"/>
  <c r="Q359" i="11" s="1"/>
  <c r="Z175" i="10"/>
  <c r="R359" i="11" s="1"/>
  <c r="AA175" i="10"/>
  <c r="S359" i="11" s="1"/>
  <c r="AB175" i="10"/>
  <c r="T359" i="11" s="1"/>
  <c r="U146" i="10"/>
  <c r="N360" i="11" s="1"/>
  <c r="W146" i="10"/>
  <c r="O360" i="11" s="1"/>
  <c r="X146" i="10"/>
  <c r="P360" i="11" s="1"/>
  <c r="Y146" i="10"/>
  <c r="Q360" i="11" s="1"/>
  <c r="Z146" i="10"/>
  <c r="R360" i="11" s="1"/>
  <c r="AA146" i="10"/>
  <c r="S360" i="11" s="1"/>
  <c r="AB146" i="10"/>
  <c r="T360" i="11" s="1"/>
  <c r="U142" i="10"/>
  <c r="N361" i="11" s="1"/>
  <c r="W142" i="10"/>
  <c r="O361" i="11" s="1"/>
  <c r="X142" i="10"/>
  <c r="P361" i="11" s="1"/>
  <c r="Y142" i="10"/>
  <c r="Z142" i="10"/>
  <c r="R361" i="11" s="1"/>
  <c r="AA142" i="10"/>
  <c r="S361" i="11" s="1"/>
  <c r="AB142" i="10"/>
  <c r="T361" i="11" s="1"/>
  <c r="U178" i="10"/>
  <c r="N362" i="11" s="1"/>
  <c r="W178" i="10"/>
  <c r="O362" i="11" s="1"/>
  <c r="X178" i="10"/>
  <c r="Y178" i="10"/>
  <c r="Z178" i="10"/>
  <c r="R362" i="11" s="1"/>
  <c r="AA178" i="10"/>
  <c r="S362" i="11" s="1"/>
  <c r="AB178" i="10"/>
  <c r="T362" i="11" s="1"/>
  <c r="U160" i="10"/>
  <c r="N363" i="11" s="1"/>
  <c r="W160" i="10"/>
  <c r="O363" i="11" s="1"/>
  <c r="X160" i="10"/>
  <c r="P363" i="11" s="1"/>
  <c r="Y160" i="10"/>
  <c r="Q363" i="11" s="1"/>
  <c r="Z160" i="10"/>
  <c r="R363" i="11" s="1"/>
  <c r="AA160" i="10"/>
  <c r="S363" i="11" s="1"/>
  <c r="AB160" i="10"/>
  <c r="T363" i="11" s="1"/>
  <c r="U187" i="10"/>
  <c r="N364" i="11" s="1"/>
  <c r="W187" i="10"/>
  <c r="O364" i="11" s="1"/>
  <c r="X187" i="10"/>
  <c r="Y187" i="10"/>
  <c r="Q364" i="11" s="1"/>
  <c r="Z187" i="10"/>
  <c r="R364" i="11" s="1"/>
  <c r="AA187" i="10"/>
  <c r="S364" i="11" s="1"/>
  <c r="AB187" i="10"/>
  <c r="T364" i="11" s="1"/>
  <c r="U168" i="10"/>
  <c r="N366" i="11" s="1"/>
  <c r="W168" i="10"/>
  <c r="O366" i="11" s="1"/>
  <c r="X168" i="10"/>
  <c r="P366" i="11" s="1"/>
  <c r="Y168" i="10"/>
  <c r="Q366" i="11" s="1"/>
  <c r="Z168" i="10"/>
  <c r="R366" i="11" s="1"/>
  <c r="AA168" i="10"/>
  <c r="S366" i="11" s="1"/>
  <c r="AB168" i="10"/>
  <c r="T366" i="11" s="1"/>
  <c r="U149" i="10"/>
  <c r="N365" i="11" s="1"/>
  <c r="W149" i="10"/>
  <c r="O365" i="11" s="1"/>
  <c r="X149" i="10"/>
  <c r="Y149" i="10"/>
  <c r="Q365" i="11" s="1"/>
  <c r="Z149" i="10"/>
  <c r="R365" i="11" s="1"/>
  <c r="AA149" i="10"/>
  <c r="S365" i="11" s="1"/>
  <c r="AB149" i="10"/>
  <c r="T365" i="11" s="1"/>
  <c r="U122" i="10"/>
  <c r="N367" i="11" s="1"/>
  <c r="W122" i="10"/>
  <c r="O367" i="11" s="1"/>
  <c r="X122" i="10"/>
  <c r="P367" i="11" s="1"/>
  <c r="Y122" i="10"/>
  <c r="Q367" i="11" s="1"/>
  <c r="Z122" i="10"/>
  <c r="R367" i="11" s="1"/>
  <c r="AA122" i="10"/>
  <c r="S367" i="11" s="1"/>
  <c r="AB122" i="10"/>
  <c r="T367" i="11" s="1"/>
  <c r="U182" i="10"/>
  <c r="N368" i="11" s="1"/>
  <c r="W182" i="10"/>
  <c r="O368" i="11" s="1"/>
  <c r="X182" i="10"/>
  <c r="Y182" i="10"/>
  <c r="Q368" i="11" s="1"/>
  <c r="Z182" i="10"/>
  <c r="R368" i="11" s="1"/>
  <c r="AA182" i="10"/>
  <c r="S368" i="11" s="1"/>
  <c r="AB182" i="10"/>
  <c r="T368" i="11" s="1"/>
  <c r="U138" i="10"/>
  <c r="N369" i="11" s="1"/>
  <c r="W138" i="10"/>
  <c r="O369" i="11" s="1"/>
  <c r="X138" i="10"/>
  <c r="Y138" i="10"/>
  <c r="Z138" i="10"/>
  <c r="R369" i="11" s="1"/>
  <c r="AA138" i="10"/>
  <c r="S369" i="11" s="1"/>
  <c r="AB138" i="10"/>
  <c r="T369" i="11" s="1"/>
  <c r="U143" i="10"/>
  <c r="N370" i="11" s="1"/>
  <c r="W143" i="10"/>
  <c r="O370" i="11" s="1"/>
  <c r="X143" i="10"/>
  <c r="P370" i="11" s="1"/>
  <c r="Y143" i="10"/>
  <c r="Z143" i="10"/>
  <c r="R370" i="11" s="1"/>
  <c r="AA143" i="10"/>
  <c r="S370" i="11" s="1"/>
  <c r="AB143" i="10"/>
  <c r="T370" i="11" s="1"/>
  <c r="U115" i="10"/>
  <c r="N371" i="11" s="1"/>
  <c r="W115" i="10"/>
  <c r="O371" i="11" s="1"/>
  <c r="X115" i="10"/>
  <c r="P371" i="11" s="1"/>
  <c r="Y115" i="10"/>
  <c r="Q371" i="11" s="1"/>
  <c r="Z115" i="10"/>
  <c r="R371" i="11" s="1"/>
  <c r="AA115" i="10"/>
  <c r="S371" i="11" s="1"/>
  <c r="AB115" i="10"/>
  <c r="T371" i="11" s="1"/>
  <c r="U124" i="10"/>
  <c r="N372" i="11" s="1"/>
  <c r="W124" i="10"/>
  <c r="O372" i="11" s="1"/>
  <c r="X124" i="10"/>
  <c r="Y124" i="10"/>
  <c r="Z124" i="10"/>
  <c r="R372" i="11" s="1"/>
  <c r="AA124" i="10"/>
  <c r="S372" i="11" s="1"/>
  <c r="AB124" i="10"/>
  <c r="T372" i="11" s="1"/>
  <c r="U166" i="10"/>
  <c r="N373" i="11" s="1"/>
  <c r="W166" i="10"/>
  <c r="O373" i="11" s="1"/>
  <c r="X166" i="10"/>
  <c r="P373" i="11" s="1"/>
  <c r="Y166" i="10"/>
  <c r="Q373" i="11" s="1"/>
  <c r="Z166" i="10"/>
  <c r="R373" i="11" s="1"/>
  <c r="AA166" i="10"/>
  <c r="S373" i="11" s="1"/>
  <c r="AB166" i="10"/>
  <c r="T373" i="11" s="1"/>
  <c r="U163" i="10"/>
  <c r="N374" i="11" s="1"/>
  <c r="W163" i="10"/>
  <c r="O374" i="11" s="1"/>
  <c r="X163" i="10"/>
  <c r="Y163" i="10"/>
  <c r="Q374" i="11" s="1"/>
  <c r="Z163" i="10"/>
  <c r="R374" i="11" s="1"/>
  <c r="AA163" i="10"/>
  <c r="S374" i="11" s="1"/>
  <c r="AB163" i="10"/>
  <c r="T374" i="11" s="1"/>
  <c r="U185" i="10"/>
  <c r="N375" i="11" s="1"/>
  <c r="W185" i="10"/>
  <c r="O375" i="11" s="1"/>
  <c r="X185" i="10"/>
  <c r="P375" i="11" s="1"/>
  <c r="Y185" i="10"/>
  <c r="Q375" i="11" s="1"/>
  <c r="Z185" i="10"/>
  <c r="R375" i="11" s="1"/>
  <c r="AA185" i="10"/>
  <c r="S375" i="11" s="1"/>
  <c r="AB185" i="10"/>
  <c r="T375" i="11" s="1"/>
  <c r="U183" i="10"/>
  <c r="N376" i="11" s="1"/>
  <c r="W183" i="10"/>
  <c r="O376" i="11" s="1"/>
  <c r="X183" i="10"/>
  <c r="Y183" i="10"/>
  <c r="Q376" i="11" s="1"/>
  <c r="Z183" i="10"/>
  <c r="R376" i="11" s="1"/>
  <c r="AA183" i="10"/>
  <c r="AB183" i="10"/>
  <c r="T376" i="11" s="1"/>
  <c r="U177" i="10"/>
  <c r="N377" i="11" s="1"/>
  <c r="W177" i="10"/>
  <c r="O377" i="11" s="1"/>
  <c r="X177" i="10"/>
  <c r="Y177" i="10"/>
  <c r="Q377" i="11" s="1"/>
  <c r="Z177" i="10"/>
  <c r="R377" i="11" s="1"/>
  <c r="AA177" i="10"/>
  <c r="AB177" i="10"/>
  <c r="T377" i="11" s="1"/>
  <c r="U148" i="10"/>
  <c r="N378" i="11" s="1"/>
  <c r="W148" i="10"/>
  <c r="O378" i="11" s="1"/>
  <c r="X148" i="10"/>
  <c r="Y148" i="10"/>
  <c r="Q378" i="11" s="1"/>
  <c r="Z148" i="10"/>
  <c r="R378" i="11" s="1"/>
  <c r="AA148" i="10"/>
  <c r="S378" i="11" s="1"/>
  <c r="AB148" i="10"/>
  <c r="T378" i="11" s="1"/>
  <c r="U126" i="10"/>
  <c r="N379" i="11" s="1"/>
  <c r="W126" i="10"/>
  <c r="O379" i="11" s="1"/>
  <c r="X126" i="10"/>
  <c r="P379" i="11" s="1"/>
  <c r="Y126" i="10"/>
  <c r="Q379" i="11" s="1"/>
  <c r="Z126" i="10"/>
  <c r="R379" i="11" s="1"/>
  <c r="AA126" i="10"/>
  <c r="S379" i="11" s="1"/>
  <c r="AB126" i="10"/>
  <c r="T379" i="11" s="1"/>
  <c r="U137" i="10"/>
  <c r="N380" i="11" s="1"/>
  <c r="W137" i="10"/>
  <c r="O380" i="11" s="1"/>
  <c r="X137" i="10"/>
  <c r="P380" i="11" s="1"/>
  <c r="Y137" i="10"/>
  <c r="Q380" i="11" s="1"/>
  <c r="Z137" i="10"/>
  <c r="R380" i="11" s="1"/>
  <c r="AA137" i="10"/>
  <c r="S380" i="11" s="1"/>
  <c r="AB137" i="10"/>
  <c r="T380" i="11" s="1"/>
  <c r="U191" i="10"/>
  <c r="N381" i="11" s="1"/>
  <c r="W191" i="10"/>
  <c r="O381" i="11" s="1"/>
  <c r="X191" i="10"/>
  <c r="P381" i="11" s="1"/>
  <c r="Y191" i="10"/>
  <c r="Z191" i="10"/>
  <c r="R381" i="11" s="1"/>
  <c r="AA191" i="10"/>
  <c r="S381" i="11" s="1"/>
  <c r="AB191" i="10"/>
  <c r="T381" i="11" s="1"/>
  <c r="U152" i="10"/>
  <c r="N382" i="11" s="1"/>
  <c r="W152" i="10"/>
  <c r="O382" i="11" s="1"/>
  <c r="X152" i="10"/>
  <c r="Y152" i="10"/>
  <c r="Z152" i="10"/>
  <c r="R382" i="11" s="1"/>
  <c r="AA152" i="10"/>
  <c r="S382" i="11" s="1"/>
  <c r="AB152" i="10"/>
  <c r="T382" i="11" s="1"/>
  <c r="U144" i="10"/>
  <c r="N383" i="11" s="1"/>
  <c r="W144" i="10"/>
  <c r="O383" i="11" s="1"/>
  <c r="X144" i="10"/>
  <c r="P383" i="11" s="1"/>
  <c r="Y144" i="10"/>
  <c r="Q383" i="11" s="1"/>
  <c r="Z144" i="10"/>
  <c r="R383" i="11" s="1"/>
  <c r="AA144" i="10"/>
  <c r="S383" i="11" s="1"/>
  <c r="AB144" i="10"/>
  <c r="T383" i="11" s="1"/>
  <c r="U180" i="10"/>
  <c r="N384" i="11" s="1"/>
  <c r="W180" i="10"/>
  <c r="O384" i="11" s="1"/>
  <c r="X180" i="10"/>
  <c r="Y180" i="10"/>
  <c r="Z180" i="10"/>
  <c r="R384" i="11" s="1"/>
  <c r="AA180" i="10"/>
  <c r="S384" i="11" s="1"/>
  <c r="AB180" i="10"/>
  <c r="T384" i="11" s="1"/>
  <c r="U188" i="10"/>
  <c r="N386" i="11" s="1"/>
  <c r="W188" i="10"/>
  <c r="O386" i="11" s="1"/>
  <c r="X188" i="10"/>
  <c r="P386" i="11" s="1"/>
  <c r="Y188" i="10"/>
  <c r="Q386" i="11" s="1"/>
  <c r="Z188" i="10"/>
  <c r="R386" i="11" s="1"/>
  <c r="AA188" i="10"/>
  <c r="S386" i="11" s="1"/>
  <c r="AB188" i="10"/>
  <c r="T386" i="11" s="1"/>
  <c r="U186" i="10"/>
  <c r="N385" i="11" s="1"/>
  <c r="W186" i="10"/>
  <c r="O385" i="11" s="1"/>
  <c r="X186" i="10"/>
  <c r="Y186" i="10"/>
  <c r="Q385" i="11" s="1"/>
  <c r="Z186" i="10"/>
  <c r="R385" i="11" s="1"/>
  <c r="AA186" i="10"/>
  <c r="S385" i="11" s="1"/>
  <c r="AB186" i="10"/>
  <c r="T385" i="11" s="1"/>
  <c r="U184" i="10"/>
  <c r="N387" i="11" s="1"/>
  <c r="W184" i="10"/>
  <c r="O387" i="11" s="1"/>
  <c r="X184" i="10"/>
  <c r="Y184" i="10"/>
  <c r="Q387" i="11" s="1"/>
  <c r="Z184" i="10"/>
  <c r="R387" i="11" s="1"/>
  <c r="AA184" i="10"/>
  <c r="S387" i="11" s="1"/>
  <c r="AB184" i="10"/>
  <c r="U155" i="10"/>
  <c r="N388" i="11" s="1"/>
  <c r="W155" i="10"/>
  <c r="O388" i="11" s="1"/>
  <c r="X155" i="10"/>
  <c r="Y155" i="10"/>
  <c r="Q388" i="11" s="1"/>
  <c r="Z155" i="10"/>
  <c r="R388" i="11" s="1"/>
  <c r="AA155" i="10"/>
  <c r="S388" i="11" s="1"/>
  <c r="AB155" i="10"/>
  <c r="T388" i="11" s="1"/>
  <c r="U189" i="10"/>
  <c r="N389" i="11" s="1"/>
  <c r="W189" i="10"/>
  <c r="O389" i="11" s="1"/>
  <c r="X189" i="10"/>
  <c r="P389" i="11" s="1"/>
  <c r="Y189" i="10"/>
  <c r="Z189" i="10"/>
  <c r="R389" i="11" s="1"/>
  <c r="AA189" i="10"/>
  <c r="S389" i="11" s="1"/>
  <c r="AB189" i="10"/>
  <c r="T389" i="11" s="1"/>
  <c r="U192" i="10"/>
  <c r="N390" i="11" s="1"/>
  <c r="W192" i="10"/>
  <c r="O390" i="11" s="1"/>
  <c r="X192" i="10"/>
  <c r="Y192" i="10"/>
  <c r="Z192" i="10"/>
  <c r="R390" i="11" s="1"/>
  <c r="AA192" i="10"/>
  <c r="S390" i="11" s="1"/>
  <c r="AB192" i="10"/>
  <c r="T390" i="11" s="1"/>
  <c r="U179" i="10"/>
  <c r="N391" i="11" s="1"/>
  <c r="W179" i="10"/>
  <c r="O391" i="11" s="1"/>
  <c r="X179" i="10"/>
  <c r="P391" i="11" s="1"/>
  <c r="Y179" i="10"/>
  <c r="Q391" i="11" s="1"/>
  <c r="Z179" i="10"/>
  <c r="R391" i="11" s="1"/>
  <c r="AA179" i="10"/>
  <c r="S391" i="11" s="1"/>
  <c r="AB179" i="10"/>
  <c r="T391" i="11" s="1"/>
  <c r="U173" i="10"/>
  <c r="N392" i="11" s="1"/>
  <c r="W173" i="10"/>
  <c r="O392" i="11" s="1"/>
  <c r="X173" i="10"/>
  <c r="Y173" i="10"/>
  <c r="Z173" i="10"/>
  <c r="R392" i="11" s="1"/>
  <c r="AA173" i="10"/>
  <c r="S392" i="11" s="1"/>
  <c r="AB173" i="10"/>
  <c r="T392" i="11" s="1"/>
  <c r="U190" i="10"/>
  <c r="N393" i="11" s="1"/>
  <c r="W190" i="10"/>
  <c r="O393" i="11" s="1"/>
  <c r="X190" i="10"/>
  <c r="P393" i="11" s="1"/>
  <c r="Y190" i="10"/>
  <c r="Z190" i="10"/>
  <c r="R393" i="11" s="1"/>
  <c r="AA190" i="10"/>
  <c r="S393" i="11" s="1"/>
  <c r="AB190" i="10"/>
  <c r="T393" i="11" s="1"/>
  <c r="C9" i="11"/>
  <c r="C37" i="11"/>
  <c r="C71" i="11"/>
  <c r="C52" i="11"/>
  <c r="C126" i="11"/>
  <c r="S16" i="1"/>
  <c r="S15" i="1"/>
  <c r="D3" i="15" s="1"/>
  <c r="S9" i="1"/>
  <c r="D16" i="15" s="1"/>
  <c r="S37" i="1"/>
  <c r="D22" i="15" s="1"/>
  <c r="S5" i="1"/>
  <c r="S8" i="1"/>
  <c r="C8" i="11" s="1"/>
  <c r="S40" i="1"/>
  <c r="C40" i="11" s="1"/>
  <c r="S4" i="1"/>
  <c r="C4" i="11" s="1"/>
  <c r="S17" i="1"/>
  <c r="S3" i="1"/>
  <c r="S13" i="1"/>
  <c r="S14" i="1"/>
  <c r="C14" i="11" s="1"/>
  <c r="S10" i="1"/>
  <c r="C10" i="11" s="1"/>
  <c r="S47" i="1"/>
  <c r="C47" i="11" s="1"/>
  <c r="S41" i="1"/>
  <c r="D25" i="15" s="1"/>
  <c r="S28" i="1"/>
  <c r="C28" i="11" s="1"/>
  <c r="S24" i="1"/>
  <c r="C24" i="11" s="1"/>
  <c r="S43" i="1"/>
  <c r="C43" i="11" s="1"/>
  <c r="S11" i="1"/>
  <c r="C11" i="11" s="1"/>
  <c r="S55" i="1"/>
  <c r="S6" i="1"/>
  <c r="S20" i="1"/>
  <c r="S75" i="1"/>
  <c r="D18" i="15" s="1"/>
  <c r="S94" i="1"/>
  <c r="C80" i="11" s="1"/>
  <c r="S69" i="1"/>
  <c r="C67" i="11" s="1"/>
  <c r="S12" i="1"/>
  <c r="C12" i="11" s="1"/>
  <c r="S26" i="1"/>
  <c r="C26" i="11" s="1"/>
  <c r="S107" i="1"/>
  <c r="C88" i="11" s="1"/>
  <c r="S73" i="1"/>
  <c r="C70" i="11" s="1"/>
  <c r="S62" i="1"/>
  <c r="C61" i="11" s="1"/>
  <c r="S60" i="1"/>
  <c r="S36" i="1"/>
  <c r="S141" i="1"/>
  <c r="C107" i="11" s="1"/>
  <c r="S30" i="1"/>
  <c r="S45" i="1"/>
  <c r="S114" i="1"/>
  <c r="C92" i="11" s="1"/>
  <c r="S7" i="1"/>
  <c r="S53" i="1"/>
  <c r="C53" i="11" s="1"/>
  <c r="S50" i="1"/>
  <c r="S81" i="1"/>
  <c r="C74" i="11" s="1"/>
  <c r="S136" i="1"/>
  <c r="S68" i="1"/>
  <c r="C66" i="11" s="1"/>
  <c r="S150" i="1"/>
  <c r="C112" i="11" s="1"/>
  <c r="S38" i="1"/>
  <c r="S92" i="1"/>
  <c r="S27" i="1"/>
  <c r="S85" i="1"/>
  <c r="C76" i="11" s="1"/>
  <c r="S31" i="1"/>
  <c r="S22" i="1"/>
  <c r="S98" i="1"/>
  <c r="S115" i="1"/>
  <c r="C93" i="11" s="1"/>
  <c r="S61" i="1"/>
  <c r="S129" i="1"/>
  <c r="C100" i="11" s="1"/>
  <c r="S39" i="1"/>
  <c r="S64" i="1"/>
  <c r="S104" i="1"/>
  <c r="C85" i="11" s="1"/>
  <c r="S67" i="1"/>
  <c r="C65" i="11" s="1"/>
  <c r="S19" i="1"/>
  <c r="S49" i="1"/>
  <c r="S106" i="1"/>
  <c r="S51" i="1"/>
  <c r="C51" i="11" s="1"/>
  <c r="S103" i="1"/>
  <c r="C84" i="11" s="1"/>
  <c r="S34" i="1"/>
  <c r="C34" i="11" s="1"/>
  <c r="S105" i="1"/>
  <c r="S119" i="1"/>
  <c r="S48" i="1"/>
  <c r="D28" i="15" s="1"/>
  <c r="S144" i="1"/>
  <c r="C108" i="11" s="1"/>
  <c r="S108" i="1"/>
  <c r="C89" i="11" s="1"/>
  <c r="S63" i="1"/>
  <c r="S76" i="1"/>
  <c r="S70" i="1"/>
  <c r="C68" i="11" s="1"/>
  <c r="S82" i="1"/>
  <c r="C75" i="11" s="1"/>
  <c r="S56" i="1"/>
  <c r="D55" i="15" s="1"/>
  <c r="S32" i="1"/>
  <c r="S122" i="1"/>
  <c r="C97" i="11" s="1"/>
  <c r="S87" i="1"/>
  <c r="C78" i="11" s="1"/>
  <c r="S35" i="1"/>
  <c r="S126" i="1"/>
  <c r="C98" i="11" s="1"/>
  <c r="S149" i="1"/>
  <c r="C111" i="11" s="1"/>
  <c r="S18" i="1"/>
  <c r="S33" i="1"/>
  <c r="C33" i="11" s="1"/>
  <c r="S54" i="1"/>
  <c r="S95" i="1"/>
  <c r="S42" i="1"/>
  <c r="C42" i="11" s="1"/>
  <c r="S127" i="1"/>
  <c r="C99" i="11" s="1"/>
  <c r="S59" i="1"/>
  <c r="S116" i="1"/>
  <c r="S25" i="1"/>
  <c r="S178" i="1"/>
  <c r="S100" i="1"/>
  <c r="S135" i="1"/>
  <c r="C103" i="11" s="1"/>
  <c r="S23" i="1"/>
  <c r="S44" i="1"/>
  <c r="S148" i="1"/>
  <c r="C110" i="11" s="1"/>
  <c r="S134" i="1"/>
  <c r="C102" i="11" s="1"/>
  <c r="S80" i="1"/>
  <c r="C73" i="11" s="1"/>
  <c r="S109" i="1"/>
  <c r="C90" i="11" s="1"/>
  <c r="S29" i="1"/>
  <c r="S131" i="1"/>
  <c r="S86" i="1"/>
  <c r="S154" i="1"/>
  <c r="C113" i="11" s="1"/>
  <c r="S72" i="1"/>
  <c r="C69" i="11" s="1"/>
  <c r="S52" i="1"/>
  <c r="S139" i="1"/>
  <c r="S189" i="1"/>
  <c r="C115" i="11" s="1"/>
  <c r="S57" i="1"/>
  <c r="S140" i="1"/>
  <c r="C106" i="11" s="1"/>
  <c r="S120" i="1"/>
  <c r="C96" i="11" s="1"/>
  <c r="S46" i="1"/>
  <c r="C46" i="11" s="1"/>
  <c r="S111" i="1"/>
  <c r="D65" i="15" s="1"/>
  <c r="S65" i="1"/>
  <c r="S146" i="1"/>
  <c r="C109" i="11" s="1"/>
  <c r="S99" i="1"/>
  <c r="C117" i="11" s="1"/>
  <c r="S97" i="1"/>
  <c r="S88" i="1"/>
  <c r="S117" i="1"/>
  <c r="C119" i="11" s="1"/>
  <c r="S124" i="1"/>
  <c r="C120" i="11" s="1"/>
  <c r="S90" i="1"/>
  <c r="S125" i="1"/>
  <c r="C124" i="11" s="1"/>
  <c r="S96" i="1"/>
  <c r="C123" i="11" s="1"/>
  <c r="S66" i="1"/>
  <c r="C122" i="11" s="1"/>
  <c r="S172" i="1"/>
  <c r="C125" i="11" s="1"/>
  <c r="S110" i="1"/>
  <c r="S58" i="1"/>
  <c r="C127" i="11" s="1"/>
  <c r="S84" i="1"/>
  <c r="C128" i="11" s="1"/>
  <c r="S78" i="1"/>
  <c r="S121" i="1"/>
  <c r="C130" i="11" s="1"/>
  <c r="S143" i="1"/>
  <c r="S112" i="1"/>
  <c r="S170" i="1"/>
  <c r="C133" i="11" s="1"/>
  <c r="S83" i="1"/>
  <c r="S160" i="1"/>
  <c r="C135" i="11" s="1"/>
  <c r="S71" i="1"/>
  <c r="S179" i="1"/>
  <c r="C138" i="11" s="1"/>
  <c r="S161" i="1"/>
  <c r="C137" i="11" s="1"/>
  <c r="S163" i="1"/>
  <c r="S118" i="1"/>
  <c r="C139" i="11" s="1"/>
  <c r="S147" i="1"/>
  <c r="C141" i="11" s="1"/>
  <c r="S79" i="1"/>
  <c r="S155" i="1"/>
  <c r="C144" i="11" s="1"/>
  <c r="S91" i="1"/>
  <c r="S177" i="1"/>
  <c r="C145" i="11" s="1"/>
  <c r="S133" i="1"/>
  <c r="C146" i="11" s="1"/>
  <c r="S93" i="1"/>
  <c r="C147" i="11" s="1"/>
  <c r="S174" i="1"/>
  <c r="C148" i="11" s="1"/>
  <c r="S113" i="1"/>
  <c r="C149" i="11" s="1"/>
  <c r="S181" i="1"/>
  <c r="C150" i="11" s="1"/>
  <c r="S145" i="1"/>
  <c r="C151" i="11" s="1"/>
  <c r="S162" i="1"/>
  <c r="C152" i="11" s="1"/>
  <c r="S77" i="1"/>
  <c r="D122" i="15" s="1"/>
  <c r="S167" i="1"/>
  <c r="C154" i="11" s="1"/>
  <c r="S166" i="1"/>
  <c r="S137" i="1"/>
  <c r="S130" i="1"/>
  <c r="S128" i="1"/>
  <c r="C158" i="11" s="1"/>
  <c r="S157" i="1"/>
  <c r="S132" i="1"/>
  <c r="S142" i="1"/>
  <c r="S187" i="1"/>
  <c r="S153" i="1"/>
  <c r="C162" i="11" s="1"/>
  <c r="S185" i="1"/>
  <c r="C165" i="11" s="1"/>
  <c r="S171" i="1"/>
  <c r="D145" i="15" s="1"/>
  <c r="S156" i="1"/>
  <c r="S184" i="1"/>
  <c r="S159" i="1"/>
  <c r="C168" i="11" s="1"/>
  <c r="S101" i="1"/>
  <c r="C169" i="11" s="1"/>
  <c r="S89" i="1"/>
  <c r="S102" i="1"/>
  <c r="C171" i="11" s="1"/>
  <c r="S158" i="1"/>
  <c r="C172" i="11" s="1"/>
  <c r="S151" i="1"/>
  <c r="S152" i="1"/>
  <c r="C174" i="11" s="1"/>
  <c r="S165" i="1"/>
  <c r="C175" i="11" s="1"/>
  <c r="S74" i="1"/>
  <c r="C176" i="11" s="1"/>
  <c r="S123" i="1"/>
  <c r="C177" i="11" s="1"/>
  <c r="S138" i="1"/>
  <c r="S182" i="1"/>
  <c r="C179" i="11" s="1"/>
  <c r="S180" i="1"/>
  <c r="S169" i="1"/>
  <c r="C181" i="11" s="1"/>
  <c r="S201" i="1"/>
  <c r="C182" i="11" s="1"/>
  <c r="S191" i="1"/>
  <c r="C183" i="11" s="1"/>
  <c r="S190" i="1"/>
  <c r="C184" i="11" s="1"/>
  <c r="S196" i="1"/>
  <c r="C186" i="11" s="1"/>
  <c r="S173" i="1"/>
  <c r="C185" i="11" s="1"/>
  <c r="S175" i="1"/>
  <c r="D151" i="15" s="1"/>
  <c r="S164" i="1"/>
  <c r="S199" i="1"/>
  <c r="C189" i="11" s="1"/>
  <c r="S193" i="1"/>
  <c r="C190" i="11" s="1"/>
  <c r="S202" i="1"/>
  <c r="C191" i="11" s="1"/>
  <c r="S168" i="1"/>
  <c r="C192" i="11" s="1"/>
  <c r="S194" i="1"/>
  <c r="S176" i="1"/>
  <c r="S186" i="1"/>
  <c r="C195" i="11" s="1"/>
  <c r="S192" i="1"/>
  <c r="S198" i="1"/>
  <c r="S183" i="1"/>
  <c r="C198" i="11" s="1"/>
  <c r="S197" i="1"/>
  <c r="C199" i="11" s="1"/>
  <c r="S195" i="1"/>
  <c r="S188" i="1"/>
  <c r="C201" i="11" s="1"/>
  <c r="S200" i="1"/>
  <c r="C202" i="11" s="1"/>
  <c r="AB39" i="10"/>
  <c r="T239" i="11" s="1"/>
  <c r="U2" i="10"/>
  <c r="N203" i="11" s="1"/>
  <c r="AB80" i="10"/>
  <c r="T273" i="11" s="1"/>
  <c r="AA80" i="10"/>
  <c r="S273" i="11" s="1"/>
  <c r="Z80" i="10"/>
  <c r="R273" i="11" s="1"/>
  <c r="Y80" i="10"/>
  <c r="X80" i="10"/>
  <c r="W80" i="10"/>
  <c r="O273" i="11" s="1"/>
  <c r="U80" i="10"/>
  <c r="N273" i="11" s="1"/>
  <c r="AB169" i="10"/>
  <c r="AA169" i="10"/>
  <c r="S309" i="11" s="1"/>
  <c r="Z169" i="10"/>
  <c r="R309" i="11" s="1"/>
  <c r="Y169" i="10"/>
  <c r="Q309" i="11" s="1"/>
  <c r="X169" i="10"/>
  <c r="W169" i="10"/>
  <c r="O309" i="11" s="1"/>
  <c r="U169" i="10"/>
  <c r="N309" i="11" s="1"/>
  <c r="AB167" i="10"/>
  <c r="T308" i="11" s="1"/>
  <c r="AA167" i="10"/>
  <c r="S308" i="11" s="1"/>
  <c r="Z167" i="10"/>
  <c r="R308" i="11" s="1"/>
  <c r="Y167" i="10"/>
  <c r="X167" i="10"/>
  <c r="W167" i="10"/>
  <c r="O308" i="11" s="1"/>
  <c r="U167" i="10"/>
  <c r="N308" i="11" s="1"/>
  <c r="AB136" i="10"/>
  <c r="T302" i="11" s="1"/>
  <c r="AA136" i="10"/>
  <c r="S302" i="11" s="1"/>
  <c r="Z136" i="10"/>
  <c r="R302" i="11" s="1"/>
  <c r="Y136" i="10"/>
  <c r="Q302" i="11" s="1"/>
  <c r="X136" i="10"/>
  <c r="W136" i="10"/>
  <c r="O302" i="11" s="1"/>
  <c r="U136" i="10"/>
  <c r="N302" i="11" s="1"/>
  <c r="AB91" i="10"/>
  <c r="T279" i="11" s="1"/>
  <c r="AA91" i="10"/>
  <c r="S279" i="11" s="1"/>
  <c r="Z91" i="10"/>
  <c r="R279" i="11" s="1"/>
  <c r="Y91" i="10"/>
  <c r="X91" i="10"/>
  <c r="W91" i="10"/>
  <c r="O279" i="11" s="1"/>
  <c r="U91" i="10"/>
  <c r="N279" i="11" s="1"/>
  <c r="AB95" i="10"/>
  <c r="T283" i="11" s="1"/>
  <c r="AA95" i="10"/>
  <c r="S283" i="11" s="1"/>
  <c r="Z95" i="10"/>
  <c r="R283" i="11" s="1"/>
  <c r="Y95" i="10"/>
  <c r="X95" i="10"/>
  <c r="W95" i="10"/>
  <c r="O283" i="11" s="1"/>
  <c r="U95" i="10"/>
  <c r="N283" i="11" s="1"/>
  <c r="AB98" i="10"/>
  <c r="AA98" i="10"/>
  <c r="S285" i="11" s="1"/>
  <c r="Z98" i="10"/>
  <c r="R285" i="11" s="1"/>
  <c r="Y98" i="10"/>
  <c r="Q285" i="11" s="1"/>
  <c r="X98" i="10"/>
  <c r="W98" i="10"/>
  <c r="O285" i="11" s="1"/>
  <c r="U98" i="10"/>
  <c r="N285" i="11" s="1"/>
  <c r="AB150" i="10"/>
  <c r="T306" i="11" s="1"/>
  <c r="AA150" i="10"/>
  <c r="S306" i="11" s="1"/>
  <c r="Z150" i="10"/>
  <c r="R306" i="11" s="1"/>
  <c r="Y150" i="10"/>
  <c r="X150" i="10"/>
  <c r="W150" i="10"/>
  <c r="O306" i="11" s="1"/>
  <c r="U150" i="10"/>
  <c r="N306" i="11" s="1"/>
  <c r="AB18" i="10"/>
  <c r="T218" i="11" s="1"/>
  <c r="AA18" i="10"/>
  <c r="Z18" i="10"/>
  <c r="R218" i="11" s="1"/>
  <c r="Y18" i="10"/>
  <c r="Q218" i="11" s="1"/>
  <c r="X18" i="10"/>
  <c r="W18" i="10"/>
  <c r="O218" i="11" s="1"/>
  <c r="U18" i="10"/>
  <c r="N218" i="11" s="1"/>
  <c r="AB103" i="10"/>
  <c r="T287" i="11" s="1"/>
  <c r="AA103" i="10"/>
  <c r="S287" i="11" s="1"/>
  <c r="Z103" i="10"/>
  <c r="R287" i="11" s="1"/>
  <c r="Y103" i="10"/>
  <c r="X103" i="10"/>
  <c r="W103" i="10"/>
  <c r="O287" i="11" s="1"/>
  <c r="U103" i="10"/>
  <c r="N287" i="11" s="1"/>
  <c r="AB85" i="10"/>
  <c r="T276" i="11" s="1"/>
  <c r="AA85" i="10"/>
  <c r="S276" i="11" s="1"/>
  <c r="Z85" i="10"/>
  <c r="R276" i="11" s="1"/>
  <c r="Y85" i="10"/>
  <c r="X85" i="10"/>
  <c r="W85" i="10"/>
  <c r="O276" i="11" s="1"/>
  <c r="U85" i="10"/>
  <c r="N276" i="11" s="1"/>
  <c r="AB140" i="10"/>
  <c r="T304" i="11" s="1"/>
  <c r="AA140" i="10"/>
  <c r="S304" i="11" s="1"/>
  <c r="Z140" i="10"/>
  <c r="R304" i="11" s="1"/>
  <c r="Y140" i="10"/>
  <c r="X140" i="10"/>
  <c r="W140" i="10"/>
  <c r="O304" i="11" s="1"/>
  <c r="U140" i="10"/>
  <c r="N304" i="11" s="1"/>
  <c r="AB89" i="10"/>
  <c r="T277" i="11" s="1"/>
  <c r="AA89" i="10"/>
  <c r="S277" i="11" s="1"/>
  <c r="Z89" i="10"/>
  <c r="R277" i="11" s="1"/>
  <c r="Y89" i="10"/>
  <c r="Q277" i="11" s="1"/>
  <c r="X89" i="10"/>
  <c r="W89" i="10"/>
  <c r="O277" i="11" s="1"/>
  <c r="U89" i="10"/>
  <c r="N277" i="11" s="1"/>
  <c r="AB134" i="10"/>
  <c r="T301" i="11" s="1"/>
  <c r="AA134" i="10"/>
  <c r="S301" i="11" s="1"/>
  <c r="Z134" i="10"/>
  <c r="R301" i="11" s="1"/>
  <c r="Y134" i="10"/>
  <c r="X134" i="10"/>
  <c r="W134" i="10"/>
  <c r="O301" i="11" s="1"/>
  <c r="U134" i="10"/>
  <c r="N301" i="11" s="1"/>
  <c r="AB132" i="10"/>
  <c r="T300" i="11" s="1"/>
  <c r="AA132" i="10"/>
  <c r="S300" i="11" s="1"/>
  <c r="Z132" i="10"/>
  <c r="R300" i="11" s="1"/>
  <c r="Y132" i="10"/>
  <c r="Q300" i="11" s="1"/>
  <c r="X132" i="10"/>
  <c r="W132" i="10"/>
  <c r="O300" i="11" s="1"/>
  <c r="U132" i="10"/>
  <c r="N300" i="11" s="1"/>
  <c r="AB82" i="10"/>
  <c r="T274" i="11" s="1"/>
  <c r="AA82" i="10"/>
  <c r="Z82" i="10"/>
  <c r="R274" i="11" s="1"/>
  <c r="Y82" i="10"/>
  <c r="Q274" i="11" s="1"/>
  <c r="X82" i="10"/>
  <c r="W82" i="10"/>
  <c r="O274" i="11" s="1"/>
  <c r="U82" i="10"/>
  <c r="N274" i="11" s="1"/>
  <c r="AB139" i="10"/>
  <c r="T303" i="11" s="1"/>
  <c r="AA139" i="10"/>
  <c r="S303" i="11" s="1"/>
  <c r="Z139" i="10"/>
  <c r="R303" i="11" s="1"/>
  <c r="Y139" i="10"/>
  <c r="Q303" i="11" s="1"/>
  <c r="X139" i="10"/>
  <c r="W139" i="10"/>
  <c r="O303" i="11" s="1"/>
  <c r="U139" i="10"/>
  <c r="N303" i="11" s="1"/>
  <c r="AB62" i="10"/>
  <c r="T260" i="11" s="1"/>
  <c r="AA62" i="10"/>
  <c r="S260" i="11" s="1"/>
  <c r="Z62" i="10"/>
  <c r="R260" i="11" s="1"/>
  <c r="Y62" i="10"/>
  <c r="X62" i="10"/>
  <c r="W62" i="10"/>
  <c r="O260" i="11" s="1"/>
  <c r="U62" i="10"/>
  <c r="N260" i="11" s="1"/>
  <c r="AB147" i="10"/>
  <c r="T305" i="11" s="1"/>
  <c r="AA147" i="10"/>
  <c r="S305" i="11" s="1"/>
  <c r="Z147" i="10"/>
  <c r="R305" i="11" s="1"/>
  <c r="Y147" i="10"/>
  <c r="X147" i="10"/>
  <c r="W147" i="10"/>
  <c r="O305" i="11" s="1"/>
  <c r="U147" i="10"/>
  <c r="N305" i="11" s="1"/>
  <c r="AB125" i="10"/>
  <c r="T298" i="11" s="1"/>
  <c r="AA125" i="10"/>
  <c r="S298" i="11" s="1"/>
  <c r="Z125" i="10"/>
  <c r="R298" i="11" s="1"/>
  <c r="Y125" i="10"/>
  <c r="Q298" i="11" s="1"/>
  <c r="X125" i="10"/>
  <c r="W125" i="10"/>
  <c r="O298" i="11" s="1"/>
  <c r="U125" i="10"/>
  <c r="N298" i="11" s="1"/>
  <c r="AB118" i="10"/>
  <c r="T294" i="11" s="1"/>
  <c r="AA118" i="10"/>
  <c r="S294" i="11" s="1"/>
  <c r="Z118" i="10"/>
  <c r="R294" i="11" s="1"/>
  <c r="Y118" i="10"/>
  <c r="X118" i="10"/>
  <c r="W118" i="10"/>
  <c r="O294" i="11" s="1"/>
  <c r="U118" i="10"/>
  <c r="N294" i="11" s="1"/>
  <c r="AB117" i="10"/>
  <c r="T293" i="11" s="1"/>
  <c r="AA117" i="10"/>
  <c r="S293" i="11" s="1"/>
  <c r="Z117" i="10"/>
  <c r="R293" i="11" s="1"/>
  <c r="Y117" i="10"/>
  <c r="Q293" i="11" s="1"/>
  <c r="X117" i="10"/>
  <c r="W117" i="10"/>
  <c r="O293" i="11" s="1"/>
  <c r="U117" i="10"/>
  <c r="N293" i="11" s="1"/>
  <c r="AB111" i="10"/>
  <c r="T291" i="11" s="1"/>
  <c r="AA111" i="10"/>
  <c r="S291" i="11" s="1"/>
  <c r="Z111" i="10"/>
  <c r="R291" i="11" s="1"/>
  <c r="Y111" i="10"/>
  <c r="X111" i="10"/>
  <c r="W111" i="10"/>
  <c r="O291" i="11" s="1"/>
  <c r="U111" i="10"/>
  <c r="N291" i="11" s="1"/>
  <c r="AB57" i="10"/>
  <c r="T256" i="11" s="1"/>
  <c r="AA57" i="10"/>
  <c r="S256" i="11" s="1"/>
  <c r="Z57" i="10"/>
  <c r="R256" i="11" s="1"/>
  <c r="Y57" i="10"/>
  <c r="Q256" i="11" s="1"/>
  <c r="X57" i="10"/>
  <c r="W57" i="10"/>
  <c r="O256" i="11" s="1"/>
  <c r="U57" i="10"/>
  <c r="N256" i="11" s="1"/>
  <c r="AB45" i="10"/>
  <c r="T245" i="11" s="1"/>
  <c r="AA45" i="10"/>
  <c r="S245" i="11" s="1"/>
  <c r="Z45" i="10"/>
  <c r="R245" i="11" s="1"/>
  <c r="Y45" i="10"/>
  <c r="X45" i="10"/>
  <c r="W45" i="10"/>
  <c r="O245" i="11" s="1"/>
  <c r="U45" i="10"/>
  <c r="N245" i="11" s="1"/>
  <c r="AB92" i="10"/>
  <c r="T280" i="11" s="1"/>
  <c r="AA92" i="10"/>
  <c r="S280" i="11" s="1"/>
  <c r="Z92" i="10"/>
  <c r="R280" i="11" s="1"/>
  <c r="Y92" i="10"/>
  <c r="X92" i="10"/>
  <c r="W92" i="10"/>
  <c r="O280" i="11" s="1"/>
  <c r="U92" i="10"/>
  <c r="N280" i="11" s="1"/>
  <c r="AB40" i="10"/>
  <c r="T240" i="11" s="1"/>
  <c r="AA40" i="10"/>
  <c r="S240" i="11" s="1"/>
  <c r="Z40" i="10"/>
  <c r="R240" i="11" s="1"/>
  <c r="Y40" i="10"/>
  <c r="Q240" i="11" s="1"/>
  <c r="X40" i="10"/>
  <c r="W40" i="10"/>
  <c r="O240" i="11" s="1"/>
  <c r="U40" i="10"/>
  <c r="N240" i="11" s="1"/>
  <c r="AB59" i="10"/>
  <c r="T257" i="11" s="1"/>
  <c r="AA59" i="10"/>
  <c r="S257" i="11" s="1"/>
  <c r="Z59" i="10"/>
  <c r="R257" i="11" s="1"/>
  <c r="Y59" i="10"/>
  <c r="X59" i="10"/>
  <c r="W59" i="10"/>
  <c r="O257" i="11" s="1"/>
  <c r="U59" i="10"/>
  <c r="N257" i="11" s="1"/>
  <c r="AB157" i="10"/>
  <c r="T307" i="11" s="1"/>
  <c r="AA157" i="10"/>
  <c r="Z157" i="10"/>
  <c r="R307" i="11" s="1"/>
  <c r="Y157" i="10"/>
  <c r="Q307" i="11" s="1"/>
  <c r="X157" i="10"/>
  <c r="W157" i="10"/>
  <c r="O307" i="11" s="1"/>
  <c r="U157" i="10"/>
  <c r="N307" i="11" s="1"/>
  <c r="AB66" i="10"/>
  <c r="T264" i="11" s="1"/>
  <c r="AA66" i="10"/>
  <c r="S264" i="11" s="1"/>
  <c r="Z66" i="10"/>
  <c r="R264" i="11" s="1"/>
  <c r="Y66" i="10"/>
  <c r="X66" i="10"/>
  <c r="W66" i="10"/>
  <c r="O264" i="11" s="1"/>
  <c r="U66" i="10"/>
  <c r="N264" i="11" s="1"/>
  <c r="AB36" i="10"/>
  <c r="T236" i="11" s="1"/>
  <c r="AA36" i="10"/>
  <c r="S236" i="11" s="1"/>
  <c r="Z36" i="10"/>
  <c r="R236" i="11" s="1"/>
  <c r="Y36" i="10"/>
  <c r="X36" i="10"/>
  <c r="W36" i="10"/>
  <c r="O236" i="11" s="1"/>
  <c r="U36" i="10"/>
  <c r="N236" i="11" s="1"/>
  <c r="AB99" i="10"/>
  <c r="T286" i="11" s="1"/>
  <c r="AA99" i="10"/>
  <c r="S286" i="11" s="1"/>
  <c r="Z99" i="10"/>
  <c r="R286" i="11" s="1"/>
  <c r="Y99" i="10"/>
  <c r="X99" i="10"/>
  <c r="W99" i="10"/>
  <c r="O286" i="11" s="1"/>
  <c r="U99" i="10"/>
  <c r="N286" i="11" s="1"/>
  <c r="AB94" i="10"/>
  <c r="T282" i="11" s="1"/>
  <c r="AA94" i="10"/>
  <c r="Z94" i="10"/>
  <c r="R282" i="11" s="1"/>
  <c r="Y94" i="10"/>
  <c r="Q282" i="11" s="1"/>
  <c r="X94" i="10"/>
  <c r="W94" i="10"/>
  <c r="O282" i="11" s="1"/>
  <c r="U94" i="10"/>
  <c r="N282" i="11" s="1"/>
  <c r="AB11" i="10"/>
  <c r="T212" i="11" s="1"/>
  <c r="AA11" i="10"/>
  <c r="S212" i="11" s="1"/>
  <c r="Z11" i="10"/>
  <c r="R212" i="11" s="1"/>
  <c r="Y11" i="10"/>
  <c r="Q212" i="11" s="1"/>
  <c r="X11" i="10"/>
  <c r="W11" i="10"/>
  <c r="O212" i="11" s="1"/>
  <c r="U11" i="10"/>
  <c r="N212" i="11" s="1"/>
  <c r="AB54" i="10"/>
  <c r="T253" i="11" s="1"/>
  <c r="AA54" i="10"/>
  <c r="S253" i="11" s="1"/>
  <c r="Z54" i="10"/>
  <c r="R253" i="11" s="1"/>
  <c r="Y54" i="10"/>
  <c r="Q253" i="11" s="1"/>
  <c r="X54" i="10"/>
  <c r="W54" i="10"/>
  <c r="O253" i="11" s="1"/>
  <c r="U54" i="10"/>
  <c r="N253" i="11" s="1"/>
  <c r="AB44" i="10"/>
  <c r="T244" i="11" s="1"/>
  <c r="AA44" i="10"/>
  <c r="Z44" i="10"/>
  <c r="R244" i="11" s="1"/>
  <c r="Y44" i="10"/>
  <c r="Q244" i="11" s="1"/>
  <c r="X44" i="10"/>
  <c r="W44" i="10"/>
  <c r="O244" i="11" s="1"/>
  <c r="U44" i="10"/>
  <c r="N244" i="11" s="1"/>
  <c r="AB67" i="10"/>
  <c r="T265" i="11" s="1"/>
  <c r="AA67" i="10"/>
  <c r="S265" i="11" s="1"/>
  <c r="Z67" i="10"/>
  <c r="R265" i="11" s="1"/>
  <c r="Y67" i="10"/>
  <c r="Q265" i="11" s="1"/>
  <c r="X67" i="10"/>
  <c r="W67" i="10"/>
  <c r="O265" i="11" s="1"/>
  <c r="U67" i="10"/>
  <c r="N265" i="11" s="1"/>
  <c r="AB37" i="10"/>
  <c r="T237" i="11" s="1"/>
  <c r="AA37" i="10"/>
  <c r="S237" i="11" s="1"/>
  <c r="Z37" i="10"/>
  <c r="R237" i="11" s="1"/>
  <c r="Y37" i="10"/>
  <c r="X37" i="10"/>
  <c r="W37" i="10"/>
  <c r="O237" i="11" s="1"/>
  <c r="U37" i="10"/>
  <c r="N237" i="11" s="1"/>
  <c r="AB28" i="10"/>
  <c r="T228" i="11" s="1"/>
  <c r="AA28" i="10"/>
  <c r="S228" i="11" s="1"/>
  <c r="Z28" i="10"/>
  <c r="R228" i="11" s="1"/>
  <c r="Y28" i="10"/>
  <c r="Q228" i="11" s="1"/>
  <c r="X28" i="10"/>
  <c r="W28" i="10"/>
  <c r="O228" i="11" s="1"/>
  <c r="U28" i="10"/>
  <c r="N228" i="11" s="1"/>
  <c r="AB97" i="10"/>
  <c r="T284" i="11" s="1"/>
  <c r="AA97" i="10"/>
  <c r="S284" i="11" s="1"/>
  <c r="Z97" i="10"/>
  <c r="R284" i="11" s="1"/>
  <c r="Y97" i="10"/>
  <c r="Q284" i="11" s="1"/>
  <c r="X97" i="10"/>
  <c r="W97" i="10"/>
  <c r="O284" i="11" s="1"/>
  <c r="U97" i="10"/>
  <c r="N284" i="11" s="1"/>
  <c r="AB64" i="10"/>
  <c r="T262" i="11" s="1"/>
  <c r="AA64" i="10"/>
  <c r="S262" i="11" s="1"/>
  <c r="Z64" i="10"/>
  <c r="R262" i="11" s="1"/>
  <c r="Y64" i="10"/>
  <c r="X64" i="10"/>
  <c r="W64" i="10"/>
  <c r="O262" i="11" s="1"/>
  <c r="U64" i="10"/>
  <c r="N262" i="11" s="1"/>
  <c r="AB32" i="10"/>
  <c r="T232" i="11" s="1"/>
  <c r="AA32" i="10"/>
  <c r="S232" i="11" s="1"/>
  <c r="Z32" i="10"/>
  <c r="R232" i="11" s="1"/>
  <c r="Y32" i="10"/>
  <c r="Q232" i="11" s="1"/>
  <c r="X32" i="10"/>
  <c r="W32" i="10"/>
  <c r="O232" i="11" s="1"/>
  <c r="U32" i="10"/>
  <c r="N232" i="11" s="1"/>
  <c r="AB7" i="10"/>
  <c r="T208" i="11" s="1"/>
  <c r="AA7" i="10"/>
  <c r="S208" i="11" s="1"/>
  <c r="Z7" i="10"/>
  <c r="R208" i="11" s="1"/>
  <c r="Y7" i="10"/>
  <c r="X7" i="10"/>
  <c r="W7" i="10"/>
  <c r="O208" i="11" s="1"/>
  <c r="U7" i="10"/>
  <c r="N208" i="11" s="1"/>
  <c r="AB33" i="10"/>
  <c r="T233" i="11" s="1"/>
  <c r="AA33" i="10"/>
  <c r="Z33" i="10"/>
  <c r="R233" i="11" s="1"/>
  <c r="Y33" i="10"/>
  <c r="Q233" i="11" s="1"/>
  <c r="X33" i="10"/>
  <c r="W33" i="10"/>
  <c r="O233" i="11" s="1"/>
  <c r="U33" i="10"/>
  <c r="N233" i="11" s="1"/>
  <c r="AB90" i="10"/>
  <c r="T278" i="11" s="1"/>
  <c r="AA90" i="10"/>
  <c r="S278" i="11" s="1"/>
  <c r="Z90" i="10"/>
  <c r="R278" i="11" s="1"/>
  <c r="Y90" i="10"/>
  <c r="X90" i="10"/>
  <c r="W90" i="10"/>
  <c r="O278" i="11" s="1"/>
  <c r="U90" i="10"/>
  <c r="N278" i="11" s="1"/>
  <c r="AB43" i="10"/>
  <c r="T243" i="11" s="1"/>
  <c r="AA43" i="10"/>
  <c r="S243" i="11" s="1"/>
  <c r="Z43" i="10"/>
  <c r="R243" i="11" s="1"/>
  <c r="Y43" i="10"/>
  <c r="X43" i="10"/>
  <c r="W43" i="10"/>
  <c r="O243" i="11" s="1"/>
  <c r="U43" i="10"/>
  <c r="N243" i="11" s="1"/>
  <c r="AB41" i="10"/>
  <c r="T241" i="11" s="1"/>
  <c r="AA41" i="10"/>
  <c r="S241" i="11" s="1"/>
  <c r="Z41" i="10"/>
  <c r="R241" i="11" s="1"/>
  <c r="Y41" i="10"/>
  <c r="Q241" i="11" s="1"/>
  <c r="X41" i="10"/>
  <c r="W41" i="10"/>
  <c r="O241" i="11" s="1"/>
  <c r="U41" i="10"/>
  <c r="N241" i="11" s="1"/>
  <c r="AB35" i="10"/>
  <c r="T235" i="11" s="1"/>
  <c r="AA35" i="10"/>
  <c r="S235" i="11" s="1"/>
  <c r="Z35" i="10"/>
  <c r="R235" i="11" s="1"/>
  <c r="Y35" i="10"/>
  <c r="X35" i="10"/>
  <c r="W35" i="10"/>
  <c r="O235" i="11" s="1"/>
  <c r="U35" i="10"/>
  <c r="N235" i="11" s="1"/>
  <c r="AB78" i="10"/>
  <c r="T272" i="11" s="1"/>
  <c r="AA78" i="10"/>
  <c r="Z78" i="10"/>
  <c r="R272" i="11" s="1"/>
  <c r="Y78" i="10"/>
  <c r="Q272" i="11" s="1"/>
  <c r="X78" i="10"/>
  <c r="W78" i="10"/>
  <c r="O272" i="11" s="1"/>
  <c r="U78" i="10"/>
  <c r="N272" i="11" s="1"/>
  <c r="AB56" i="10"/>
  <c r="T255" i="11" s="1"/>
  <c r="AA56" i="10"/>
  <c r="S255" i="11" s="1"/>
  <c r="Z56" i="10"/>
  <c r="R255" i="11" s="1"/>
  <c r="Y56" i="10"/>
  <c r="X56" i="10"/>
  <c r="W56" i="10"/>
  <c r="O255" i="11" s="1"/>
  <c r="U56" i="10"/>
  <c r="N255" i="11" s="1"/>
  <c r="AB13" i="10"/>
  <c r="T214" i="11" s="1"/>
  <c r="AA13" i="10"/>
  <c r="S214" i="11" s="1"/>
  <c r="Z13" i="10"/>
  <c r="R214" i="11" s="1"/>
  <c r="Y13" i="10"/>
  <c r="X13" i="10"/>
  <c r="W13" i="10"/>
  <c r="O214" i="11" s="1"/>
  <c r="U13" i="10"/>
  <c r="N214" i="11" s="1"/>
  <c r="AB55" i="10"/>
  <c r="T254" i="11" s="1"/>
  <c r="AA55" i="10"/>
  <c r="S254" i="11" s="1"/>
  <c r="Z55" i="10"/>
  <c r="R254" i="11" s="1"/>
  <c r="Y55" i="10"/>
  <c r="X55" i="10"/>
  <c r="W55" i="10"/>
  <c r="O254" i="11" s="1"/>
  <c r="U55" i="10"/>
  <c r="N254" i="11" s="1"/>
  <c r="AB24" i="10"/>
  <c r="T224" i="11" s="1"/>
  <c r="AA24" i="10"/>
  <c r="S224" i="11" s="1"/>
  <c r="Z24" i="10"/>
  <c r="R224" i="11" s="1"/>
  <c r="Y24" i="10"/>
  <c r="Q224" i="11" s="1"/>
  <c r="X24" i="10"/>
  <c r="W24" i="10"/>
  <c r="O224" i="11" s="1"/>
  <c r="U24" i="10"/>
  <c r="N224" i="11" s="1"/>
  <c r="AB70" i="10"/>
  <c r="T266" i="11" s="1"/>
  <c r="AA70" i="10"/>
  <c r="S266" i="11" s="1"/>
  <c r="Z70" i="10"/>
  <c r="R266" i="11" s="1"/>
  <c r="Y70" i="10"/>
  <c r="X70" i="10"/>
  <c r="W70" i="10"/>
  <c r="O266" i="11" s="1"/>
  <c r="U70" i="10"/>
  <c r="N266" i="11" s="1"/>
  <c r="AB12" i="10"/>
  <c r="T213" i="11" s="1"/>
  <c r="AA12" i="10"/>
  <c r="S213" i="11" s="1"/>
  <c r="Z12" i="10"/>
  <c r="R213" i="11" s="1"/>
  <c r="Y12" i="10"/>
  <c r="X12" i="10"/>
  <c r="W12" i="10"/>
  <c r="O213" i="11" s="1"/>
  <c r="U12" i="10"/>
  <c r="N213" i="11" s="1"/>
  <c r="AB46" i="10"/>
  <c r="T246" i="11" s="1"/>
  <c r="AA46" i="10"/>
  <c r="Z46" i="10"/>
  <c r="R246" i="11" s="1"/>
  <c r="Y46" i="10"/>
  <c r="Q246" i="11" s="1"/>
  <c r="X46" i="10"/>
  <c r="W46" i="10"/>
  <c r="O246" i="11" s="1"/>
  <c r="U46" i="10"/>
  <c r="N246" i="11" s="1"/>
  <c r="AB61" i="10"/>
  <c r="T259" i="11" s="1"/>
  <c r="AA61" i="10"/>
  <c r="S259" i="11" s="1"/>
  <c r="Z61" i="10"/>
  <c r="R259" i="11" s="1"/>
  <c r="Y61" i="10"/>
  <c r="Q259" i="11" s="1"/>
  <c r="X61" i="10"/>
  <c r="W61" i="10"/>
  <c r="O259" i="11" s="1"/>
  <c r="U61" i="10"/>
  <c r="N259" i="11" s="1"/>
  <c r="AB60" i="10"/>
  <c r="T258" i="11" s="1"/>
  <c r="AA60" i="10"/>
  <c r="S258" i="11" s="1"/>
  <c r="Z60" i="10"/>
  <c r="R258" i="11" s="1"/>
  <c r="Y60" i="10"/>
  <c r="X60" i="10"/>
  <c r="W60" i="10"/>
  <c r="O258" i="11" s="1"/>
  <c r="U60" i="10"/>
  <c r="N258" i="11" s="1"/>
  <c r="AB76" i="10"/>
  <c r="T270" i="11" s="1"/>
  <c r="AA76" i="10"/>
  <c r="S270" i="11" s="1"/>
  <c r="Z76" i="10"/>
  <c r="R270" i="11" s="1"/>
  <c r="Y76" i="10"/>
  <c r="Q270" i="11" s="1"/>
  <c r="X76" i="10"/>
  <c r="W76" i="10"/>
  <c r="O270" i="11" s="1"/>
  <c r="U76" i="10"/>
  <c r="N270" i="11" s="1"/>
  <c r="AB16" i="10"/>
  <c r="T216" i="11" s="1"/>
  <c r="AA16" i="10"/>
  <c r="S216" i="11" s="1"/>
  <c r="Z16" i="10"/>
  <c r="R216" i="11" s="1"/>
  <c r="Y16" i="10"/>
  <c r="X16" i="10"/>
  <c r="W16" i="10"/>
  <c r="O216" i="11" s="1"/>
  <c r="U16" i="10"/>
  <c r="N216" i="11" s="1"/>
  <c r="AB38" i="10"/>
  <c r="T238" i="11" s="1"/>
  <c r="AA38" i="10"/>
  <c r="S238" i="11" s="1"/>
  <c r="Z38" i="10"/>
  <c r="R238" i="11" s="1"/>
  <c r="Y38" i="10"/>
  <c r="X38" i="10"/>
  <c r="W38" i="10"/>
  <c r="O238" i="11" s="1"/>
  <c r="U38" i="10"/>
  <c r="N238" i="11" s="1"/>
  <c r="AB74" i="10"/>
  <c r="T268" i="11" s="1"/>
  <c r="AA74" i="10"/>
  <c r="S268" i="11" s="1"/>
  <c r="Z74" i="10"/>
  <c r="R268" i="11" s="1"/>
  <c r="Y74" i="10"/>
  <c r="Q268" i="11" s="1"/>
  <c r="X74" i="10"/>
  <c r="W74" i="10"/>
  <c r="O268" i="11" s="1"/>
  <c r="U74" i="10"/>
  <c r="N268" i="11" s="1"/>
  <c r="AB77" i="10"/>
  <c r="T271" i="11" s="1"/>
  <c r="AA77" i="10"/>
  <c r="S271" i="11" s="1"/>
  <c r="Z77" i="10"/>
  <c r="R271" i="11" s="1"/>
  <c r="Y77" i="10"/>
  <c r="X77" i="10"/>
  <c r="W77" i="10"/>
  <c r="O271" i="11" s="1"/>
  <c r="U77" i="10"/>
  <c r="N271" i="11" s="1"/>
  <c r="AB19" i="10"/>
  <c r="T219" i="11" s="1"/>
  <c r="AA19" i="10"/>
  <c r="S219" i="11" s="1"/>
  <c r="Z19" i="10"/>
  <c r="R219" i="11" s="1"/>
  <c r="Y19" i="10"/>
  <c r="Q219" i="11" s="1"/>
  <c r="X19" i="10"/>
  <c r="W19" i="10"/>
  <c r="O219" i="11" s="1"/>
  <c r="U19" i="10"/>
  <c r="N219" i="11" s="1"/>
  <c r="AB48" i="10"/>
  <c r="T248" i="11" s="1"/>
  <c r="AA48" i="10"/>
  <c r="S248" i="11" s="1"/>
  <c r="Z48" i="10"/>
  <c r="R248" i="11" s="1"/>
  <c r="Y48" i="10"/>
  <c r="X48" i="10"/>
  <c r="W48" i="10"/>
  <c r="O248" i="11" s="1"/>
  <c r="U48" i="10"/>
  <c r="N248" i="11" s="1"/>
  <c r="AB121" i="10"/>
  <c r="T297" i="11" s="1"/>
  <c r="AA121" i="10"/>
  <c r="S297" i="11" s="1"/>
  <c r="Z121" i="10"/>
  <c r="R297" i="11" s="1"/>
  <c r="Y121" i="10"/>
  <c r="X121" i="10"/>
  <c r="W121" i="10"/>
  <c r="O297" i="11" s="1"/>
  <c r="U121" i="10"/>
  <c r="N297" i="11" s="1"/>
  <c r="AB27" i="10"/>
  <c r="T227" i="11" s="1"/>
  <c r="AA27" i="10"/>
  <c r="S227" i="11" s="1"/>
  <c r="Z27" i="10"/>
  <c r="R227" i="11" s="1"/>
  <c r="Y27" i="10"/>
  <c r="Q227" i="11" s="1"/>
  <c r="X27" i="10"/>
  <c r="W27" i="10"/>
  <c r="O227" i="11" s="1"/>
  <c r="U27" i="10"/>
  <c r="N227" i="11" s="1"/>
  <c r="AB49" i="10"/>
  <c r="T249" i="11" s="1"/>
  <c r="AA49" i="10"/>
  <c r="S249" i="11" s="1"/>
  <c r="Z49" i="10"/>
  <c r="R249" i="11" s="1"/>
  <c r="Y49" i="10"/>
  <c r="X49" i="10"/>
  <c r="W49" i="10"/>
  <c r="O249" i="11" s="1"/>
  <c r="U49" i="10"/>
  <c r="N249" i="11" s="1"/>
  <c r="AB127" i="10"/>
  <c r="T299" i="11" s="1"/>
  <c r="AA127" i="10"/>
  <c r="S299" i="11" s="1"/>
  <c r="Z127" i="10"/>
  <c r="R299" i="11" s="1"/>
  <c r="Y127" i="10"/>
  <c r="Q299" i="11" s="1"/>
  <c r="X127" i="10"/>
  <c r="W127" i="10"/>
  <c r="O299" i="11" s="1"/>
  <c r="U127" i="10"/>
  <c r="N299" i="11" s="1"/>
  <c r="AB5" i="10"/>
  <c r="T206" i="11" s="1"/>
  <c r="AA5" i="10"/>
  <c r="S206" i="11" s="1"/>
  <c r="Z5" i="10"/>
  <c r="R206" i="11" s="1"/>
  <c r="Y5" i="10"/>
  <c r="X5" i="10"/>
  <c r="W5" i="10"/>
  <c r="O206" i="11" s="1"/>
  <c r="U5" i="10"/>
  <c r="N206" i="11" s="1"/>
  <c r="AB17" i="10"/>
  <c r="T217" i="11" s="1"/>
  <c r="AA17" i="10"/>
  <c r="Z17" i="10"/>
  <c r="R217" i="11" s="1"/>
  <c r="Y17" i="10"/>
  <c r="Q217" i="11" s="1"/>
  <c r="X17" i="10"/>
  <c r="W17" i="10"/>
  <c r="O217" i="11" s="1"/>
  <c r="U17" i="10"/>
  <c r="N217" i="11" s="1"/>
  <c r="AB50" i="10"/>
  <c r="T250" i="11" s="1"/>
  <c r="AA50" i="10"/>
  <c r="S250" i="11" s="1"/>
  <c r="Z50" i="10"/>
  <c r="R250" i="11" s="1"/>
  <c r="Y50" i="10"/>
  <c r="X50" i="10"/>
  <c r="W50" i="10"/>
  <c r="O250" i="11" s="1"/>
  <c r="U50" i="10"/>
  <c r="N250" i="11" s="1"/>
  <c r="AB63" i="10"/>
  <c r="T261" i="11" s="1"/>
  <c r="AA63" i="10"/>
  <c r="S261" i="11" s="1"/>
  <c r="Z63" i="10"/>
  <c r="R261" i="11" s="1"/>
  <c r="Y63" i="10"/>
  <c r="Q261" i="11" s="1"/>
  <c r="X63" i="10"/>
  <c r="W63" i="10"/>
  <c r="O261" i="11" s="1"/>
  <c r="U63" i="10"/>
  <c r="N261" i="11" s="1"/>
  <c r="AB22" i="10"/>
  <c r="T222" i="11" s="1"/>
  <c r="AA22" i="10"/>
  <c r="S222" i="11" s="1"/>
  <c r="Z22" i="10"/>
  <c r="R222" i="11" s="1"/>
  <c r="Y22" i="10"/>
  <c r="X22" i="10"/>
  <c r="W22" i="10"/>
  <c r="O222" i="11" s="1"/>
  <c r="U22" i="10"/>
  <c r="N222" i="11" s="1"/>
  <c r="AB72" i="10"/>
  <c r="T267" i="11" s="1"/>
  <c r="AA72" i="10"/>
  <c r="S267" i="11" s="1"/>
  <c r="Z72" i="10"/>
  <c r="R267" i="11" s="1"/>
  <c r="Y72" i="10"/>
  <c r="X72" i="10"/>
  <c r="W72" i="10"/>
  <c r="O267" i="11" s="1"/>
  <c r="U72" i="10"/>
  <c r="N267" i="11" s="1"/>
  <c r="AB108" i="10"/>
  <c r="T289" i="11" s="1"/>
  <c r="AA108" i="10"/>
  <c r="Z108" i="10"/>
  <c r="R289" i="11" s="1"/>
  <c r="Y108" i="10"/>
  <c r="Q289" i="11" s="1"/>
  <c r="X108" i="10"/>
  <c r="W108" i="10"/>
  <c r="O289" i="11" s="1"/>
  <c r="U108" i="10"/>
  <c r="N289" i="11" s="1"/>
  <c r="AB30" i="10"/>
  <c r="T230" i="11" s="1"/>
  <c r="AA30" i="10"/>
  <c r="S230" i="11" s="1"/>
  <c r="Z30" i="10"/>
  <c r="R230" i="11" s="1"/>
  <c r="Y30" i="10"/>
  <c r="X30" i="10"/>
  <c r="W30" i="10"/>
  <c r="O230" i="11" s="1"/>
  <c r="U30" i="10"/>
  <c r="N230" i="11" s="1"/>
  <c r="AB42" i="10"/>
  <c r="T242" i="11" s="1"/>
  <c r="AA42" i="10"/>
  <c r="S242" i="11" s="1"/>
  <c r="Z42" i="10"/>
  <c r="R242" i="11" s="1"/>
  <c r="Y42" i="10"/>
  <c r="X42" i="10"/>
  <c r="W42" i="10"/>
  <c r="O242" i="11" s="1"/>
  <c r="U42" i="10"/>
  <c r="N242" i="11" s="1"/>
  <c r="AB9" i="10"/>
  <c r="T210" i="11" s="1"/>
  <c r="AA9" i="10"/>
  <c r="S210" i="11" s="1"/>
  <c r="Z9" i="10"/>
  <c r="R210" i="11" s="1"/>
  <c r="Y9" i="10"/>
  <c r="Q210" i="11" s="1"/>
  <c r="X9" i="10"/>
  <c r="W9" i="10"/>
  <c r="O210" i="11" s="1"/>
  <c r="U9" i="10"/>
  <c r="N210" i="11" s="1"/>
  <c r="AB34" i="10"/>
  <c r="T234" i="11" s="1"/>
  <c r="AA34" i="10"/>
  <c r="S234" i="11" s="1"/>
  <c r="Z34" i="10"/>
  <c r="R234" i="11" s="1"/>
  <c r="Y34" i="10"/>
  <c r="X34" i="10"/>
  <c r="W34" i="10"/>
  <c r="O234" i="11" s="1"/>
  <c r="U34" i="10"/>
  <c r="N234" i="11" s="1"/>
  <c r="AB119" i="10"/>
  <c r="T295" i="11" s="1"/>
  <c r="AA119" i="10"/>
  <c r="S295" i="11" s="1"/>
  <c r="Z119" i="10"/>
  <c r="R295" i="11" s="1"/>
  <c r="Y119" i="10"/>
  <c r="Q295" i="11" s="1"/>
  <c r="X119" i="10"/>
  <c r="W119" i="10"/>
  <c r="O295" i="11" s="1"/>
  <c r="U119" i="10"/>
  <c r="N295" i="11" s="1"/>
  <c r="AB52" i="10"/>
  <c r="T251" i="11" s="1"/>
  <c r="AA52" i="10"/>
  <c r="S251" i="11" s="1"/>
  <c r="Z52" i="10"/>
  <c r="R251" i="11" s="1"/>
  <c r="Y52" i="10"/>
  <c r="Q251" i="11" s="1"/>
  <c r="X52" i="10"/>
  <c r="W52" i="10"/>
  <c r="O251" i="11" s="1"/>
  <c r="U52" i="10"/>
  <c r="N251" i="11" s="1"/>
  <c r="AB65" i="10"/>
  <c r="T263" i="11" s="1"/>
  <c r="AA65" i="10"/>
  <c r="S263" i="11" s="1"/>
  <c r="Z65" i="10"/>
  <c r="R263" i="11" s="1"/>
  <c r="Y65" i="10"/>
  <c r="X65" i="10"/>
  <c r="W65" i="10"/>
  <c r="O263" i="11" s="1"/>
  <c r="U65" i="10"/>
  <c r="N263" i="11" s="1"/>
  <c r="AB29" i="10"/>
  <c r="T229" i="11" s="1"/>
  <c r="AA29" i="10"/>
  <c r="S229" i="11" s="1"/>
  <c r="Z29" i="10"/>
  <c r="R229" i="11" s="1"/>
  <c r="Y29" i="10"/>
  <c r="Q229" i="11" s="1"/>
  <c r="X29" i="10"/>
  <c r="W29" i="10"/>
  <c r="O229" i="11" s="1"/>
  <c r="U29" i="10"/>
  <c r="N229" i="11" s="1"/>
  <c r="AB21" i="10"/>
  <c r="T221" i="11" s="1"/>
  <c r="AA21" i="10"/>
  <c r="S221" i="11" s="1"/>
  <c r="Z21" i="10"/>
  <c r="R221" i="11" s="1"/>
  <c r="Y21" i="10"/>
  <c r="X21" i="10"/>
  <c r="W21" i="10"/>
  <c r="O221" i="11" s="1"/>
  <c r="U21" i="10"/>
  <c r="N221" i="11" s="1"/>
  <c r="AA39" i="10"/>
  <c r="S239" i="11" s="1"/>
  <c r="Z39" i="10"/>
  <c r="R239" i="11" s="1"/>
  <c r="Y39" i="10"/>
  <c r="Q239" i="11" s="1"/>
  <c r="X39" i="10"/>
  <c r="W39" i="10"/>
  <c r="O239" i="11" s="1"/>
  <c r="U39" i="10"/>
  <c r="N239" i="11" s="1"/>
  <c r="AB84" i="10"/>
  <c r="T275" i="11" s="1"/>
  <c r="AA84" i="10"/>
  <c r="S275" i="11" s="1"/>
  <c r="Z84" i="10"/>
  <c r="R275" i="11" s="1"/>
  <c r="Y84" i="10"/>
  <c r="Q275" i="11" s="1"/>
  <c r="X84" i="10"/>
  <c r="W84" i="10"/>
  <c r="O275" i="11" s="1"/>
  <c r="U84" i="10"/>
  <c r="N275" i="11" s="1"/>
  <c r="AB53" i="10"/>
  <c r="T252" i="11" s="1"/>
  <c r="AA53" i="10"/>
  <c r="S252" i="11" s="1"/>
  <c r="Z53" i="10"/>
  <c r="R252" i="11" s="1"/>
  <c r="Y53" i="10"/>
  <c r="X53" i="10"/>
  <c r="W53" i="10"/>
  <c r="O252" i="11" s="1"/>
  <c r="U53" i="10"/>
  <c r="N252" i="11" s="1"/>
  <c r="AB26" i="10"/>
  <c r="T226" i="11" s="1"/>
  <c r="AA26" i="10"/>
  <c r="S226" i="11" s="1"/>
  <c r="Z26" i="10"/>
  <c r="R226" i="11" s="1"/>
  <c r="Y26" i="10"/>
  <c r="X26" i="10"/>
  <c r="W26" i="10"/>
  <c r="O226" i="11" s="1"/>
  <c r="U26" i="10"/>
  <c r="N226" i="11" s="1"/>
  <c r="AB23" i="10"/>
  <c r="T223" i="11" s="1"/>
  <c r="AA23" i="10"/>
  <c r="S223" i="11" s="1"/>
  <c r="Z23" i="10"/>
  <c r="R223" i="11" s="1"/>
  <c r="Y23" i="10"/>
  <c r="X23" i="10"/>
  <c r="W23" i="10"/>
  <c r="O223" i="11" s="1"/>
  <c r="U23" i="10"/>
  <c r="N223" i="11" s="1"/>
  <c r="AB25" i="10"/>
  <c r="T225" i="11" s="1"/>
  <c r="AA25" i="10"/>
  <c r="S225" i="11" s="1"/>
  <c r="Z25" i="10"/>
  <c r="R225" i="11" s="1"/>
  <c r="Y25" i="10"/>
  <c r="Q225" i="11" s="1"/>
  <c r="X25" i="10"/>
  <c r="W25" i="10"/>
  <c r="O225" i="11" s="1"/>
  <c r="U25" i="10"/>
  <c r="N225" i="11" s="1"/>
  <c r="AB6" i="10"/>
  <c r="T207" i="11" s="1"/>
  <c r="AA6" i="10"/>
  <c r="S207" i="11" s="1"/>
  <c r="Z6" i="10"/>
  <c r="R207" i="11" s="1"/>
  <c r="Y6" i="10"/>
  <c r="X6" i="10"/>
  <c r="W6" i="10"/>
  <c r="O207" i="11" s="1"/>
  <c r="U6" i="10"/>
  <c r="N207" i="11" s="1"/>
  <c r="AB47" i="10"/>
  <c r="T247" i="11" s="1"/>
  <c r="AA47" i="10"/>
  <c r="S247" i="11" s="1"/>
  <c r="Z47" i="10"/>
  <c r="R247" i="11" s="1"/>
  <c r="Y47" i="10"/>
  <c r="Q247" i="11" s="1"/>
  <c r="X47" i="10"/>
  <c r="W47" i="10"/>
  <c r="O247" i="11" s="1"/>
  <c r="U47" i="10"/>
  <c r="N247" i="11" s="1"/>
  <c r="AB10" i="10"/>
  <c r="T211" i="11" s="1"/>
  <c r="AA10" i="10"/>
  <c r="S211" i="11" s="1"/>
  <c r="Z10" i="10"/>
  <c r="R211" i="11" s="1"/>
  <c r="Y10" i="10"/>
  <c r="X10" i="10"/>
  <c r="W10" i="10"/>
  <c r="O211" i="11" s="1"/>
  <c r="U10" i="10"/>
  <c r="N211" i="11" s="1"/>
  <c r="AB20" i="10"/>
  <c r="T220" i="11" s="1"/>
  <c r="AA20" i="10"/>
  <c r="S220" i="11" s="1"/>
  <c r="Z20" i="10"/>
  <c r="R220" i="11" s="1"/>
  <c r="Y20" i="10"/>
  <c r="X20" i="10"/>
  <c r="W20" i="10"/>
  <c r="O220" i="11" s="1"/>
  <c r="U20" i="10"/>
  <c r="N220" i="11" s="1"/>
  <c r="AB15" i="10"/>
  <c r="T215" i="11" s="1"/>
  <c r="AA15" i="10"/>
  <c r="S215" i="11" s="1"/>
  <c r="Z15" i="10"/>
  <c r="Y15" i="10"/>
  <c r="Q215" i="11" s="1"/>
  <c r="X15" i="10"/>
  <c r="W15" i="10"/>
  <c r="O215" i="11" s="1"/>
  <c r="U15" i="10"/>
  <c r="N215" i="11" s="1"/>
  <c r="AB3" i="10"/>
  <c r="T204" i="11" s="1"/>
  <c r="AA3" i="10"/>
  <c r="S204" i="11" s="1"/>
  <c r="Z3" i="10"/>
  <c r="R204" i="11" s="1"/>
  <c r="Y3" i="10"/>
  <c r="X3" i="10"/>
  <c r="W3" i="10"/>
  <c r="O204" i="11" s="1"/>
  <c r="U3" i="10"/>
  <c r="N204" i="11" s="1"/>
  <c r="AB4" i="10"/>
  <c r="T205" i="11" s="1"/>
  <c r="AA4" i="10"/>
  <c r="S205" i="11" s="1"/>
  <c r="Z4" i="10"/>
  <c r="R205" i="11" s="1"/>
  <c r="Y4" i="10"/>
  <c r="X4" i="10"/>
  <c r="W4" i="10"/>
  <c r="O205" i="11" s="1"/>
  <c r="U4" i="10"/>
  <c r="N205" i="11" s="1"/>
  <c r="AB8" i="10"/>
  <c r="T209" i="11" s="1"/>
  <c r="AA8" i="10"/>
  <c r="S209" i="11" s="1"/>
  <c r="Z8" i="10"/>
  <c r="R209" i="11" s="1"/>
  <c r="Y8" i="10"/>
  <c r="Q209" i="11" s="1"/>
  <c r="X8" i="10"/>
  <c r="W8" i="10"/>
  <c r="O209" i="11" s="1"/>
  <c r="U8" i="10"/>
  <c r="N209" i="11" s="1"/>
  <c r="AB2" i="10"/>
  <c r="T203" i="11" s="1"/>
  <c r="AA2" i="10"/>
  <c r="S203" i="11" s="1"/>
  <c r="Z2" i="10"/>
  <c r="R203" i="11" s="1"/>
  <c r="Y2" i="10"/>
  <c r="X2" i="10"/>
  <c r="W2" i="10"/>
  <c r="O203" i="11" s="1"/>
  <c r="T80" i="10"/>
  <c r="D273" i="11" s="1"/>
  <c r="S80" i="10"/>
  <c r="R80" i="10"/>
  <c r="T169" i="10"/>
  <c r="D309" i="11" s="1"/>
  <c r="S169" i="10"/>
  <c r="R169" i="10"/>
  <c r="T167" i="10"/>
  <c r="D308" i="11" s="1"/>
  <c r="S167" i="10"/>
  <c r="C308" i="11" s="1"/>
  <c r="R167" i="10"/>
  <c r="T136" i="10"/>
  <c r="D302" i="11" s="1"/>
  <c r="S136" i="10"/>
  <c r="C302" i="11" s="1"/>
  <c r="R136" i="10"/>
  <c r="T91" i="10"/>
  <c r="D279" i="11" s="1"/>
  <c r="S91" i="10"/>
  <c r="R91" i="10"/>
  <c r="T95" i="10"/>
  <c r="D283" i="11" s="1"/>
  <c r="S95" i="10"/>
  <c r="R95" i="10"/>
  <c r="T98" i="10"/>
  <c r="D285" i="11" s="1"/>
  <c r="S98" i="10"/>
  <c r="R98" i="10"/>
  <c r="T150" i="10"/>
  <c r="D306" i="11" s="1"/>
  <c r="S150" i="10"/>
  <c r="R150" i="10"/>
  <c r="T18" i="10"/>
  <c r="D218" i="11" s="1"/>
  <c r="S18" i="10"/>
  <c r="C218" i="11" s="1"/>
  <c r="R18" i="10"/>
  <c r="T103" i="10"/>
  <c r="D287" i="11" s="1"/>
  <c r="S103" i="10"/>
  <c r="R103" i="10"/>
  <c r="T85" i="10"/>
  <c r="D276" i="11" s="1"/>
  <c r="S85" i="10"/>
  <c r="R85" i="10"/>
  <c r="T140" i="10"/>
  <c r="D304" i="11" s="1"/>
  <c r="S140" i="10"/>
  <c r="R140" i="10"/>
  <c r="T89" i="10"/>
  <c r="D277" i="11" s="1"/>
  <c r="S89" i="10"/>
  <c r="R89" i="10"/>
  <c r="T134" i="10"/>
  <c r="D301" i="11" s="1"/>
  <c r="S134" i="10"/>
  <c r="C301" i="11" s="1"/>
  <c r="R134" i="10"/>
  <c r="T132" i="10"/>
  <c r="D300" i="11" s="1"/>
  <c r="S132" i="10"/>
  <c r="C300" i="11" s="1"/>
  <c r="R132" i="10"/>
  <c r="T82" i="10"/>
  <c r="D274" i="11" s="1"/>
  <c r="S82" i="10"/>
  <c r="C274" i="11" s="1"/>
  <c r="R82" i="10"/>
  <c r="T139" i="10"/>
  <c r="D303" i="11" s="1"/>
  <c r="S139" i="10"/>
  <c r="R139" i="10"/>
  <c r="T62" i="10"/>
  <c r="D260" i="11" s="1"/>
  <c r="S62" i="10"/>
  <c r="R62" i="10"/>
  <c r="T147" i="10"/>
  <c r="D305" i="11" s="1"/>
  <c r="S147" i="10"/>
  <c r="C305" i="11" s="1"/>
  <c r="R147" i="10"/>
  <c r="T125" i="10"/>
  <c r="D298" i="11" s="1"/>
  <c r="S125" i="10"/>
  <c r="C298" i="11" s="1"/>
  <c r="R125" i="10"/>
  <c r="T118" i="10"/>
  <c r="D294" i="11" s="1"/>
  <c r="S118" i="10"/>
  <c r="R118" i="10"/>
  <c r="T117" i="10"/>
  <c r="D293" i="11" s="1"/>
  <c r="S117" i="10"/>
  <c r="R117" i="10"/>
  <c r="T111" i="10"/>
  <c r="D291" i="11" s="1"/>
  <c r="S111" i="10"/>
  <c r="R111" i="10"/>
  <c r="T57" i="10"/>
  <c r="D256" i="11" s="1"/>
  <c r="S57" i="10"/>
  <c r="R57" i="10"/>
  <c r="T45" i="10"/>
  <c r="D245" i="11" s="1"/>
  <c r="S45" i="10"/>
  <c r="C245" i="11" s="1"/>
  <c r="R45" i="10"/>
  <c r="T92" i="10"/>
  <c r="D280" i="11" s="1"/>
  <c r="S92" i="10"/>
  <c r="C280" i="11" s="1"/>
  <c r="R92" i="10"/>
  <c r="T40" i="10"/>
  <c r="D240" i="11" s="1"/>
  <c r="S40" i="10"/>
  <c r="C240" i="11" s="1"/>
  <c r="R40" i="10"/>
  <c r="T59" i="10"/>
  <c r="D257" i="11" s="1"/>
  <c r="S59" i="10"/>
  <c r="C257" i="11" s="1"/>
  <c r="R59" i="10"/>
  <c r="T157" i="10"/>
  <c r="D307" i="11" s="1"/>
  <c r="S157" i="10"/>
  <c r="R157" i="10"/>
  <c r="T66" i="10"/>
  <c r="D264" i="11" s="1"/>
  <c r="S66" i="10"/>
  <c r="R66" i="10"/>
  <c r="T36" i="10"/>
  <c r="D236" i="11" s="1"/>
  <c r="S36" i="10"/>
  <c r="C236" i="11" s="1"/>
  <c r="R36" i="10"/>
  <c r="T99" i="10"/>
  <c r="D286" i="11" s="1"/>
  <c r="S99" i="10"/>
  <c r="R99" i="10"/>
  <c r="T94" i="10"/>
  <c r="D282" i="11" s="1"/>
  <c r="S94" i="10"/>
  <c r="R94" i="10"/>
  <c r="T11" i="10"/>
  <c r="D212" i="11" s="1"/>
  <c r="S11" i="10"/>
  <c r="R11" i="10"/>
  <c r="T54" i="10"/>
  <c r="D253" i="11" s="1"/>
  <c r="S54" i="10"/>
  <c r="R54" i="10"/>
  <c r="T44" i="10"/>
  <c r="D244" i="11" s="1"/>
  <c r="S44" i="10"/>
  <c r="R44" i="10"/>
  <c r="T67" i="10"/>
  <c r="D265" i="11" s="1"/>
  <c r="S67" i="10"/>
  <c r="C95" i="15" s="1"/>
  <c r="R67" i="10"/>
  <c r="T37" i="10"/>
  <c r="D237" i="11" s="1"/>
  <c r="S37" i="10"/>
  <c r="C49" i="15" s="1"/>
  <c r="R37" i="10"/>
  <c r="T28" i="10"/>
  <c r="D228" i="11" s="1"/>
  <c r="S28" i="10"/>
  <c r="R28" i="10"/>
  <c r="T97" i="10"/>
  <c r="D284" i="11" s="1"/>
  <c r="S97" i="10"/>
  <c r="C284" i="11" s="1"/>
  <c r="R97" i="10"/>
  <c r="T64" i="10"/>
  <c r="D262" i="11" s="1"/>
  <c r="S64" i="10"/>
  <c r="C262" i="11" s="1"/>
  <c r="R64" i="10"/>
  <c r="T32" i="10"/>
  <c r="D232" i="11" s="1"/>
  <c r="S32" i="10"/>
  <c r="C37" i="15" s="1"/>
  <c r="R32" i="10"/>
  <c r="T7" i="10"/>
  <c r="D208" i="11" s="1"/>
  <c r="S7" i="10"/>
  <c r="R7" i="10"/>
  <c r="T33" i="10"/>
  <c r="D233" i="11" s="1"/>
  <c r="S33" i="10"/>
  <c r="C233" i="11" s="1"/>
  <c r="R33" i="10"/>
  <c r="T90" i="10"/>
  <c r="D278" i="11" s="1"/>
  <c r="S90" i="10"/>
  <c r="C278" i="11" s="1"/>
  <c r="R90" i="10"/>
  <c r="T43" i="10"/>
  <c r="D243" i="11" s="1"/>
  <c r="S43" i="10"/>
  <c r="R43" i="10"/>
  <c r="T41" i="10"/>
  <c r="D241" i="11" s="1"/>
  <c r="S41" i="10"/>
  <c r="R41" i="10"/>
  <c r="T35" i="10"/>
  <c r="D235" i="11" s="1"/>
  <c r="S35" i="10"/>
  <c r="C235" i="11" s="1"/>
  <c r="R35" i="10"/>
  <c r="T78" i="10"/>
  <c r="D272" i="11" s="1"/>
  <c r="S78" i="10"/>
  <c r="C272" i="11" s="1"/>
  <c r="R78" i="10"/>
  <c r="T56" i="10"/>
  <c r="D255" i="11" s="1"/>
  <c r="S56" i="10"/>
  <c r="C255" i="11" s="1"/>
  <c r="R56" i="10"/>
  <c r="T13" i="10"/>
  <c r="D214" i="11" s="1"/>
  <c r="S13" i="10"/>
  <c r="C71" i="15" s="1"/>
  <c r="R13" i="10"/>
  <c r="T55" i="10"/>
  <c r="D254" i="11" s="1"/>
  <c r="S55" i="10"/>
  <c r="C73" i="15" s="1"/>
  <c r="R55" i="10"/>
  <c r="T24" i="10"/>
  <c r="D224" i="11" s="1"/>
  <c r="S24" i="10"/>
  <c r="R24" i="10"/>
  <c r="T70" i="10"/>
  <c r="D266" i="11" s="1"/>
  <c r="S70" i="10"/>
  <c r="C266" i="11" s="1"/>
  <c r="R70" i="10"/>
  <c r="T12" i="10"/>
  <c r="D213" i="11" s="1"/>
  <c r="S12" i="10"/>
  <c r="R12" i="10"/>
  <c r="T46" i="10"/>
  <c r="D246" i="11" s="1"/>
  <c r="S46" i="10"/>
  <c r="R46" i="10"/>
  <c r="T61" i="10"/>
  <c r="D259" i="11" s="1"/>
  <c r="S61" i="10"/>
  <c r="C16" i="15" s="1"/>
  <c r="R61" i="10"/>
  <c r="T60" i="10"/>
  <c r="D258" i="11" s="1"/>
  <c r="S60" i="10"/>
  <c r="R60" i="10"/>
  <c r="T76" i="10"/>
  <c r="D270" i="11" s="1"/>
  <c r="S76" i="10"/>
  <c r="R76" i="10"/>
  <c r="T16" i="10"/>
  <c r="D216" i="11" s="1"/>
  <c r="S16" i="10"/>
  <c r="R16" i="10"/>
  <c r="T38" i="10"/>
  <c r="D238" i="11" s="1"/>
  <c r="S38" i="10"/>
  <c r="R38" i="10"/>
  <c r="T74" i="10"/>
  <c r="D268" i="11" s="1"/>
  <c r="S74" i="10"/>
  <c r="C43" i="15" s="1"/>
  <c r="R74" i="10"/>
  <c r="T77" i="10"/>
  <c r="D271" i="11" s="1"/>
  <c r="S77" i="10"/>
  <c r="R77" i="10"/>
  <c r="T19" i="10"/>
  <c r="D219" i="11" s="1"/>
  <c r="S19" i="10"/>
  <c r="R19" i="10"/>
  <c r="T48" i="10"/>
  <c r="D248" i="11" s="1"/>
  <c r="S48" i="10"/>
  <c r="C248" i="11" s="1"/>
  <c r="R48" i="10"/>
  <c r="T121" i="10"/>
  <c r="D297" i="11" s="1"/>
  <c r="S121" i="10"/>
  <c r="R121" i="10"/>
  <c r="T27" i="10"/>
  <c r="D227" i="11" s="1"/>
  <c r="S27" i="10"/>
  <c r="R27" i="10"/>
  <c r="T49" i="10"/>
  <c r="D249" i="11" s="1"/>
  <c r="S49" i="10"/>
  <c r="R49" i="10"/>
  <c r="T127" i="10"/>
  <c r="D299" i="11" s="1"/>
  <c r="S127" i="10"/>
  <c r="C299" i="11" s="1"/>
  <c r="R127" i="10"/>
  <c r="T5" i="10"/>
  <c r="D206" i="11" s="1"/>
  <c r="S5" i="10"/>
  <c r="R5" i="10"/>
  <c r="T17" i="10"/>
  <c r="D217" i="11" s="1"/>
  <c r="S17" i="10"/>
  <c r="R17" i="10"/>
  <c r="T50" i="10"/>
  <c r="D250" i="11" s="1"/>
  <c r="S50" i="10"/>
  <c r="R50" i="10"/>
  <c r="T63" i="10"/>
  <c r="D261" i="11" s="1"/>
  <c r="S63" i="10"/>
  <c r="R63" i="10"/>
  <c r="T22" i="10"/>
  <c r="D222" i="11" s="1"/>
  <c r="S22" i="10"/>
  <c r="C222" i="11" s="1"/>
  <c r="R22" i="10"/>
  <c r="T72" i="10"/>
  <c r="D267" i="11" s="1"/>
  <c r="S72" i="10"/>
  <c r="R72" i="10"/>
  <c r="T108" i="10"/>
  <c r="D289" i="11" s="1"/>
  <c r="S108" i="10"/>
  <c r="C289" i="11" s="1"/>
  <c r="R108" i="10"/>
  <c r="T30" i="10"/>
  <c r="D230" i="11" s="1"/>
  <c r="S30" i="10"/>
  <c r="C41" i="15" s="1"/>
  <c r="R30" i="10"/>
  <c r="T42" i="10"/>
  <c r="D242" i="11" s="1"/>
  <c r="S42" i="10"/>
  <c r="C242" i="11" s="1"/>
  <c r="R42" i="10"/>
  <c r="T9" i="10"/>
  <c r="D210" i="11" s="1"/>
  <c r="S9" i="10"/>
  <c r="R9" i="10"/>
  <c r="T34" i="10"/>
  <c r="D234" i="11" s="1"/>
  <c r="S34" i="10"/>
  <c r="R34" i="10"/>
  <c r="T119" i="10"/>
  <c r="D295" i="11" s="1"/>
  <c r="S119" i="10"/>
  <c r="R119" i="10"/>
  <c r="T52" i="10"/>
  <c r="D251" i="11" s="1"/>
  <c r="S52" i="10"/>
  <c r="C21" i="15" s="1"/>
  <c r="R52" i="10"/>
  <c r="T65" i="10"/>
  <c r="D263" i="11" s="1"/>
  <c r="S65" i="10"/>
  <c r="C25" i="15" s="1"/>
  <c r="R65" i="10"/>
  <c r="T29" i="10"/>
  <c r="D229" i="11" s="1"/>
  <c r="S29" i="10"/>
  <c r="R29" i="10"/>
  <c r="T21" i="10"/>
  <c r="D221" i="11" s="1"/>
  <c r="S21" i="10"/>
  <c r="R21" i="10"/>
  <c r="T39" i="10"/>
  <c r="D239" i="11" s="1"/>
  <c r="S39" i="10"/>
  <c r="R39" i="10"/>
  <c r="T84" i="10"/>
  <c r="D275" i="11" s="1"/>
  <c r="S84" i="10"/>
  <c r="R84" i="10"/>
  <c r="T53" i="10"/>
  <c r="D252" i="11" s="1"/>
  <c r="S53" i="10"/>
  <c r="C252" i="11" s="1"/>
  <c r="R53" i="10"/>
  <c r="T26" i="10"/>
  <c r="D226" i="11" s="1"/>
  <c r="S26" i="10"/>
  <c r="R26" i="10"/>
  <c r="T23" i="10"/>
  <c r="D223" i="11" s="1"/>
  <c r="S23" i="10"/>
  <c r="R23" i="10"/>
  <c r="T25" i="10"/>
  <c r="D225" i="11" s="1"/>
  <c r="S25" i="10"/>
  <c r="C3" i="15" s="1"/>
  <c r="R25" i="10"/>
  <c r="T6" i="10"/>
  <c r="D207" i="11" s="1"/>
  <c r="S6" i="10"/>
  <c r="C15" i="15" s="1"/>
  <c r="R6" i="10"/>
  <c r="T47" i="10"/>
  <c r="D247" i="11" s="1"/>
  <c r="S47" i="10"/>
  <c r="C247" i="11" s="1"/>
  <c r="R47" i="10"/>
  <c r="T10" i="10"/>
  <c r="D211" i="11" s="1"/>
  <c r="S10" i="10"/>
  <c r="C211" i="11" s="1"/>
  <c r="R10" i="10"/>
  <c r="T20" i="10"/>
  <c r="D220" i="11" s="1"/>
  <c r="S20" i="10"/>
  <c r="R20" i="10"/>
  <c r="T15" i="10"/>
  <c r="D215" i="11" s="1"/>
  <c r="S15" i="10"/>
  <c r="R15" i="10"/>
  <c r="T3" i="10"/>
  <c r="D204" i="11" s="1"/>
  <c r="S3" i="10"/>
  <c r="C13" i="15" s="1"/>
  <c r="R3" i="10"/>
  <c r="T4" i="10"/>
  <c r="D205" i="11" s="1"/>
  <c r="S4" i="10"/>
  <c r="C205" i="11" s="1"/>
  <c r="R4" i="10"/>
  <c r="T8" i="10"/>
  <c r="D209" i="11" s="1"/>
  <c r="S8" i="10"/>
  <c r="R8" i="10"/>
  <c r="T2" i="10"/>
  <c r="D203" i="11" s="1"/>
  <c r="S2" i="10"/>
  <c r="R2" i="10"/>
  <c r="U2" i="1"/>
  <c r="N2" i="11" s="1"/>
  <c r="U175" i="8"/>
  <c r="T175" i="8"/>
  <c r="S175" i="8"/>
  <c r="R175" i="8"/>
  <c r="W21" i="1"/>
  <c r="O21" i="11" s="1"/>
  <c r="W16" i="1"/>
  <c r="O16" i="11" s="1"/>
  <c r="W15" i="1"/>
  <c r="O15" i="11" s="1"/>
  <c r="W9" i="1"/>
  <c r="O9" i="11" s="1"/>
  <c r="W37" i="1"/>
  <c r="O37" i="11" s="1"/>
  <c r="W5" i="1"/>
  <c r="O5" i="11" s="1"/>
  <c r="W8" i="1"/>
  <c r="O8" i="11" s="1"/>
  <c r="W40" i="1"/>
  <c r="O40" i="11" s="1"/>
  <c r="W4" i="1"/>
  <c r="O4" i="11" s="1"/>
  <c r="W17" i="1"/>
  <c r="O17" i="11" s="1"/>
  <c r="W3" i="1"/>
  <c r="O3" i="11" s="1"/>
  <c r="W13" i="1"/>
  <c r="O13" i="11" s="1"/>
  <c r="W14" i="1"/>
  <c r="O14" i="11" s="1"/>
  <c r="W10" i="1"/>
  <c r="O10" i="11" s="1"/>
  <c r="W47" i="1"/>
  <c r="O47" i="11" s="1"/>
  <c r="W41" i="1"/>
  <c r="O41" i="11" s="1"/>
  <c r="W28" i="1"/>
  <c r="O28" i="11" s="1"/>
  <c r="W24" i="1"/>
  <c r="O24" i="11" s="1"/>
  <c r="W43" i="1"/>
  <c r="O43" i="11" s="1"/>
  <c r="W11" i="1"/>
  <c r="O11" i="11" s="1"/>
  <c r="W55" i="1"/>
  <c r="O55" i="11" s="1"/>
  <c r="W6" i="1"/>
  <c r="O6" i="11" s="1"/>
  <c r="W20" i="1"/>
  <c r="O20" i="11" s="1"/>
  <c r="W75" i="1"/>
  <c r="O71" i="11" s="1"/>
  <c r="W94" i="1"/>
  <c r="O80" i="11" s="1"/>
  <c r="W69" i="1"/>
  <c r="O67" i="11" s="1"/>
  <c r="W12" i="1"/>
  <c r="O12" i="11" s="1"/>
  <c r="W26" i="1"/>
  <c r="O26" i="11" s="1"/>
  <c r="W107" i="1"/>
  <c r="O88" i="11" s="1"/>
  <c r="W73" i="1"/>
  <c r="O70" i="11" s="1"/>
  <c r="W62" i="1"/>
  <c r="O61" i="11" s="1"/>
  <c r="W60" i="1"/>
  <c r="O59" i="11" s="1"/>
  <c r="W36" i="1"/>
  <c r="O36" i="11" s="1"/>
  <c r="W141" i="1"/>
  <c r="O107" i="11" s="1"/>
  <c r="W30" i="1"/>
  <c r="O30" i="11" s="1"/>
  <c r="W45" i="1"/>
  <c r="O45" i="11" s="1"/>
  <c r="W114" i="1"/>
  <c r="O92" i="11" s="1"/>
  <c r="W7" i="1"/>
  <c r="O7" i="11" s="1"/>
  <c r="W53" i="1"/>
  <c r="O53" i="11" s="1"/>
  <c r="W50" i="1"/>
  <c r="O50" i="11" s="1"/>
  <c r="W81" i="1"/>
  <c r="O74" i="11" s="1"/>
  <c r="W136" i="1"/>
  <c r="O104" i="11" s="1"/>
  <c r="W68" i="1"/>
  <c r="O66" i="11" s="1"/>
  <c r="W150" i="1"/>
  <c r="O112" i="11" s="1"/>
  <c r="W38" i="1"/>
  <c r="O38" i="11" s="1"/>
  <c r="W92" i="1"/>
  <c r="O79" i="11" s="1"/>
  <c r="W27" i="1"/>
  <c r="O27" i="11" s="1"/>
  <c r="W85" i="1"/>
  <c r="O76" i="11" s="1"/>
  <c r="W31" i="1"/>
  <c r="O31" i="11" s="1"/>
  <c r="W22" i="1"/>
  <c r="O22" i="11" s="1"/>
  <c r="W98" i="1"/>
  <c r="O82" i="11" s="1"/>
  <c r="W115" i="1"/>
  <c r="O93" i="11" s="1"/>
  <c r="W61" i="1"/>
  <c r="O60" i="11" s="1"/>
  <c r="W129" i="1"/>
  <c r="O100" i="11" s="1"/>
  <c r="W39" i="1"/>
  <c r="O39" i="11" s="1"/>
  <c r="W64" i="1"/>
  <c r="O63" i="11" s="1"/>
  <c r="W104" i="1"/>
  <c r="O85" i="11" s="1"/>
  <c r="W67" i="1"/>
  <c r="O65" i="11" s="1"/>
  <c r="W19" i="1"/>
  <c r="O19" i="11" s="1"/>
  <c r="W49" i="1"/>
  <c r="O49" i="11" s="1"/>
  <c r="W106" i="1"/>
  <c r="O87" i="11" s="1"/>
  <c r="W51" i="1"/>
  <c r="O51" i="11" s="1"/>
  <c r="W103" i="1"/>
  <c r="O84" i="11" s="1"/>
  <c r="W34" i="1"/>
  <c r="O34" i="11" s="1"/>
  <c r="W105" i="1"/>
  <c r="O86" i="11" s="1"/>
  <c r="W119" i="1"/>
  <c r="O95" i="11" s="1"/>
  <c r="W48" i="1"/>
  <c r="O48" i="11" s="1"/>
  <c r="W144" i="1"/>
  <c r="O108" i="11" s="1"/>
  <c r="W108" i="1"/>
  <c r="O89" i="11" s="1"/>
  <c r="W63" i="1"/>
  <c r="O62" i="11" s="1"/>
  <c r="W76" i="1"/>
  <c r="O72" i="11" s="1"/>
  <c r="W70" i="1"/>
  <c r="O68" i="11" s="1"/>
  <c r="W82" i="1"/>
  <c r="O75" i="11" s="1"/>
  <c r="W56" i="1"/>
  <c r="O56" i="11" s="1"/>
  <c r="W32" i="1"/>
  <c r="O32" i="11" s="1"/>
  <c r="W122" i="1"/>
  <c r="O97" i="11" s="1"/>
  <c r="W87" i="1"/>
  <c r="O78" i="11" s="1"/>
  <c r="W35" i="1"/>
  <c r="O35" i="11" s="1"/>
  <c r="W126" i="1"/>
  <c r="O98" i="11" s="1"/>
  <c r="W149" i="1"/>
  <c r="O111" i="11" s="1"/>
  <c r="W18" i="1"/>
  <c r="O18" i="11" s="1"/>
  <c r="W33" i="1"/>
  <c r="O33" i="11" s="1"/>
  <c r="W54" i="1"/>
  <c r="O54" i="11" s="1"/>
  <c r="W95" i="1"/>
  <c r="O81" i="11" s="1"/>
  <c r="W42" i="1"/>
  <c r="O42" i="11" s="1"/>
  <c r="W127" i="1"/>
  <c r="O99" i="11" s="1"/>
  <c r="W59" i="1"/>
  <c r="O58" i="11" s="1"/>
  <c r="W116" i="1"/>
  <c r="O94" i="11" s="1"/>
  <c r="W25" i="1"/>
  <c r="O25" i="11" s="1"/>
  <c r="W178" i="1"/>
  <c r="O114" i="11" s="1"/>
  <c r="W100" i="1"/>
  <c r="O83" i="11" s="1"/>
  <c r="W135" i="1"/>
  <c r="O103" i="11" s="1"/>
  <c r="W23" i="1"/>
  <c r="O23" i="11" s="1"/>
  <c r="W44" i="1"/>
  <c r="O44" i="11" s="1"/>
  <c r="W148" i="1"/>
  <c r="O110" i="11" s="1"/>
  <c r="W134" i="1"/>
  <c r="O102" i="11" s="1"/>
  <c r="W80" i="1"/>
  <c r="O73" i="11" s="1"/>
  <c r="W109" i="1"/>
  <c r="O90" i="11" s="1"/>
  <c r="W29" i="1"/>
  <c r="O29" i="11" s="1"/>
  <c r="W131" i="1"/>
  <c r="O101" i="11" s="1"/>
  <c r="W86" i="1"/>
  <c r="O77" i="11" s="1"/>
  <c r="W154" i="1"/>
  <c r="O113" i="11" s="1"/>
  <c r="W72" i="1"/>
  <c r="O69" i="11" s="1"/>
  <c r="W52" i="1"/>
  <c r="O52" i="11" s="1"/>
  <c r="W139" i="1"/>
  <c r="O105" i="11" s="1"/>
  <c r="W189" i="1"/>
  <c r="O115" i="11" s="1"/>
  <c r="W57" i="1"/>
  <c r="O57" i="11" s="1"/>
  <c r="W140" i="1"/>
  <c r="O106" i="11" s="1"/>
  <c r="W120" i="1"/>
  <c r="O96" i="11" s="1"/>
  <c r="W46" i="1"/>
  <c r="O46" i="11" s="1"/>
  <c r="W111" i="1"/>
  <c r="O91" i="11" s="1"/>
  <c r="W65" i="1"/>
  <c r="O64" i="11" s="1"/>
  <c r="W146" i="1"/>
  <c r="O109" i="11" s="1"/>
  <c r="W99" i="1"/>
  <c r="O117" i="11" s="1"/>
  <c r="W97" i="1"/>
  <c r="O116" i="11" s="1"/>
  <c r="W88" i="1"/>
  <c r="O118" i="11" s="1"/>
  <c r="W117" i="1"/>
  <c r="O119" i="11" s="1"/>
  <c r="W124" i="1"/>
  <c r="O120" i="11" s="1"/>
  <c r="W90" i="1"/>
  <c r="O121" i="11" s="1"/>
  <c r="W125" i="1"/>
  <c r="O124" i="11" s="1"/>
  <c r="W96" i="1"/>
  <c r="O123" i="11" s="1"/>
  <c r="W66" i="1"/>
  <c r="O122" i="11" s="1"/>
  <c r="W172" i="1"/>
  <c r="O125" i="11" s="1"/>
  <c r="W110" i="1"/>
  <c r="O126" i="11" s="1"/>
  <c r="W58" i="1"/>
  <c r="O127" i="11" s="1"/>
  <c r="W84" i="1"/>
  <c r="O128" i="11" s="1"/>
  <c r="W78" i="1"/>
  <c r="O129" i="11" s="1"/>
  <c r="W121" i="1"/>
  <c r="O130" i="11" s="1"/>
  <c r="W143" i="1"/>
  <c r="O131" i="11" s="1"/>
  <c r="W112" i="1"/>
  <c r="O132" i="11" s="1"/>
  <c r="W170" i="1"/>
  <c r="O133" i="11" s="1"/>
  <c r="W83" i="1"/>
  <c r="O134" i="11" s="1"/>
  <c r="W160" i="1"/>
  <c r="O135" i="11" s="1"/>
  <c r="W71" i="1"/>
  <c r="O136" i="11" s="1"/>
  <c r="W179" i="1"/>
  <c r="O138" i="11" s="1"/>
  <c r="W161" i="1"/>
  <c r="O137" i="11" s="1"/>
  <c r="W163" i="1"/>
  <c r="O140" i="11" s="1"/>
  <c r="W118" i="1"/>
  <c r="O139" i="11" s="1"/>
  <c r="W147" i="1"/>
  <c r="O141" i="11" s="1"/>
  <c r="W79" i="1"/>
  <c r="O142" i="11" s="1"/>
  <c r="W155" i="1"/>
  <c r="O144" i="11" s="1"/>
  <c r="W91" i="1"/>
  <c r="O143" i="11" s="1"/>
  <c r="W177" i="1"/>
  <c r="O145" i="11" s="1"/>
  <c r="W133" i="1"/>
  <c r="O146" i="11" s="1"/>
  <c r="W93" i="1"/>
  <c r="O147" i="11" s="1"/>
  <c r="W174" i="1"/>
  <c r="O148" i="11" s="1"/>
  <c r="W113" i="1"/>
  <c r="O149" i="11" s="1"/>
  <c r="W181" i="1"/>
  <c r="O150" i="11" s="1"/>
  <c r="W145" i="1"/>
  <c r="O151" i="11" s="1"/>
  <c r="W162" i="1"/>
  <c r="O152" i="11" s="1"/>
  <c r="W77" i="1"/>
  <c r="O153" i="11" s="1"/>
  <c r="W167" i="1"/>
  <c r="O154" i="11" s="1"/>
  <c r="W166" i="1"/>
  <c r="O156" i="11" s="1"/>
  <c r="W137" i="1"/>
  <c r="O155" i="11" s="1"/>
  <c r="W130" i="1"/>
  <c r="O157" i="11" s="1"/>
  <c r="W128" i="1"/>
  <c r="O158" i="11" s="1"/>
  <c r="W157" i="1"/>
  <c r="O159" i="11" s="1"/>
  <c r="W132" i="1"/>
  <c r="O160" i="11" s="1"/>
  <c r="W142" i="1"/>
  <c r="O161" i="11" s="1"/>
  <c r="W187" i="1"/>
  <c r="O163" i="11" s="1"/>
  <c r="W153" i="1"/>
  <c r="O162" i="11" s="1"/>
  <c r="W185" i="1"/>
  <c r="O165" i="11" s="1"/>
  <c r="W171" i="1"/>
  <c r="O164" i="11" s="1"/>
  <c r="W156" i="1"/>
  <c r="O166" i="11" s="1"/>
  <c r="W184" i="1"/>
  <c r="O167" i="11" s="1"/>
  <c r="W159" i="1"/>
  <c r="O168" i="11" s="1"/>
  <c r="W101" i="1"/>
  <c r="O169" i="11" s="1"/>
  <c r="W89" i="1"/>
  <c r="O170" i="11" s="1"/>
  <c r="W102" i="1"/>
  <c r="O171" i="11" s="1"/>
  <c r="W158" i="1"/>
  <c r="O172" i="11" s="1"/>
  <c r="W151" i="1"/>
  <c r="O173" i="11" s="1"/>
  <c r="W152" i="1"/>
  <c r="O174" i="11" s="1"/>
  <c r="W165" i="1"/>
  <c r="O175" i="11" s="1"/>
  <c r="W74" i="1"/>
  <c r="O176" i="11" s="1"/>
  <c r="W123" i="1"/>
  <c r="O177" i="11" s="1"/>
  <c r="W138" i="1"/>
  <c r="O178" i="11" s="1"/>
  <c r="W182" i="1"/>
  <c r="O179" i="11" s="1"/>
  <c r="W180" i="1"/>
  <c r="O180" i="11" s="1"/>
  <c r="W169" i="1"/>
  <c r="O181" i="11" s="1"/>
  <c r="W201" i="1"/>
  <c r="O182" i="11" s="1"/>
  <c r="W191" i="1"/>
  <c r="O183" i="11" s="1"/>
  <c r="W190" i="1"/>
  <c r="O184" i="11" s="1"/>
  <c r="W196" i="1"/>
  <c r="O186" i="11" s="1"/>
  <c r="W173" i="1"/>
  <c r="O185" i="11" s="1"/>
  <c r="W175" i="1"/>
  <c r="O187" i="11" s="1"/>
  <c r="W164" i="1"/>
  <c r="O188" i="11" s="1"/>
  <c r="W199" i="1"/>
  <c r="O189" i="11" s="1"/>
  <c r="W193" i="1"/>
  <c r="O190" i="11" s="1"/>
  <c r="W202" i="1"/>
  <c r="O191" i="11" s="1"/>
  <c r="W168" i="1"/>
  <c r="O192" i="11" s="1"/>
  <c r="W194" i="1"/>
  <c r="O193" i="11" s="1"/>
  <c r="W176" i="1"/>
  <c r="O194" i="11" s="1"/>
  <c r="W186" i="1"/>
  <c r="O195" i="11" s="1"/>
  <c r="W192" i="1"/>
  <c r="O196" i="11" s="1"/>
  <c r="W198" i="1"/>
  <c r="O197" i="11" s="1"/>
  <c r="W183" i="1"/>
  <c r="O198" i="11" s="1"/>
  <c r="W197" i="1"/>
  <c r="O199" i="11" s="1"/>
  <c r="W195" i="1"/>
  <c r="O200" i="11" s="1"/>
  <c r="W188" i="1"/>
  <c r="O201" i="11" s="1"/>
  <c r="W200" i="1"/>
  <c r="O202" i="11" s="1"/>
  <c r="W2" i="1"/>
  <c r="O2" i="11" s="1"/>
  <c r="X2" i="1"/>
  <c r="P2" i="11" s="1"/>
  <c r="AC158" i="10" l="1"/>
  <c r="U338" i="11" s="1"/>
  <c r="AC187" i="10"/>
  <c r="U364" i="11" s="1"/>
  <c r="C363" i="11"/>
  <c r="Q338" i="11"/>
  <c r="AC88" i="10"/>
  <c r="U322" i="11" s="1"/>
  <c r="AC177" i="10"/>
  <c r="U377" i="11" s="1"/>
  <c r="C329" i="11"/>
  <c r="S377" i="11"/>
  <c r="C321" i="11"/>
  <c r="AC142" i="10"/>
  <c r="U361" i="11" s="1"/>
  <c r="AC156" i="10"/>
  <c r="U323" i="11" s="1"/>
  <c r="C369" i="11"/>
  <c r="C221" i="11"/>
  <c r="C14" i="15"/>
  <c r="C279" i="11"/>
  <c r="C94" i="15"/>
  <c r="C377" i="11"/>
  <c r="C146" i="15"/>
  <c r="AC31" i="10"/>
  <c r="U231" i="11" s="1"/>
  <c r="C390" i="11"/>
  <c r="C170" i="15"/>
  <c r="C330" i="11"/>
  <c r="C145" i="15"/>
  <c r="AC166" i="10"/>
  <c r="U373" i="11" s="1"/>
  <c r="AC81" i="10"/>
  <c r="U317" i="11" s="1"/>
  <c r="C383" i="11"/>
  <c r="C166" i="15"/>
  <c r="Q361" i="11"/>
  <c r="C311" i="11"/>
  <c r="C276" i="11"/>
  <c r="C52" i="15"/>
  <c r="C229" i="11"/>
  <c r="C72" i="15"/>
  <c r="C219" i="11"/>
  <c r="C31" i="15"/>
  <c r="C256" i="11"/>
  <c r="C60" i="15"/>
  <c r="AC190" i="10"/>
  <c r="U393" i="11" s="1"/>
  <c r="C336" i="11"/>
  <c r="C168" i="15"/>
  <c r="C258" i="11"/>
  <c r="C63" i="15"/>
  <c r="C260" i="11"/>
  <c r="C132" i="15"/>
  <c r="C217" i="11"/>
  <c r="C12" i="15"/>
  <c r="AC192" i="10"/>
  <c r="U390" i="11" s="1"/>
  <c r="AC175" i="10"/>
  <c r="U359" i="11" s="1"/>
  <c r="AC102" i="10"/>
  <c r="U341" i="11" s="1"/>
  <c r="AC133" i="10"/>
  <c r="U315" i="11" s="1"/>
  <c r="C389" i="11"/>
  <c r="C165" i="15"/>
  <c r="C349" i="11"/>
  <c r="C87" i="15"/>
  <c r="C264" i="11"/>
  <c r="C32" i="15"/>
  <c r="C313" i="11"/>
  <c r="C89" i="15"/>
  <c r="C296" i="11"/>
  <c r="C69" i="15"/>
  <c r="C357" i="11"/>
  <c r="C322" i="11"/>
  <c r="C119" i="15"/>
  <c r="C281" i="11"/>
  <c r="C271" i="11"/>
  <c r="C65" i="15"/>
  <c r="C355" i="11"/>
  <c r="C137" i="15"/>
  <c r="AC186" i="10"/>
  <c r="U385" i="11" s="1"/>
  <c r="C341" i="11"/>
  <c r="C143" i="15"/>
  <c r="C246" i="11"/>
  <c r="C28" i="15"/>
  <c r="C387" i="11"/>
  <c r="C169" i="15"/>
  <c r="AC144" i="10"/>
  <c r="U383" i="11" s="1"/>
  <c r="C340" i="11"/>
  <c r="C116" i="15"/>
  <c r="C331" i="11"/>
  <c r="C59" i="15"/>
  <c r="C223" i="11"/>
  <c r="C18" i="15"/>
  <c r="C206" i="11"/>
  <c r="C20" i="15"/>
  <c r="C287" i="11"/>
  <c r="C96" i="15"/>
  <c r="C291" i="11"/>
  <c r="C111" i="15"/>
  <c r="C244" i="11"/>
  <c r="C50" i="15"/>
  <c r="C238" i="11"/>
  <c r="C51" i="15"/>
  <c r="C373" i="11"/>
  <c r="C147" i="15"/>
  <c r="C353" i="11"/>
  <c r="C161" i="15"/>
  <c r="C333" i="11"/>
  <c r="C102" i="15"/>
  <c r="C314" i="11"/>
  <c r="C82" i="15"/>
  <c r="C371" i="11"/>
  <c r="C163" i="15"/>
  <c r="C250" i="11"/>
  <c r="C27" i="15"/>
  <c r="C334" i="11"/>
  <c r="C103" i="15"/>
  <c r="C226" i="11"/>
  <c r="C48" i="15"/>
  <c r="C295" i="11"/>
  <c r="C24" i="15"/>
  <c r="C273" i="11"/>
  <c r="C91" i="15"/>
  <c r="C326" i="11"/>
  <c r="C35" i="15"/>
  <c r="AC160" i="10"/>
  <c r="U363" i="11" s="1"/>
  <c r="C379" i="11"/>
  <c r="C162" i="15"/>
  <c r="C270" i="11"/>
  <c r="C40" i="15"/>
  <c r="C215" i="11"/>
  <c r="C22" i="15"/>
  <c r="C227" i="11"/>
  <c r="C67" i="15"/>
  <c r="C241" i="11"/>
  <c r="C55" i="15"/>
  <c r="C216" i="11"/>
  <c r="C26" i="15"/>
  <c r="C317" i="11"/>
  <c r="C210" i="11"/>
  <c r="C34" i="15"/>
  <c r="C228" i="11"/>
  <c r="C117" i="15"/>
  <c r="C352" i="11"/>
  <c r="C39" i="15"/>
  <c r="C384" i="11"/>
  <c r="C149" i="15"/>
  <c r="C323" i="11"/>
  <c r="C75" i="15"/>
  <c r="C208" i="11"/>
  <c r="C81" i="15"/>
  <c r="C307" i="11"/>
  <c r="C58" i="15"/>
  <c r="C213" i="11"/>
  <c r="C53" i="15"/>
  <c r="C253" i="11"/>
  <c r="C80" i="15"/>
  <c r="C275" i="11"/>
  <c r="C19" i="15"/>
  <c r="C261" i="11"/>
  <c r="C33" i="15"/>
  <c r="C224" i="11"/>
  <c r="C38" i="15"/>
  <c r="C282" i="11"/>
  <c r="C61" i="15"/>
  <c r="C277" i="11"/>
  <c r="C66" i="15"/>
  <c r="AD105" i="10"/>
  <c r="I82" i="15" s="1"/>
  <c r="AC109" i="10"/>
  <c r="U290" i="11" s="1"/>
  <c r="C366" i="11"/>
  <c r="C113" i="15"/>
  <c r="C346" i="11"/>
  <c r="C78" i="15"/>
  <c r="C325" i="11"/>
  <c r="C86" i="15"/>
  <c r="AC100" i="10"/>
  <c r="U343" i="11" s="1"/>
  <c r="C344" i="11"/>
  <c r="C106" i="15"/>
  <c r="C220" i="11"/>
  <c r="C29" i="15"/>
  <c r="C267" i="11"/>
  <c r="C42" i="15"/>
  <c r="C249" i="11"/>
  <c r="C30" i="15"/>
  <c r="C306" i="11"/>
  <c r="C88" i="15"/>
  <c r="C294" i="11"/>
  <c r="C74" i="15"/>
  <c r="C212" i="11"/>
  <c r="C127" i="15"/>
  <c r="C203" i="11"/>
  <c r="C11" i="15"/>
  <c r="C234" i="11"/>
  <c r="C8" i="15"/>
  <c r="C239" i="11"/>
  <c r="C7" i="15"/>
  <c r="C297" i="11"/>
  <c r="C9" i="15"/>
  <c r="C243" i="11"/>
  <c r="C64" i="15"/>
  <c r="C283" i="11"/>
  <c r="C76" i="15"/>
  <c r="C378" i="11"/>
  <c r="C135" i="15"/>
  <c r="C358" i="11"/>
  <c r="C84" i="15"/>
  <c r="C339" i="11"/>
  <c r="C115" i="15"/>
  <c r="C319" i="11"/>
  <c r="C44" i="15"/>
  <c r="C269" i="11"/>
  <c r="C129" i="11"/>
  <c r="D103" i="15"/>
  <c r="C57" i="11"/>
  <c r="D117" i="15"/>
  <c r="C58" i="11"/>
  <c r="D71" i="15"/>
  <c r="C27" i="11"/>
  <c r="D72" i="15"/>
  <c r="C188" i="11"/>
  <c r="D162" i="15"/>
  <c r="C95" i="11"/>
  <c r="D35" i="15"/>
  <c r="C79" i="11"/>
  <c r="D96" i="15"/>
  <c r="C5" i="11"/>
  <c r="D13" i="15"/>
  <c r="C167" i="11"/>
  <c r="D141" i="15"/>
  <c r="C105" i="11"/>
  <c r="D37" i="15"/>
  <c r="C86" i="11"/>
  <c r="D74" i="15"/>
  <c r="C38" i="11"/>
  <c r="D49" i="15"/>
  <c r="C166" i="11"/>
  <c r="D83" i="15"/>
  <c r="C81" i="11"/>
  <c r="D110" i="15"/>
  <c r="C54" i="11"/>
  <c r="D67" i="15"/>
  <c r="C20" i="11"/>
  <c r="D95" i="15"/>
  <c r="C143" i="11"/>
  <c r="D163" i="15"/>
  <c r="C104" i="11"/>
  <c r="D43" i="15"/>
  <c r="C6" i="11"/>
  <c r="D20" i="15"/>
  <c r="C16" i="11"/>
  <c r="D29" i="15"/>
  <c r="C91" i="11"/>
  <c r="C77" i="11"/>
  <c r="D105" i="15"/>
  <c r="C18" i="11"/>
  <c r="D127" i="15"/>
  <c r="C87" i="11"/>
  <c r="D63" i="15"/>
  <c r="C55" i="11"/>
  <c r="D24" i="15"/>
  <c r="C101" i="11"/>
  <c r="D30" i="15"/>
  <c r="C49" i="11"/>
  <c r="D36" i="15"/>
  <c r="C50" i="11"/>
  <c r="D6" i="15"/>
  <c r="C29" i="11"/>
  <c r="D111" i="15"/>
  <c r="C19" i="11"/>
  <c r="D89" i="15"/>
  <c r="C121" i="11"/>
  <c r="D119" i="15"/>
  <c r="C200" i="11"/>
  <c r="D167" i="15"/>
  <c r="C180" i="11"/>
  <c r="D164" i="15"/>
  <c r="C160" i="11"/>
  <c r="D161" i="15"/>
  <c r="C35" i="11"/>
  <c r="D64" i="15"/>
  <c r="C7" i="11"/>
  <c r="D81" i="15"/>
  <c r="C159" i="11"/>
  <c r="D113" i="15"/>
  <c r="C140" i="11"/>
  <c r="D121" i="15"/>
  <c r="C187" i="11"/>
  <c r="C163" i="11"/>
  <c r="D133" i="15"/>
  <c r="C161" i="11"/>
  <c r="D139" i="15"/>
  <c r="C178" i="11"/>
  <c r="D126" i="15"/>
  <c r="C118" i="11"/>
  <c r="D66" i="15"/>
  <c r="C63" i="11"/>
  <c r="D40" i="15"/>
  <c r="C45" i="11"/>
  <c r="D41" i="15"/>
  <c r="C197" i="11"/>
  <c r="D100" i="15"/>
  <c r="C157" i="11"/>
  <c r="D143" i="15"/>
  <c r="C116" i="11"/>
  <c r="D107" i="15"/>
  <c r="C32" i="11"/>
  <c r="D38" i="15"/>
  <c r="C39" i="11"/>
  <c r="D94" i="15"/>
  <c r="C30" i="11"/>
  <c r="D8" i="15"/>
  <c r="C196" i="11"/>
  <c r="D153" i="15"/>
  <c r="C155" i="11"/>
  <c r="D118" i="15"/>
  <c r="C136" i="11"/>
  <c r="D116" i="15"/>
  <c r="C44" i="11"/>
  <c r="D84" i="15"/>
  <c r="C164" i="11"/>
  <c r="C56" i="11"/>
  <c r="C142" i="11"/>
  <c r="D87" i="15"/>
  <c r="C156" i="11"/>
  <c r="D93" i="15"/>
  <c r="C23" i="11"/>
  <c r="D53" i="15"/>
  <c r="C60" i="11"/>
  <c r="D42" i="15"/>
  <c r="C36" i="11"/>
  <c r="D33" i="15"/>
  <c r="C194" i="11"/>
  <c r="D149" i="15"/>
  <c r="C134" i="11"/>
  <c r="D109" i="15"/>
  <c r="C64" i="11"/>
  <c r="D92" i="15"/>
  <c r="C59" i="11"/>
  <c r="D19" i="15"/>
  <c r="C13" i="11"/>
  <c r="D15" i="15"/>
  <c r="C48" i="11"/>
  <c r="C193" i="11"/>
  <c r="D169" i="15"/>
  <c r="C173" i="11"/>
  <c r="D76" i="15"/>
  <c r="C83" i="11"/>
  <c r="D61" i="15"/>
  <c r="C72" i="11"/>
  <c r="D124" i="15"/>
  <c r="C82" i="11"/>
  <c r="D7" i="15"/>
  <c r="C3" i="11"/>
  <c r="D34" i="15"/>
  <c r="C153" i="11"/>
  <c r="C132" i="11"/>
  <c r="D50" i="15"/>
  <c r="C114" i="11"/>
  <c r="D138" i="15"/>
  <c r="C62" i="11"/>
  <c r="D60" i="15"/>
  <c r="C22" i="11"/>
  <c r="D52" i="15"/>
  <c r="C17" i="11"/>
  <c r="D14" i="15"/>
  <c r="C131" i="11"/>
  <c r="D106" i="15"/>
  <c r="C25" i="11"/>
  <c r="D26" i="15"/>
  <c r="C31" i="11"/>
  <c r="D31" i="15"/>
  <c r="C41" i="11"/>
  <c r="C170" i="11"/>
  <c r="D85" i="15"/>
  <c r="C94" i="11"/>
  <c r="D27" i="15"/>
  <c r="V386" i="11"/>
  <c r="V367" i="11"/>
  <c r="W51" i="8"/>
  <c r="V373" i="11"/>
  <c r="V331" i="11"/>
  <c r="V317" i="11"/>
  <c r="V333" i="11"/>
  <c r="V349" i="11"/>
  <c r="V345" i="11"/>
  <c r="V336" i="11"/>
  <c r="V318" i="11"/>
  <c r="V316" i="11"/>
  <c r="V358" i="11"/>
  <c r="V380" i="11"/>
  <c r="V391" i="11"/>
  <c r="V371" i="11"/>
  <c r="V360" i="11"/>
  <c r="V329" i="11"/>
  <c r="V334" i="11"/>
  <c r="V326" i="11"/>
  <c r="V363" i="11"/>
  <c r="V366" i="11"/>
  <c r="V321" i="11"/>
  <c r="V361" i="11"/>
  <c r="V379" i="11"/>
  <c r="V375" i="11"/>
  <c r="V383" i="11"/>
  <c r="V352" i="11"/>
  <c r="V337" i="11"/>
  <c r="V355" i="11"/>
  <c r="V338" i="11"/>
  <c r="V359" i="11"/>
  <c r="C15" i="11"/>
  <c r="V288" i="11"/>
  <c r="V269" i="11"/>
  <c r="V281" i="11"/>
  <c r="V292" i="11"/>
  <c r="AC155" i="10"/>
  <c r="U388" i="11" s="1"/>
  <c r="AD31" i="10"/>
  <c r="Q393" i="11"/>
  <c r="V393" i="11" s="1"/>
  <c r="AD184" i="10"/>
  <c r="I169" i="15" s="1"/>
  <c r="AC191" i="10"/>
  <c r="U381" i="11" s="1"/>
  <c r="Q390" i="11"/>
  <c r="AC172" i="10"/>
  <c r="U328" i="11" s="1"/>
  <c r="R343" i="11"/>
  <c r="V343" i="11" s="1"/>
  <c r="AC135" i="10"/>
  <c r="U353" i="11" s="1"/>
  <c r="AC141" i="10"/>
  <c r="U347" i="11" s="1"/>
  <c r="AC129" i="10"/>
  <c r="U333" i="11" s="1"/>
  <c r="AC75" i="10"/>
  <c r="U269" i="11" s="1"/>
  <c r="Q322" i="11"/>
  <c r="V322" i="11" s="1"/>
  <c r="Q353" i="11"/>
  <c r="V353" i="11" s="1"/>
  <c r="AC58" i="10"/>
  <c r="U313" i="11" s="1"/>
  <c r="P314" i="11"/>
  <c r="AC123" i="10"/>
  <c r="U327" i="11" s="1"/>
  <c r="AC107" i="10"/>
  <c r="U324" i="11" s="1"/>
  <c r="AD73" i="10"/>
  <c r="I90" i="15" s="1"/>
  <c r="P387" i="11"/>
  <c r="AD168" i="10"/>
  <c r="I113" i="15" s="1"/>
  <c r="V126" i="10"/>
  <c r="AC176" i="10"/>
  <c r="U355" i="11" s="1"/>
  <c r="V141" i="10"/>
  <c r="E347" i="11" s="1"/>
  <c r="AD88" i="10"/>
  <c r="I119" i="15" s="1"/>
  <c r="AC106" i="10"/>
  <c r="U321" i="11" s="1"/>
  <c r="AC145" i="10"/>
  <c r="U346" i="11" s="1"/>
  <c r="AD177" i="10"/>
  <c r="I146" i="15" s="1"/>
  <c r="AC182" i="10"/>
  <c r="U368" i="11" s="1"/>
  <c r="AC87" i="10"/>
  <c r="U345" i="11" s="1"/>
  <c r="AC174" i="10"/>
  <c r="U342" i="11" s="1"/>
  <c r="P311" i="11"/>
  <c r="V311" i="11" s="1"/>
  <c r="AD192" i="10"/>
  <c r="I170" i="15" s="1"/>
  <c r="AC143" i="10"/>
  <c r="U370" i="11" s="1"/>
  <c r="AC153" i="10"/>
  <c r="U348" i="11" s="1"/>
  <c r="AD122" i="10"/>
  <c r="AC114" i="10"/>
  <c r="U332" i="11" s="1"/>
  <c r="AC14" i="10"/>
  <c r="U310" i="11" s="1"/>
  <c r="Q342" i="11"/>
  <c r="V342" i="11" s="1"/>
  <c r="AC162" i="10"/>
  <c r="U339" i="11" s="1"/>
  <c r="C347" i="11"/>
  <c r="AC185" i="10"/>
  <c r="U375" i="11" s="1"/>
  <c r="AC159" i="10"/>
  <c r="U354" i="11" s="1"/>
  <c r="AC105" i="10"/>
  <c r="U314" i="11" s="1"/>
  <c r="V14" i="10"/>
  <c r="E310" i="11" s="1"/>
  <c r="AD180" i="10"/>
  <c r="I149" i="15" s="1"/>
  <c r="P384" i="11"/>
  <c r="P212" i="11"/>
  <c r="V212" i="11" s="1"/>
  <c r="AD11" i="10"/>
  <c r="I127" i="15" s="1"/>
  <c r="AD116" i="10"/>
  <c r="I70" i="15" s="1"/>
  <c r="P320" i="11"/>
  <c r="P232" i="11"/>
  <c r="V232" i="11" s="1"/>
  <c r="AD32" i="10"/>
  <c r="I37" i="15" s="1"/>
  <c r="P293" i="11"/>
  <c r="V293" i="11" s="1"/>
  <c r="AD117" i="10"/>
  <c r="P309" i="11"/>
  <c r="AD169" i="10"/>
  <c r="AD186" i="10"/>
  <c r="P385" i="11"/>
  <c r="V385" i="11" s="1"/>
  <c r="AD178" i="10"/>
  <c r="P362" i="11"/>
  <c r="AC96" i="10"/>
  <c r="U318" i="11" s="1"/>
  <c r="AD81" i="10"/>
  <c r="I109" i="15" s="1"/>
  <c r="V81" i="10"/>
  <c r="AC173" i="10"/>
  <c r="U392" i="11" s="1"/>
  <c r="Q392" i="11"/>
  <c r="V175" i="10"/>
  <c r="E359" i="11" s="1"/>
  <c r="P222" i="11"/>
  <c r="AD22" i="10"/>
  <c r="P301" i="11"/>
  <c r="AD134" i="10"/>
  <c r="AC83" i="10"/>
  <c r="U357" i="11" s="1"/>
  <c r="V130" i="10"/>
  <c r="E351" i="11" s="1"/>
  <c r="V144" i="10"/>
  <c r="V181" i="10"/>
  <c r="V183" i="10"/>
  <c r="E376" i="11" s="1"/>
  <c r="P221" i="11"/>
  <c r="AD21" i="10"/>
  <c r="I14" i="15" s="1"/>
  <c r="P278" i="11"/>
  <c r="AD90" i="10"/>
  <c r="P279" i="11"/>
  <c r="AD91" i="10"/>
  <c r="I94" i="15" s="1"/>
  <c r="P251" i="11"/>
  <c r="V251" i="11" s="1"/>
  <c r="AD52" i="10"/>
  <c r="I21" i="15" s="1"/>
  <c r="P228" i="11"/>
  <c r="V228" i="11" s="1"/>
  <c r="AD28" i="10"/>
  <c r="I117" i="15" s="1"/>
  <c r="C359" i="11"/>
  <c r="AD179" i="10"/>
  <c r="P224" i="11"/>
  <c r="V224" i="11" s="1"/>
  <c r="AD24" i="10"/>
  <c r="I38" i="15" s="1"/>
  <c r="AC124" i="10"/>
  <c r="U372" i="11" s="1"/>
  <c r="Q372" i="11"/>
  <c r="P287" i="11"/>
  <c r="AD103" i="10"/>
  <c r="I96" i="15" s="1"/>
  <c r="AC163" i="10"/>
  <c r="U374" i="11" s="1"/>
  <c r="AD124" i="10"/>
  <c r="P372" i="11"/>
  <c r="AC149" i="10"/>
  <c r="U365" i="11" s="1"/>
  <c r="AD187" i="10"/>
  <c r="P364" i="11"/>
  <c r="V364" i="11" s="1"/>
  <c r="AC86" i="10"/>
  <c r="U340" i="11" s="1"/>
  <c r="Q340" i="11"/>
  <c r="AC128" i="10"/>
  <c r="U337" i="11" s="1"/>
  <c r="AD51" i="10"/>
  <c r="I103" i="15" s="1"/>
  <c r="V165" i="10"/>
  <c r="AD123" i="10"/>
  <c r="V158" i="10"/>
  <c r="V96" i="10"/>
  <c r="E318" i="11" s="1"/>
  <c r="AC189" i="10"/>
  <c r="U389" i="11" s="1"/>
  <c r="V180" i="10"/>
  <c r="P236" i="11"/>
  <c r="AD36" i="10"/>
  <c r="P276" i="11"/>
  <c r="AD85" i="10"/>
  <c r="I52" i="15" s="1"/>
  <c r="AD172" i="10"/>
  <c r="P328" i="11"/>
  <c r="AD68" i="10"/>
  <c r="I86" i="15" s="1"/>
  <c r="V179" i="10"/>
  <c r="E391" i="11" s="1"/>
  <c r="AC179" i="10"/>
  <c r="U391" i="11" s="1"/>
  <c r="V129" i="10"/>
  <c r="AD165" i="10"/>
  <c r="I145" i="15" s="1"/>
  <c r="P330" i="11"/>
  <c r="P215" i="11"/>
  <c r="AD15" i="10"/>
  <c r="I22" i="15" s="1"/>
  <c r="P282" i="11"/>
  <c r="AD94" i="10"/>
  <c r="I61" i="15" s="1"/>
  <c r="P277" i="11"/>
  <c r="V277" i="11" s="1"/>
  <c r="AD89" i="10"/>
  <c r="I66" i="15" s="1"/>
  <c r="AD175" i="10"/>
  <c r="AC51" i="10"/>
  <c r="U334" i="11" s="1"/>
  <c r="V110" i="10"/>
  <c r="E316" i="11" s="1"/>
  <c r="P247" i="11"/>
  <c r="V247" i="11" s="1"/>
  <c r="AD47" i="10"/>
  <c r="P206" i="11"/>
  <c r="AD5" i="10"/>
  <c r="I20" i="15" s="1"/>
  <c r="P255" i="11"/>
  <c r="AD56" i="10"/>
  <c r="P264" i="11"/>
  <c r="AD66" i="10"/>
  <c r="I32" i="15" s="1"/>
  <c r="AC138" i="10"/>
  <c r="U369" i="11" s="1"/>
  <c r="AD86" i="10"/>
  <c r="I116" i="15" s="1"/>
  <c r="P340" i="11"/>
  <c r="Q346" i="11"/>
  <c r="V346" i="11" s="1"/>
  <c r="Q313" i="11"/>
  <c r="V313" i="11" s="1"/>
  <c r="AD130" i="10"/>
  <c r="P351" i="11"/>
  <c r="V351" i="11" s="1"/>
  <c r="AC68" i="10"/>
  <c r="U325" i="11" s="1"/>
  <c r="P245" i="11"/>
  <c r="AD45" i="10"/>
  <c r="V192" i="10"/>
  <c r="P261" i="11"/>
  <c r="V261" i="11" s="1"/>
  <c r="AD63" i="10"/>
  <c r="I33" i="15" s="1"/>
  <c r="V124" i="10"/>
  <c r="E372" i="11" s="1"/>
  <c r="V187" i="10"/>
  <c r="E364" i="11" s="1"/>
  <c r="V185" i="10"/>
  <c r="E375" i="11" s="1"/>
  <c r="V176" i="10"/>
  <c r="V51" i="10"/>
  <c r="Q357" i="11"/>
  <c r="V357" i="11" s="1"/>
  <c r="V115" i="10"/>
  <c r="P248" i="11"/>
  <c r="AD48" i="10"/>
  <c r="P305" i="11"/>
  <c r="AD147" i="10"/>
  <c r="AD138" i="10"/>
  <c r="I144" i="15" s="1"/>
  <c r="AD145" i="10"/>
  <c r="I78" i="15" s="1"/>
  <c r="V86" i="10"/>
  <c r="AC154" i="10"/>
  <c r="U335" i="11" s="1"/>
  <c r="AC120" i="10"/>
  <c r="U296" i="11" s="1"/>
  <c r="Q296" i="11"/>
  <c r="AD75" i="10"/>
  <c r="I92" i="15" s="1"/>
  <c r="V155" i="10"/>
  <c r="C388" i="11"/>
  <c r="C368" i="11"/>
  <c r="V182" i="10"/>
  <c r="E368" i="11" s="1"/>
  <c r="V153" i="10"/>
  <c r="C348" i="11"/>
  <c r="V172" i="10"/>
  <c r="E328" i="11" s="1"/>
  <c r="C328" i="11"/>
  <c r="AC178" i="10"/>
  <c r="U362" i="11" s="1"/>
  <c r="Q362" i="11"/>
  <c r="V83" i="10"/>
  <c r="Q325" i="11"/>
  <c r="V325" i="11" s="1"/>
  <c r="AD114" i="10"/>
  <c r="P332" i="11"/>
  <c r="V332" i="11" s="1"/>
  <c r="AD120" i="10"/>
  <c r="I69" i="15" s="1"/>
  <c r="P296" i="11"/>
  <c r="V191" i="10"/>
  <c r="E381" i="11" s="1"/>
  <c r="V142" i="10"/>
  <c r="E361" i="11" s="1"/>
  <c r="V174" i="10"/>
  <c r="E342" i="11" s="1"/>
  <c r="V88" i="10"/>
  <c r="Q389" i="11"/>
  <c r="V389" i="11" s="1"/>
  <c r="Q381" i="11"/>
  <c r="V381" i="11" s="1"/>
  <c r="Q369" i="11"/>
  <c r="P242" i="11"/>
  <c r="AD42" i="10"/>
  <c r="P205" i="11"/>
  <c r="AD4" i="10"/>
  <c r="P267" i="11"/>
  <c r="AD72" i="10"/>
  <c r="I42" i="15" s="1"/>
  <c r="P213" i="11"/>
  <c r="AD12" i="10"/>
  <c r="I53" i="15" s="1"/>
  <c r="AC152" i="10"/>
  <c r="U382" i="11" s="1"/>
  <c r="Q382" i="11"/>
  <c r="AD163" i="10"/>
  <c r="I153" i="15" s="1"/>
  <c r="P374" i="11"/>
  <c r="V374" i="11" s="1"/>
  <c r="AC161" i="10"/>
  <c r="U350" i="11" s="1"/>
  <c r="Q350" i="11"/>
  <c r="V145" i="10"/>
  <c r="AD128" i="10"/>
  <c r="V75" i="10"/>
  <c r="V163" i="10"/>
  <c r="C374" i="11"/>
  <c r="C354" i="11"/>
  <c r="V159" i="10"/>
  <c r="V154" i="10"/>
  <c r="E335" i="11" s="1"/>
  <c r="C335" i="11"/>
  <c r="V133" i="10"/>
  <c r="E315" i="11" s="1"/>
  <c r="C315" i="11"/>
  <c r="P369" i="11"/>
  <c r="C342" i="11"/>
  <c r="V106" i="10"/>
  <c r="AD189" i="10"/>
  <c r="I165" i="15" s="1"/>
  <c r="P235" i="11"/>
  <c r="AD35" i="10"/>
  <c r="P252" i="11"/>
  <c r="AD53" i="10"/>
  <c r="AC165" i="10"/>
  <c r="U330" i="11" s="1"/>
  <c r="Q330" i="11"/>
  <c r="P304" i="11"/>
  <c r="AD140" i="10"/>
  <c r="AD152" i="10"/>
  <c r="P382" i="11"/>
  <c r="AC130" i="10"/>
  <c r="U351" i="11" s="1"/>
  <c r="AD161" i="10"/>
  <c r="P350" i="11"/>
  <c r="V120" i="10"/>
  <c r="AC112" i="10"/>
  <c r="U292" i="11" s="1"/>
  <c r="P377" i="11"/>
  <c r="V377" i="11" s="1"/>
  <c r="P204" i="11"/>
  <c r="AD3" i="10"/>
  <c r="I13" i="15" s="1"/>
  <c r="AC116" i="10"/>
  <c r="U320" i="11" s="1"/>
  <c r="Q320" i="11"/>
  <c r="AD83" i="10"/>
  <c r="I85" i="15" s="1"/>
  <c r="P249" i="11"/>
  <c r="AD49" i="10"/>
  <c r="I30" i="15" s="1"/>
  <c r="P210" i="11"/>
  <c r="V210" i="11" s="1"/>
  <c r="AD9" i="10"/>
  <c r="I34" i="15" s="1"/>
  <c r="C225" i="11"/>
  <c r="P250" i="11"/>
  <c r="AD50" i="10"/>
  <c r="I27" i="15" s="1"/>
  <c r="P207" i="11"/>
  <c r="AD6" i="10"/>
  <c r="I15" i="15" s="1"/>
  <c r="AC126" i="10"/>
  <c r="U379" i="11" s="1"/>
  <c r="AC183" i="10"/>
  <c r="U376" i="11" s="1"/>
  <c r="S376" i="11"/>
  <c r="AC115" i="10"/>
  <c r="U371" i="11" s="1"/>
  <c r="AD141" i="10"/>
  <c r="AC181" i="10"/>
  <c r="U344" i="11" s="1"/>
  <c r="AD102" i="10"/>
  <c r="I143" i="15" s="1"/>
  <c r="P341" i="11"/>
  <c r="V341" i="11" s="1"/>
  <c r="V128" i="10"/>
  <c r="E337" i="11" s="1"/>
  <c r="AD112" i="10"/>
  <c r="V137" i="10"/>
  <c r="E380" i="11" s="1"/>
  <c r="C380" i="11"/>
  <c r="V146" i="10"/>
  <c r="C360" i="11"/>
  <c r="V116" i="10"/>
  <c r="C320" i="11"/>
  <c r="C361" i="11"/>
  <c r="S327" i="11"/>
  <c r="V327" i="11" s="1"/>
  <c r="AD58" i="10"/>
  <c r="I89" i="15" s="1"/>
  <c r="P266" i="11"/>
  <c r="AD70" i="10"/>
  <c r="P211" i="11"/>
  <c r="AD10" i="10"/>
  <c r="P268" i="11"/>
  <c r="V268" i="11" s="1"/>
  <c r="AD74" i="10"/>
  <c r="I43" i="15" s="1"/>
  <c r="P270" i="11"/>
  <c r="V270" i="11" s="1"/>
  <c r="AD76" i="10"/>
  <c r="I40" i="15" s="1"/>
  <c r="P246" i="11"/>
  <c r="AD46" i="10"/>
  <c r="I28" i="15" s="1"/>
  <c r="P258" i="11"/>
  <c r="AD60" i="10"/>
  <c r="I63" i="15" s="1"/>
  <c r="P260" i="11"/>
  <c r="AD62" i="10"/>
  <c r="I132" i="15" s="1"/>
  <c r="AD176" i="10"/>
  <c r="I137" i="15" s="1"/>
  <c r="V135" i="10"/>
  <c r="V105" i="10"/>
  <c r="C318" i="11"/>
  <c r="AD183" i="10"/>
  <c r="P376" i="11"/>
  <c r="AD173" i="10"/>
  <c r="P392" i="11"/>
  <c r="P217" i="11"/>
  <c r="AD17" i="10"/>
  <c r="I12" i="15" s="1"/>
  <c r="P214" i="11"/>
  <c r="AD13" i="10"/>
  <c r="I71" i="15" s="1"/>
  <c r="P225" i="11"/>
  <c r="V225" i="11" s="1"/>
  <c r="AD25" i="10"/>
  <c r="I3" i="15" s="1"/>
  <c r="P257" i="11"/>
  <c r="AD59" i="10"/>
  <c r="P306" i="11"/>
  <c r="AD150" i="10"/>
  <c r="I88" i="15" s="1"/>
  <c r="V170" i="10"/>
  <c r="C338" i="11"/>
  <c r="P209" i="11"/>
  <c r="V209" i="11" s="1"/>
  <c r="AD8" i="10"/>
  <c r="P289" i="11"/>
  <c r="AD108" i="10"/>
  <c r="P244" i="11"/>
  <c r="AD44" i="10"/>
  <c r="I50" i="15" s="1"/>
  <c r="P274" i="11"/>
  <c r="AD82" i="10"/>
  <c r="AD156" i="10"/>
  <c r="I75" i="15" s="1"/>
  <c r="P323" i="11"/>
  <c r="V323" i="11" s="1"/>
  <c r="P237" i="11"/>
  <c r="AD37" i="10"/>
  <c r="I49" i="15" s="1"/>
  <c r="P220" i="11"/>
  <c r="AD20" i="10"/>
  <c r="I29" i="15" s="1"/>
  <c r="P254" i="11"/>
  <c r="AD55" i="10"/>
  <c r="I73" i="15" s="1"/>
  <c r="P286" i="11"/>
  <c r="AD99" i="10"/>
  <c r="P299" i="11"/>
  <c r="V299" i="11" s="1"/>
  <c r="AD127" i="10"/>
  <c r="P272" i="11"/>
  <c r="AD78" i="10"/>
  <c r="P226" i="11"/>
  <c r="AD26" i="10"/>
  <c r="I48" i="15" s="1"/>
  <c r="P297" i="11"/>
  <c r="AD121" i="10"/>
  <c r="I9" i="15" s="1"/>
  <c r="AD126" i="10"/>
  <c r="I162" i="15" s="1"/>
  <c r="AD101" i="10"/>
  <c r="I44" i="15" s="1"/>
  <c r="P319" i="11"/>
  <c r="V319" i="11" s="1"/>
  <c r="V190" i="10"/>
  <c r="E393" i="11" s="1"/>
  <c r="AC180" i="10"/>
  <c r="U384" i="11" s="1"/>
  <c r="Q384" i="11"/>
  <c r="AC69" i="10"/>
  <c r="U312" i="11" s="1"/>
  <c r="AD14" i="10"/>
  <c r="P310" i="11"/>
  <c r="V310" i="11" s="1"/>
  <c r="AC104" i="10"/>
  <c r="U288" i="11" s="1"/>
  <c r="V112" i="10"/>
  <c r="E292" i="11" s="1"/>
  <c r="C365" i="11"/>
  <c r="V149" i="10"/>
  <c r="E365" i="11" s="1"/>
  <c r="V87" i="10"/>
  <c r="C345" i="11"/>
  <c r="V31" i="10"/>
  <c r="E231" i="11" s="1"/>
  <c r="C231" i="11"/>
  <c r="C381" i="11"/>
  <c r="S347" i="11"/>
  <c r="V347" i="11" s="1"/>
  <c r="Q314" i="11"/>
  <c r="P223" i="11"/>
  <c r="AD23" i="10"/>
  <c r="I18" i="15" s="1"/>
  <c r="P227" i="11"/>
  <c r="V227" i="11" s="1"/>
  <c r="AD27" i="10"/>
  <c r="I67" i="15" s="1"/>
  <c r="P241" i="11"/>
  <c r="V241" i="11" s="1"/>
  <c r="AD41" i="10"/>
  <c r="I55" i="15" s="1"/>
  <c r="AD191" i="10"/>
  <c r="AD115" i="10"/>
  <c r="I163" i="15" s="1"/>
  <c r="AD159" i="10"/>
  <c r="I128" i="15" s="1"/>
  <c r="AC79" i="10"/>
  <c r="U349" i="11" s="1"/>
  <c r="AD69" i="10"/>
  <c r="AD104" i="10"/>
  <c r="V114" i="10"/>
  <c r="E332" i="11" s="1"/>
  <c r="P275" i="11"/>
  <c r="V275" i="11" s="1"/>
  <c r="AD84" i="10"/>
  <c r="I19" i="15" s="1"/>
  <c r="P229" i="11"/>
  <c r="V229" i="11" s="1"/>
  <c r="AD29" i="10"/>
  <c r="I72" i="15" s="1"/>
  <c r="P219" i="11"/>
  <c r="V219" i="11" s="1"/>
  <c r="AD19" i="10"/>
  <c r="I31" i="15" s="1"/>
  <c r="P233" i="11"/>
  <c r="AD33" i="10"/>
  <c r="P256" i="11"/>
  <c r="V256" i="11" s="1"/>
  <c r="AD57" i="10"/>
  <c r="I60" i="15" s="1"/>
  <c r="P302" i="11"/>
  <c r="V302" i="11" s="1"/>
  <c r="AD136" i="10"/>
  <c r="AD79" i="10"/>
  <c r="I87" i="15" s="1"/>
  <c r="AD181" i="10"/>
  <c r="I106" i="15" s="1"/>
  <c r="AC71" i="10"/>
  <c r="U329" i="11" s="1"/>
  <c r="AC164" i="10"/>
  <c r="U326" i="11" s="1"/>
  <c r="AD107" i="10"/>
  <c r="V156" i="10"/>
  <c r="S328" i="11"/>
  <c r="P240" i="11"/>
  <c r="V240" i="11" s="1"/>
  <c r="AD40" i="10"/>
  <c r="P285" i="11"/>
  <c r="AD98" i="10"/>
  <c r="AD149" i="10"/>
  <c r="V173" i="10"/>
  <c r="E392" i="11" s="1"/>
  <c r="P295" i="11"/>
  <c r="V295" i="11" s="1"/>
  <c r="AD119" i="10"/>
  <c r="I24" i="15" s="1"/>
  <c r="P238" i="11"/>
  <c r="AD38" i="10"/>
  <c r="I51" i="15" s="1"/>
  <c r="P262" i="11"/>
  <c r="AD64" i="10"/>
  <c r="P294" i="11"/>
  <c r="AD118" i="10"/>
  <c r="I74" i="15" s="1"/>
  <c r="P273" i="11"/>
  <c r="AD80" i="10"/>
  <c r="I91" i="15" s="1"/>
  <c r="AC148" i="10"/>
  <c r="U378" i="11" s="1"/>
  <c r="AD142" i="10"/>
  <c r="AC131" i="10"/>
  <c r="U356" i="11" s="1"/>
  <c r="AD158" i="10"/>
  <c r="I141" i="15" s="1"/>
  <c r="AD154" i="10"/>
  <c r="AD71" i="10"/>
  <c r="I126" i="15" s="1"/>
  <c r="V69" i="10"/>
  <c r="E312" i="11" s="1"/>
  <c r="V148" i="10"/>
  <c r="AD190" i="10"/>
  <c r="AD144" i="10"/>
  <c r="I166" i="15" s="1"/>
  <c r="AD148" i="10"/>
  <c r="I135" i="15" s="1"/>
  <c r="AD131" i="10"/>
  <c r="V107" i="10"/>
  <c r="E324" i="11" s="1"/>
  <c r="AD96" i="10"/>
  <c r="AC93" i="10"/>
  <c r="U281" i="11" s="1"/>
  <c r="Q370" i="11"/>
  <c r="V370" i="11" s="1"/>
  <c r="Q356" i="11"/>
  <c r="Q348" i="11"/>
  <c r="V348" i="11" s="1"/>
  <c r="Q339" i="11"/>
  <c r="V339" i="11" s="1"/>
  <c r="P253" i="11"/>
  <c r="V253" i="11" s="1"/>
  <c r="AD54" i="10"/>
  <c r="I80" i="15" s="1"/>
  <c r="P300" i="11"/>
  <c r="V300" i="11" s="1"/>
  <c r="AD132" i="10"/>
  <c r="AD155" i="10"/>
  <c r="I167" i="15" s="1"/>
  <c r="AD166" i="10"/>
  <c r="I147" i="15" s="1"/>
  <c r="AD182" i="10"/>
  <c r="AC170" i="10"/>
  <c r="U352" i="11" s="1"/>
  <c r="AC171" i="10"/>
  <c r="U336" i="11" s="1"/>
  <c r="V71" i="10"/>
  <c r="AC110" i="10"/>
  <c r="U316" i="11" s="1"/>
  <c r="AD133" i="10"/>
  <c r="AD93" i="10"/>
  <c r="I110" i="15" s="1"/>
  <c r="AD109" i="10"/>
  <c r="P390" i="11"/>
  <c r="P388" i="11"/>
  <c r="V388" i="11" s="1"/>
  <c r="P378" i="11"/>
  <c r="V378" i="11" s="1"/>
  <c r="P368" i="11"/>
  <c r="V368" i="11" s="1"/>
  <c r="P365" i="11"/>
  <c r="V365" i="11" s="1"/>
  <c r="P356" i="11"/>
  <c r="P354" i="11"/>
  <c r="V354" i="11" s="1"/>
  <c r="P344" i="11"/>
  <c r="V344" i="11" s="1"/>
  <c r="P335" i="11"/>
  <c r="V335" i="11" s="1"/>
  <c r="P324" i="11"/>
  <c r="V324" i="11" s="1"/>
  <c r="P315" i="11"/>
  <c r="V315" i="11" s="1"/>
  <c r="P312" i="11"/>
  <c r="V312" i="11" s="1"/>
  <c r="P231" i="11"/>
  <c r="V231" i="11" s="1"/>
  <c r="P290" i="11"/>
  <c r="V290" i="11" s="1"/>
  <c r="AC188" i="10"/>
  <c r="U386" i="11" s="1"/>
  <c r="AD160" i="10"/>
  <c r="I107" i="15" s="1"/>
  <c r="AC113" i="10"/>
  <c r="U358" i="11" s="1"/>
  <c r="V131" i="10"/>
  <c r="E356" i="11" s="1"/>
  <c r="AD170" i="10"/>
  <c r="I39" i="15" s="1"/>
  <c r="AD87" i="10"/>
  <c r="I122" i="15" s="1"/>
  <c r="AD171" i="10"/>
  <c r="I168" i="15" s="1"/>
  <c r="AC151" i="10"/>
  <c r="U331" i="11" s="1"/>
  <c r="P307" i="11"/>
  <c r="AD157" i="10"/>
  <c r="I58" i="15" s="1"/>
  <c r="P218" i="11"/>
  <c r="AD18" i="10"/>
  <c r="AD188" i="10"/>
  <c r="AC137" i="10"/>
  <c r="U380" i="11" s="1"/>
  <c r="AD113" i="10"/>
  <c r="I84" i="15" s="1"/>
  <c r="AD174" i="10"/>
  <c r="AD151" i="10"/>
  <c r="I59" i="15" s="1"/>
  <c r="AD164" i="10"/>
  <c r="I35" i="15" s="1"/>
  <c r="P243" i="11"/>
  <c r="AD43" i="10"/>
  <c r="I64" i="15" s="1"/>
  <c r="P280" i="11"/>
  <c r="AD92" i="10"/>
  <c r="P283" i="11"/>
  <c r="AD95" i="10"/>
  <c r="I76" i="15" s="1"/>
  <c r="AC184" i="10"/>
  <c r="U387" i="11" s="1"/>
  <c r="AD137" i="10"/>
  <c r="AD185" i="10"/>
  <c r="AC168" i="10"/>
  <c r="U366" i="11" s="1"/>
  <c r="V160" i="10"/>
  <c r="V171" i="10"/>
  <c r="AD110" i="10"/>
  <c r="AC73" i="10"/>
  <c r="U311" i="11" s="1"/>
  <c r="V73" i="10"/>
  <c r="P271" i="11"/>
  <c r="AD77" i="10"/>
  <c r="I65" i="15" s="1"/>
  <c r="P308" i="11"/>
  <c r="AD167" i="10"/>
  <c r="V113" i="10"/>
  <c r="C392" i="11"/>
  <c r="C332" i="11"/>
  <c r="C316" i="11"/>
  <c r="P263" i="11"/>
  <c r="AD65" i="10"/>
  <c r="I25" i="15" s="1"/>
  <c r="P208" i="11"/>
  <c r="AD7" i="10"/>
  <c r="I81" i="15" s="1"/>
  <c r="P298" i="11"/>
  <c r="V298" i="11" s="1"/>
  <c r="AD125" i="10"/>
  <c r="AD143" i="10"/>
  <c r="AC122" i="10"/>
  <c r="U367" i="11" s="1"/>
  <c r="AC146" i="10"/>
  <c r="U360" i="11" s="1"/>
  <c r="AD135" i="10"/>
  <c r="I161" i="15" s="1"/>
  <c r="AD153" i="10"/>
  <c r="I108" i="15" s="1"/>
  <c r="AD162" i="10"/>
  <c r="I115" i="15" s="1"/>
  <c r="V189" i="10"/>
  <c r="V138" i="10"/>
  <c r="V79" i="10"/>
  <c r="V93" i="10"/>
  <c r="P239" i="11"/>
  <c r="V239" i="11" s="1"/>
  <c r="AD39" i="10"/>
  <c r="I7" i="15" s="1"/>
  <c r="P291" i="11"/>
  <c r="AD111" i="10"/>
  <c r="I111" i="15" s="1"/>
  <c r="P234" i="11"/>
  <c r="AD34" i="10"/>
  <c r="I8" i="15" s="1"/>
  <c r="P216" i="11"/>
  <c r="AD16" i="10"/>
  <c r="I26" i="15" s="1"/>
  <c r="P284" i="11"/>
  <c r="V284" i="11" s="1"/>
  <c r="AD97" i="10"/>
  <c r="P203" i="11"/>
  <c r="AD2" i="10"/>
  <c r="I11" i="15" s="1"/>
  <c r="P230" i="11"/>
  <c r="AD30" i="10"/>
  <c r="I41" i="15" s="1"/>
  <c r="P259" i="11"/>
  <c r="V259" i="11" s="1"/>
  <c r="AD61" i="10"/>
  <c r="I16" i="15" s="1"/>
  <c r="P265" i="11"/>
  <c r="V265" i="11" s="1"/>
  <c r="AD67" i="10"/>
  <c r="I95" i="15" s="1"/>
  <c r="P303" i="11"/>
  <c r="V303" i="11" s="1"/>
  <c r="AD139" i="10"/>
  <c r="AD146" i="10"/>
  <c r="I164" i="15" s="1"/>
  <c r="AD100" i="10"/>
  <c r="AD129" i="10"/>
  <c r="I102" i="15" s="1"/>
  <c r="AD106" i="10"/>
  <c r="I157" i="15" s="1"/>
  <c r="AC101" i="10"/>
  <c r="U319" i="11" s="1"/>
  <c r="V152" i="10"/>
  <c r="E382" i="11" s="1"/>
  <c r="V178" i="10"/>
  <c r="E362" i="11" s="1"/>
  <c r="V102" i="10"/>
  <c r="T387" i="11"/>
  <c r="W155" i="8"/>
  <c r="W158" i="8"/>
  <c r="W98" i="8"/>
  <c r="W180" i="8"/>
  <c r="W177" i="8"/>
  <c r="W116" i="8"/>
  <c r="W96" i="8"/>
  <c r="W20" i="8"/>
  <c r="W99" i="8"/>
  <c r="W314" i="8"/>
  <c r="W57" i="8"/>
  <c r="W133" i="8"/>
  <c r="W238" i="8"/>
  <c r="W270" i="8"/>
  <c r="W152" i="8"/>
  <c r="W111" i="8"/>
  <c r="W84" i="8"/>
  <c r="W274" i="8"/>
  <c r="W28" i="8"/>
  <c r="W48" i="8"/>
  <c r="W75" i="8"/>
  <c r="W71" i="8"/>
  <c r="W7" i="8"/>
  <c r="W5" i="8"/>
  <c r="W68" i="8"/>
  <c r="W36" i="8"/>
  <c r="W205" i="8"/>
  <c r="W46" i="8"/>
  <c r="W21" i="8"/>
  <c r="W227" i="8"/>
  <c r="W199" i="8"/>
  <c r="W113" i="8"/>
  <c r="W165" i="8"/>
  <c r="W19" i="8"/>
  <c r="W30" i="8"/>
  <c r="W77" i="8"/>
  <c r="W188" i="8"/>
  <c r="W122" i="8"/>
  <c r="W136" i="8"/>
  <c r="W170" i="8"/>
  <c r="W161" i="8"/>
  <c r="W169" i="8"/>
  <c r="W127" i="8"/>
  <c r="W10" i="8"/>
  <c r="W60" i="8"/>
  <c r="W101" i="8"/>
  <c r="W178" i="8"/>
  <c r="W100" i="8"/>
  <c r="W76" i="8"/>
  <c r="W94" i="8"/>
  <c r="W231" i="8"/>
  <c r="W53" i="8"/>
  <c r="W66" i="8"/>
  <c r="W168" i="8"/>
  <c r="W164" i="8"/>
  <c r="W193" i="8"/>
  <c r="W120" i="8"/>
  <c r="W3" i="8"/>
  <c r="W29" i="8"/>
  <c r="W119" i="8"/>
  <c r="W40" i="8"/>
  <c r="W37" i="8"/>
  <c r="W112" i="8"/>
  <c r="W132" i="8"/>
  <c r="W134" i="8"/>
  <c r="W159" i="8"/>
  <c r="W34" i="8"/>
  <c r="W64" i="8"/>
  <c r="W105" i="8"/>
  <c r="W73" i="8"/>
  <c r="W43" i="8"/>
  <c r="W202" i="8"/>
  <c r="W97" i="8"/>
  <c r="W69" i="8"/>
  <c r="W89" i="8"/>
  <c r="W54" i="8"/>
  <c r="W70" i="8"/>
  <c r="W8" i="8"/>
  <c r="W13" i="8"/>
  <c r="W56" i="8"/>
  <c r="W215" i="8"/>
  <c r="W145" i="8"/>
  <c r="W16" i="8"/>
  <c r="W33" i="8"/>
  <c r="W41" i="8"/>
  <c r="W103" i="8"/>
  <c r="W273" i="8"/>
  <c r="W172" i="8"/>
  <c r="W18" i="8"/>
  <c r="W200" i="8"/>
  <c r="W156" i="8"/>
  <c r="W4" i="8"/>
  <c r="W272" i="8"/>
  <c r="W216" i="8"/>
  <c r="W2" i="8"/>
  <c r="W65" i="8"/>
  <c r="W47" i="8"/>
  <c r="W137" i="8"/>
  <c r="W106" i="8"/>
  <c r="W129" i="8"/>
  <c r="W49" i="8"/>
  <c r="W95" i="8"/>
  <c r="W23" i="8"/>
  <c r="W24" i="8"/>
  <c r="W74" i="8"/>
  <c r="W9" i="8"/>
  <c r="W141" i="8"/>
  <c r="W93" i="8"/>
  <c r="W183" i="8"/>
  <c r="W83" i="8"/>
  <c r="W82" i="8"/>
  <c r="W142" i="8"/>
  <c r="W58" i="8"/>
  <c r="W32" i="8"/>
  <c r="W12" i="8"/>
  <c r="W79" i="8"/>
  <c r="W45" i="8"/>
  <c r="W39" i="8"/>
  <c r="W110" i="8"/>
  <c r="W31" i="8"/>
  <c r="W208" i="8"/>
  <c r="W90" i="8"/>
  <c r="W27" i="8"/>
  <c r="W44" i="8"/>
  <c r="V175" i="8"/>
  <c r="W175" i="8"/>
  <c r="W280" i="8"/>
  <c r="W85" i="8"/>
  <c r="W229" i="8"/>
  <c r="W6" i="8"/>
  <c r="W138" i="8"/>
  <c r="W146" i="8"/>
  <c r="W22" i="8"/>
  <c r="W81" i="8"/>
  <c r="W126" i="8"/>
  <c r="W80" i="8"/>
  <c r="W115" i="8"/>
  <c r="W42" i="8"/>
  <c r="W25" i="8"/>
  <c r="W17" i="8"/>
  <c r="W86" i="8"/>
  <c r="W190" i="8"/>
  <c r="W109" i="8"/>
  <c r="W78" i="8"/>
  <c r="W26" i="8"/>
  <c r="W223" i="8"/>
  <c r="V166" i="10"/>
  <c r="V58" i="10"/>
  <c r="V184" i="10"/>
  <c r="V122" i="10"/>
  <c r="E367" i="11" s="1"/>
  <c r="V123" i="10"/>
  <c r="E327" i="11" s="1"/>
  <c r="V104" i="10"/>
  <c r="E288" i="11" s="1"/>
  <c r="V177" i="10"/>
  <c r="V143" i="10"/>
  <c r="E370" i="11" s="1"/>
  <c r="V168" i="10"/>
  <c r="V188" i="10"/>
  <c r="E386" i="11" s="1"/>
  <c r="V68" i="10"/>
  <c r="V101" i="10"/>
  <c r="V151" i="10"/>
  <c r="V164" i="10"/>
  <c r="V100" i="10"/>
  <c r="E343" i="11" s="1"/>
  <c r="V162" i="10"/>
  <c r="V109" i="10"/>
  <c r="E290" i="11" s="1"/>
  <c r="V186" i="10"/>
  <c r="E385" i="11" s="1"/>
  <c r="V161" i="10"/>
  <c r="E350" i="11" s="1"/>
  <c r="AC34" i="10"/>
  <c r="U234" i="11" s="1"/>
  <c r="AC26" i="10"/>
  <c r="U226" i="11" s="1"/>
  <c r="AC13" i="10"/>
  <c r="U214" i="11" s="1"/>
  <c r="AC85" i="10"/>
  <c r="U276" i="11" s="1"/>
  <c r="V111" i="10"/>
  <c r="V37" i="10"/>
  <c r="Q234" i="11"/>
  <c r="V13" i="10"/>
  <c r="V65" i="10"/>
  <c r="AC42" i="10"/>
  <c r="U242" i="11" s="1"/>
  <c r="AC37" i="10"/>
  <c r="U237" i="11" s="1"/>
  <c r="AC62" i="10"/>
  <c r="U260" i="11" s="1"/>
  <c r="V20" i="10"/>
  <c r="V12" i="10"/>
  <c r="V132" i="10"/>
  <c r="E300" i="11" s="1"/>
  <c r="AC72" i="10"/>
  <c r="U267" i="11" s="1"/>
  <c r="V15" i="10"/>
  <c r="V42" i="10"/>
  <c r="E242" i="11" s="1"/>
  <c r="AC60" i="10"/>
  <c r="U258" i="11" s="1"/>
  <c r="Q258" i="11"/>
  <c r="V134" i="10"/>
  <c r="E301" i="11" s="1"/>
  <c r="V80" i="10"/>
  <c r="AC127" i="10"/>
  <c r="U299" i="11" s="1"/>
  <c r="C303" i="11"/>
  <c r="V139" i="10"/>
  <c r="E303" i="11" s="1"/>
  <c r="C251" i="11"/>
  <c r="V52" i="10"/>
  <c r="C268" i="11"/>
  <c r="V74" i="10"/>
  <c r="V32" i="10"/>
  <c r="V117" i="10"/>
  <c r="E293" i="11" s="1"/>
  <c r="V169" i="10"/>
  <c r="E309" i="11" s="1"/>
  <c r="V47" i="10"/>
  <c r="E247" i="11" s="1"/>
  <c r="V34" i="10"/>
  <c r="V11" i="10"/>
  <c r="V82" i="10"/>
  <c r="E274" i="11" s="1"/>
  <c r="Q276" i="11"/>
  <c r="V140" i="10"/>
  <c r="E304" i="11" s="1"/>
  <c r="C304" i="11"/>
  <c r="V45" i="10"/>
  <c r="E245" i="11" s="1"/>
  <c r="V10" i="10"/>
  <c r="E211" i="11" s="1"/>
  <c r="V119" i="10"/>
  <c r="V49" i="10"/>
  <c r="V72" i="10"/>
  <c r="V85" i="10"/>
  <c r="V4" i="10"/>
  <c r="E205" i="11" s="1"/>
  <c r="V21" i="10"/>
  <c r="V28" i="10"/>
  <c r="V118" i="10"/>
  <c r="V167" i="10"/>
  <c r="E308" i="11" s="1"/>
  <c r="V99" i="10"/>
  <c r="E286" i="11" s="1"/>
  <c r="C286" i="11"/>
  <c r="AC29" i="10"/>
  <c r="U229" i="11" s="1"/>
  <c r="V53" i="10"/>
  <c r="E252" i="11" s="1"/>
  <c r="V33" i="10"/>
  <c r="E233" i="11" s="1"/>
  <c r="V92" i="10"/>
  <c r="E280" i="11" s="1"/>
  <c r="C309" i="11"/>
  <c r="C232" i="11"/>
  <c r="Q226" i="11"/>
  <c r="V23" i="10"/>
  <c r="V78" i="10"/>
  <c r="E272" i="11" s="1"/>
  <c r="V36" i="10"/>
  <c r="E236" i="11" s="1"/>
  <c r="V150" i="10"/>
  <c r="C214" i="11"/>
  <c r="AC4" i="10"/>
  <c r="U205" i="11" s="1"/>
  <c r="V70" i="10"/>
  <c r="E266" i="11" s="1"/>
  <c r="V44" i="10"/>
  <c r="V89" i="10"/>
  <c r="V55" i="10"/>
  <c r="V26" i="10"/>
  <c r="V108" i="10"/>
  <c r="E289" i="11" s="1"/>
  <c r="V24" i="10"/>
  <c r="V60" i="10"/>
  <c r="V147" i="10"/>
  <c r="E305" i="11" s="1"/>
  <c r="V84" i="10"/>
  <c r="V41" i="10"/>
  <c r="V40" i="10"/>
  <c r="E240" i="11" s="1"/>
  <c r="V98" i="10"/>
  <c r="E285" i="11" s="1"/>
  <c r="C285" i="11"/>
  <c r="V2" i="10"/>
  <c r="V76" i="10"/>
  <c r="V64" i="10"/>
  <c r="E262" i="11" s="1"/>
  <c r="V62" i="10"/>
  <c r="C254" i="11"/>
  <c r="V50" i="10"/>
  <c r="V66" i="10"/>
  <c r="C207" i="11"/>
  <c r="C204" i="11"/>
  <c r="V3" i="10"/>
  <c r="C230" i="11"/>
  <c r="V30" i="10"/>
  <c r="V25" i="10"/>
  <c r="AC17" i="10"/>
  <c r="U217" i="11" s="1"/>
  <c r="V56" i="10"/>
  <c r="E255" i="11" s="1"/>
  <c r="V5" i="10"/>
  <c r="V127" i="10"/>
  <c r="E299" i="11" s="1"/>
  <c r="V19" i="10"/>
  <c r="V43" i="10"/>
  <c r="AC36" i="10"/>
  <c r="U236" i="11" s="1"/>
  <c r="AF7" i="10"/>
  <c r="V59" i="10"/>
  <c r="E257" i="11" s="1"/>
  <c r="V103" i="10"/>
  <c r="C263" i="11"/>
  <c r="V54" i="10"/>
  <c r="V97" i="10"/>
  <c r="E284" i="11" s="1"/>
  <c r="C265" i="11"/>
  <c r="V67" i="10"/>
  <c r="V95" i="10"/>
  <c r="V157" i="10"/>
  <c r="V27" i="10"/>
  <c r="V22" i="10"/>
  <c r="E222" i="11" s="1"/>
  <c r="V9" i="10"/>
  <c r="V46" i="10"/>
  <c r="AC78" i="10"/>
  <c r="U272" i="11" s="1"/>
  <c r="C293" i="11"/>
  <c r="C237" i="11"/>
  <c r="V6" i="10"/>
  <c r="V17" i="10"/>
  <c r="V121" i="10"/>
  <c r="V7" i="10"/>
  <c r="V35" i="10"/>
  <c r="E235" i="11" s="1"/>
  <c r="V8" i="10"/>
  <c r="E209" i="11" s="1"/>
  <c r="V136" i="10"/>
  <c r="E302" i="11" s="1"/>
  <c r="V39" i="10"/>
  <c r="V77" i="10"/>
  <c r="V90" i="10"/>
  <c r="E278" i="11" s="1"/>
  <c r="V61" i="10"/>
  <c r="C259" i="11"/>
  <c r="V63" i="10"/>
  <c r="V18" i="10"/>
  <c r="E218" i="11" s="1"/>
  <c r="V16" i="10"/>
  <c r="V48" i="10"/>
  <c r="E248" i="11" s="1"/>
  <c r="V57" i="10"/>
  <c r="V94" i="10"/>
  <c r="C209" i="11"/>
  <c r="AF6" i="10"/>
  <c r="V29" i="10"/>
  <c r="V38" i="10"/>
  <c r="V125" i="10"/>
  <c r="E298" i="11" s="1"/>
  <c r="V91" i="10"/>
  <c r="AC2" i="10"/>
  <c r="U203" i="11" s="1"/>
  <c r="AC20" i="10"/>
  <c r="U220" i="11" s="1"/>
  <c r="AC16" i="10"/>
  <c r="U216" i="11" s="1"/>
  <c r="AC12" i="10"/>
  <c r="U213" i="11" s="1"/>
  <c r="AC90" i="10"/>
  <c r="U278" i="11" s="1"/>
  <c r="AC97" i="10"/>
  <c r="U284" i="11" s="1"/>
  <c r="AC54" i="10"/>
  <c r="U253" i="11" s="1"/>
  <c r="Q203" i="11"/>
  <c r="AC30" i="10"/>
  <c r="U230" i="11" s="1"/>
  <c r="AC50" i="10"/>
  <c r="U250" i="11" s="1"/>
  <c r="Q267" i="11"/>
  <c r="AC74" i="10"/>
  <c r="U268" i="11" s="1"/>
  <c r="AC169" i="10"/>
  <c r="U309" i="11" s="1"/>
  <c r="Q213" i="11"/>
  <c r="AC147" i="10"/>
  <c r="U305" i="11" s="1"/>
  <c r="Q305" i="11"/>
  <c r="AC134" i="10"/>
  <c r="U301" i="11" s="1"/>
  <c r="Q301" i="11"/>
  <c r="AC108" i="10"/>
  <c r="U289" i="11" s="1"/>
  <c r="S289" i="11"/>
  <c r="AC33" i="10"/>
  <c r="U233" i="11" s="1"/>
  <c r="AC157" i="10"/>
  <c r="U307" i="11" s="1"/>
  <c r="AC25" i="10"/>
  <c r="U225" i="11" s="1"/>
  <c r="AC64" i="10"/>
  <c r="U262" i="11" s="1"/>
  <c r="Q262" i="11"/>
  <c r="AC92" i="10"/>
  <c r="U280" i="11" s="1"/>
  <c r="Q280" i="11"/>
  <c r="AC111" i="10"/>
  <c r="U291" i="11" s="1"/>
  <c r="Q291" i="11"/>
  <c r="AC94" i="10"/>
  <c r="U282" i="11" s="1"/>
  <c r="T309" i="11"/>
  <c r="Q260" i="11"/>
  <c r="Q236" i="11"/>
  <c r="AC7" i="10"/>
  <c r="U208" i="11" s="1"/>
  <c r="Q208" i="11"/>
  <c r="AC6" i="10"/>
  <c r="U207" i="11" s="1"/>
  <c r="Q207" i="11"/>
  <c r="S217" i="11"/>
  <c r="AC80" i="10"/>
  <c r="U273" i="11" s="1"/>
  <c r="Q273" i="11"/>
  <c r="AC23" i="10"/>
  <c r="U223" i="11" s="1"/>
  <c r="Q223" i="11"/>
  <c r="AC150" i="10"/>
  <c r="U306" i="11" s="1"/>
  <c r="Q306" i="11"/>
  <c r="AC56" i="10"/>
  <c r="U255" i="11" s="1"/>
  <c r="Q255" i="11"/>
  <c r="S272" i="11"/>
  <c r="AC98" i="10"/>
  <c r="U285" i="11" s="1"/>
  <c r="T285" i="11"/>
  <c r="AC121" i="10"/>
  <c r="U297" i="11" s="1"/>
  <c r="Q297" i="11"/>
  <c r="AC38" i="10"/>
  <c r="U238" i="11" s="1"/>
  <c r="Q238" i="11"/>
  <c r="AC65" i="10"/>
  <c r="U263" i="11" s="1"/>
  <c r="Q263" i="11"/>
  <c r="AC46" i="10"/>
  <c r="U246" i="11" s="1"/>
  <c r="S246" i="11"/>
  <c r="AC43" i="10"/>
  <c r="U243" i="11" s="1"/>
  <c r="Q243" i="11"/>
  <c r="AC118" i="10"/>
  <c r="U294" i="11" s="1"/>
  <c r="Q294" i="11"/>
  <c r="AC77" i="10"/>
  <c r="U271" i="11" s="1"/>
  <c r="Q271" i="11"/>
  <c r="AC21" i="10"/>
  <c r="U221" i="11" s="1"/>
  <c r="Q221" i="11"/>
  <c r="AC5" i="10"/>
  <c r="U206" i="11" s="1"/>
  <c r="Q206" i="11"/>
  <c r="Q205" i="11"/>
  <c r="Q214" i="11"/>
  <c r="AC49" i="10"/>
  <c r="U249" i="11" s="1"/>
  <c r="Q249" i="11"/>
  <c r="S307" i="11"/>
  <c r="AF5" i="10"/>
  <c r="AC136" i="10"/>
  <c r="U302" i="11" s="1"/>
  <c r="AC47" i="10"/>
  <c r="U247" i="11" s="1"/>
  <c r="AC44" i="10"/>
  <c r="U244" i="11" s="1"/>
  <c r="S244" i="11"/>
  <c r="AC82" i="10"/>
  <c r="U274" i="11" s="1"/>
  <c r="S274" i="11"/>
  <c r="AC24" i="10"/>
  <c r="U224" i="11" s="1"/>
  <c r="AC59" i="10"/>
  <c r="U257" i="11" s="1"/>
  <c r="Q257" i="11"/>
  <c r="AC48" i="10"/>
  <c r="U248" i="11" s="1"/>
  <c r="Q248" i="11"/>
  <c r="AC3" i="10"/>
  <c r="U204" i="11" s="1"/>
  <c r="Q204" i="11"/>
  <c r="Q237" i="11"/>
  <c r="Q242" i="11"/>
  <c r="AC35" i="10"/>
  <c r="U235" i="11" s="1"/>
  <c r="Q235" i="11"/>
  <c r="AC167" i="10"/>
  <c r="U308" i="11" s="1"/>
  <c r="Q308" i="11"/>
  <c r="Q216" i="11"/>
  <c r="AF4" i="10"/>
  <c r="AC57" i="10"/>
  <c r="U256" i="11" s="1"/>
  <c r="AC18" i="10"/>
  <c r="U218" i="11" s="1"/>
  <c r="S218" i="11"/>
  <c r="AC53" i="10"/>
  <c r="U252" i="11" s="1"/>
  <c r="Q252" i="11"/>
  <c r="AC63" i="10"/>
  <c r="U261" i="11" s="1"/>
  <c r="AC95" i="10"/>
  <c r="U283" i="11" s="1"/>
  <c r="Q283" i="11"/>
  <c r="Q220" i="11"/>
  <c r="AC89" i="10"/>
  <c r="U277" i="11" s="1"/>
  <c r="S282" i="11"/>
  <c r="S233" i="11"/>
  <c r="Q230" i="11"/>
  <c r="AC84" i="10"/>
  <c r="U275" i="11" s="1"/>
  <c r="AC66" i="10"/>
  <c r="U264" i="11" s="1"/>
  <c r="AC45" i="10"/>
  <c r="U245" i="11" s="1"/>
  <c r="AC125" i="10"/>
  <c r="U298" i="11" s="1"/>
  <c r="AC132" i="10"/>
  <c r="U300" i="11" s="1"/>
  <c r="AC27" i="10"/>
  <c r="U227" i="11" s="1"/>
  <c r="AC61" i="10"/>
  <c r="U259" i="11" s="1"/>
  <c r="AC55" i="10"/>
  <c r="U254" i="11" s="1"/>
  <c r="AC103" i="10"/>
  <c r="U287" i="11" s="1"/>
  <c r="AC91" i="10"/>
  <c r="U279" i="11" s="1"/>
  <c r="AC8" i="10"/>
  <c r="AC10" i="10"/>
  <c r="U211" i="11" s="1"/>
  <c r="AC52" i="10"/>
  <c r="U251" i="11" s="1"/>
  <c r="Q287" i="11"/>
  <c r="Q264" i="11"/>
  <c r="AC9" i="10"/>
  <c r="U210" i="11" s="1"/>
  <c r="AC22" i="10"/>
  <c r="U222" i="11" s="1"/>
  <c r="AC41" i="10"/>
  <c r="U241" i="11" s="1"/>
  <c r="AC67" i="10"/>
  <c r="U265" i="11" s="1"/>
  <c r="AC99" i="10"/>
  <c r="U286" i="11" s="1"/>
  <c r="AC139" i="10"/>
  <c r="U303" i="11" s="1"/>
  <c r="AC140" i="10"/>
  <c r="U304" i="11" s="1"/>
  <c r="Q304" i="11"/>
  <c r="Q286" i="11"/>
  <c r="Q254" i="11"/>
  <c r="Q250" i="11"/>
  <c r="AC70" i="10"/>
  <c r="U266" i="11" s="1"/>
  <c r="AC32" i="10"/>
  <c r="U232" i="11" s="1"/>
  <c r="Q266" i="11"/>
  <c r="Q222" i="11"/>
  <c r="Q211" i="11"/>
  <c r="AC76" i="10"/>
  <c r="U270" i="11" s="1"/>
  <c r="AC15" i="10"/>
  <c r="U215" i="11" s="1"/>
  <c r="AC119" i="10"/>
  <c r="U295" i="11" s="1"/>
  <c r="AC19" i="10"/>
  <c r="U219" i="11" s="1"/>
  <c r="AC28" i="10"/>
  <c r="U228" i="11" s="1"/>
  <c r="AC11" i="10"/>
  <c r="U212" i="11" s="1"/>
  <c r="AC40" i="10"/>
  <c r="U240" i="11" s="1"/>
  <c r="AC117" i="10"/>
  <c r="U293" i="11" s="1"/>
  <c r="Q279" i="11"/>
  <c r="Q245" i="11"/>
  <c r="Q278" i="11"/>
  <c r="R215" i="11"/>
  <c r="AC39" i="10"/>
  <c r="U239" i="11" s="1"/>
  <c r="V340" i="11" l="1"/>
  <c r="E378" i="11"/>
  <c r="F135" i="15"/>
  <c r="E320" i="11"/>
  <c r="F70" i="15"/>
  <c r="E307" i="11"/>
  <c r="F58" i="15"/>
  <c r="E228" i="11"/>
  <c r="F117" i="15"/>
  <c r="E214" i="11"/>
  <c r="F71" i="15"/>
  <c r="E244" i="11"/>
  <c r="F50" i="15"/>
  <c r="E358" i="11"/>
  <c r="F84" i="15"/>
  <c r="E352" i="11"/>
  <c r="F39" i="15"/>
  <c r="E317" i="11"/>
  <c r="F109" i="15"/>
  <c r="E346" i="11"/>
  <c r="F78" i="15"/>
  <c r="E232" i="11"/>
  <c r="F37" i="15"/>
  <c r="E204" i="11"/>
  <c r="F13" i="15"/>
  <c r="E263" i="11"/>
  <c r="F25" i="15"/>
  <c r="E377" i="11"/>
  <c r="F146" i="15"/>
  <c r="E330" i="11"/>
  <c r="F145" i="15"/>
  <c r="E251" i="11"/>
  <c r="F21" i="15"/>
  <c r="E264" i="11"/>
  <c r="F32" i="15"/>
  <c r="E237" i="11"/>
  <c r="F49" i="15"/>
  <c r="E281" i="11"/>
  <c r="F110" i="15"/>
  <c r="E230" i="11"/>
  <c r="F41" i="15"/>
  <c r="E314" i="11"/>
  <c r="F82" i="15"/>
  <c r="E227" i="11"/>
  <c r="F67" i="15"/>
  <c r="E226" i="11"/>
  <c r="F48" i="15"/>
  <c r="E366" i="11"/>
  <c r="F113" i="15"/>
  <c r="E353" i="11"/>
  <c r="F161" i="15"/>
  <c r="E338" i="11"/>
  <c r="F141" i="15"/>
  <c r="E261" i="11"/>
  <c r="F33" i="15"/>
  <c r="E254" i="11"/>
  <c r="F73" i="15"/>
  <c r="E294" i="11"/>
  <c r="F74" i="15"/>
  <c r="E268" i="11"/>
  <c r="F43" i="15"/>
  <c r="E340" i="11"/>
  <c r="F116" i="15"/>
  <c r="E283" i="11"/>
  <c r="F76" i="15"/>
  <c r="E277" i="11"/>
  <c r="F66" i="15"/>
  <c r="E345" i="11"/>
  <c r="F122" i="15"/>
  <c r="E360" i="11"/>
  <c r="F164" i="15"/>
  <c r="E259" i="11"/>
  <c r="F16" i="15"/>
  <c r="E265" i="11"/>
  <c r="F95" i="15"/>
  <c r="E221" i="11"/>
  <c r="F14" i="15"/>
  <c r="E271" i="11"/>
  <c r="F65" i="15"/>
  <c r="E250" i="11"/>
  <c r="F27" i="15"/>
  <c r="E276" i="11"/>
  <c r="F52" i="15"/>
  <c r="E291" i="11"/>
  <c r="F111" i="15"/>
  <c r="E349" i="11"/>
  <c r="F87" i="15"/>
  <c r="E323" i="11"/>
  <c r="F75" i="15"/>
  <c r="E379" i="11"/>
  <c r="F162" i="15"/>
  <c r="E253" i="11"/>
  <c r="F80" i="15"/>
  <c r="E369" i="11"/>
  <c r="F144" i="15"/>
  <c r="E249" i="11"/>
  <c r="F30" i="15"/>
  <c r="E333" i="11"/>
  <c r="F102" i="15"/>
  <c r="E287" i="11"/>
  <c r="F96" i="15"/>
  <c r="E295" i="11"/>
  <c r="F24" i="15"/>
  <c r="E373" i="11"/>
  <c r="F147" i="15"/>
  <c r="E371" i="11"/>
  <c r="F163" i="15"/>
  <c r="E270" i="11"/>
  <c r="F40" i="15"/>
  <c r="E216" i="11"/>
  <c r="F26" i="15"/>
  <c r="E329" i="11"/>
  <c r="F126" i="15"/>
  <c r="E239" i="11"/>
  <c r="F7" i="15"/>
  <c r="E313" i="11"/>
  <c r="F89" i="15"/>
  <c r="E208" i="11"/>
  <c r="F81" i="15"/>
  <c r="E334" i="11"/>
  <c r="F103" i="15"/>
  <c r="E296" i="11"/>
  <c r="F69" i="15"/>
  <c r="E355" i="11"/>
  <c r="F137" i="15"/>
  <c r="V328" i="11"/>
  <c r="E387" i="11"/>
  <c r="F169" i="15"/>
  <c r="E357" i="11"/>
  <c r="F85" i="15"/>
  <c r="E260" i="11"/>
  <c r="F132" i="15"/>
  <c r="E389" i="11"/>
  <c r="F165" i="15"/>
  <c r="E273" i="11"/>
  <c r="F91" i="15"/>
  <c r="E279" i="11"/>
  <c r="F94" i="15"/>
  <c r="E203" i="11"/>
  <c r="F11" i="15"/>
  <c r="E297" i="11"/>
  <c r="F9" i="15"/>
  <c r="E336" i="11"/>
  <c r="F168" i="15"/>
  <c r="E238" i="11"/>
  <c r="F51" i="15"/>
  <c r="E217" i="11"/>
  <c r="F12" i="15"/>
  <c r="E243" i="11"/>
  <c r="F64" i="15"/>
  <c r="E363" i="11"/>
  <c r="F107" i="15"/>
  <c r="E348" i="11"/>
  <c r="F108" i="15"/>
  <c r="E344" i="11"/>
  <c r="F106" i="15"/>
  <c r="E223" i="11"/>
  <c r="F18" i="15"/>
  <c r="E229" i="11"/>
  <c r="F72" i="15"/>
  <c r="E207" i="11"/>
  <c r="F15" i="15"/>
  <c r="E219" i="11"/>
  <c r="F31" i="15"/>
  <c r="E215" i="11"/>
  <c r="F22" i="15"/>
  <c r="E339" i="11"/>
  <c r="F115" i="15"/>
  <c r="E354" i="11"/>
  <c r="F128" i="15"/>
  <c r="E383" i="11"/>
  <c r="F166" i="15"/>
  <c r="E267" i="11"/>
  <c r="F42" i="15"/>
  <c r="E321" i="11"/>
  <c r="F157" i="15"/>
  <c r="E306" i="11"/>
  <c r="F88" i="15"/>
  <c r="E311" i="11"/>
  <c r="F90" i="15"/>
  <c r="V390" i="11"/>
  <c r="V392" i="11"/>
  <c r="E206" i="11"/>
  <c r="F20" i="15"/>
  <c r="E275" i="11"/>
  <c r="F19" i="15"/>
  <c r="E212" i="11"/>
  <c r="F127" i="15"/>
  <c r="E326" i="11"/>
  <c r="F35" i="15"/>
  <c r="E282" i="11"/>
  <c r="F61" i="15"/>
  <c r="E234" i="11"/>
  <c r="F8" i="15"/>
  <c r="E213" i="11"/>
  <c r="F53" i="15"/>
  <c r="E331" i="11"/>
  <c r="F59" i="15"/>
  <c r="E341" i="11"/>
  <c r="F143" i="15"/>
  <c r="E374" i="11"/>
  <c r="F153" i="15"/>
  <c r="E388" i="11"/>
  <c r="F167" i="15"/>
  <c r="E256" i="11"/>
  <c r="F60" i="15"/>
  <c r="E246" i="11"/>
  <c r="F28" i="15"/>
  <c r="E258" i="11"/>
  <c r="F63" i="15"/>
  <c r="E220" i="11"/>
  <c r="F29" i="15"/>
  <c r="E319" i="11"/>
  <c r="F44" i="15"/>
  <c r="E269" i="11"/>
  <c r="F92" i="15"/>
  <c r="E322" i="11"/>
  <c r="F119" i="15"/>
  <c r="E390" i="11"/>
  <c r="F170" i="15"/>
  <c r="E384" i="11"/>
  <c r="F149" i="15"/>
  <c r="E241" i="11"/>
  <c r="F55" i="15"/>
  <c r="E210" i="11"/>
  <c r="F34" i="15"/>
  <c r="E225" i="11"/>
  <c r="F3" i="15"/>
  <c r="E224" i="11"/>
  <c r="F38" i="15"/>
  <c r="E325" i="11"/>
  <c r="F86" i="15"/>
  <c r="V382" i="11"/>
  <c r="V320" i="11"/>
  <c r="V384" i="11"/>
  <c r="V376" i="11"/>
  <c r="V330" i="11"/>
  <c r="V362" i="11"/>
  <c r="V387" i="11"/>
  <c r="V369" i="11"/>
  <c r="V356" i="11"/>
  <c r="V372" i="11"/>
  <c r="V307" i="11"/>
  <c r="V350" i="11"/>
  <c r="V314" i="11"/>
  <c r="V203" i="11"/>
  <c r="V242" i="11"/>
  <c r="V206" i="11"/>
  <c r="V204" i="11"/>
  <c r="V278" i="11"/>
  <c r="V273" i="11"/>
  <c r="V205" i="11"/>
  <c r="V255" i="11"/>
  <c r="V308" i="11"/>
  <c r="V286" i="11"/>
  <c r="V306" i="11"/>
  <c r="V258" i="11"/>
  <c r="V235" i="11"/>
  <c r="V215" i="11"/>
  <c r="V254" i="11"/>
  <c r="V257" i="11"/>
  <c r="V246" i="11"/>
  <c r="V279" i="11"/>
  <c r="V213" i="11"/>
  <c r="V230" i="11"/>
  <c r="V233" i="11"/>
  <c r="V274" i="11"/>
  <c r="V276" i="11"/>
  <c r="V297" i="11"/>
  <c r="V244" i="11"/>
  <c r="V234" i="11"/>
  <c r="V226" i="11"/>
  <c r="V289" i="11"/>
  <c r="V304" i="11"/>
  <c r="V280" i="11"/>
  <c r="V245" i="11"/>
  <c r="V272" i="11"/>
  <c r="V248" i="11"/>
  <c r="V218" i="11"/>
  <c r="V267" i="11"/>
  <c r="V264" i="11"/>
  <c r="V220" i="11"/>
  <c r="V294" i="11"/>
  <c r="V237" i="11"/>
  <c r="V214" i="11"/>
  <c r="V221" i="11"/>
  <c r="V309" i="11"/>
  <c r="V262" i="11"/>
  <c r="V217" i="11"/>
  <c r="V211" i="11"/>
  <c r="V238" i="11"/>
  <c r="V223" i="11"/>
  <c r="V266" i="11"/>
  <c r="V287" i="11"/>
  <c r="V207" i="11"/>
  <c r="V208" i="11"/>
  <c r="V271" i="11"/>
  <c r="V236" i="11"/>
  <c r="V283" i="11"/>
  <c r="V250" i="11"/>
  <c r="V301" i="11"/>
  <c r="V216" i="11"/>
  <c r="V285" i="11"/>
  <c r="V243" i="11"/>
  <c r="V296" i="11"/>
  <c r="V291" i="11"/>
  <c r="V260" i="11"/>
  <c r="V252" i="11"/>
  <c r="V282" i="11"/>
  <c r="V305" i="11"/>
  <c r="V263" i="11"/>
  <c r="V222" i="11"/>
  <c r="V249" i="11"/>
  <c r="AF8" i="10"/>
  <c r="U209" i="11"/>
  <c r="AF9" i="10"/>
  <c r="Y21" i="1"/>
  <c r="Q21" i="11" s="1"/>
  <c r="X21" i="1"/>
  <c r="Z21" i="1"/>
  <c r="R21" i="11" s="1"/>
  <c r="AA21" i="1"/>
  <c r="S21" i="11" s="1"/>
  <c r="AB21" i="1"/>
  <c r="T21" i="11" s="1"/>
  <c r="Y16" i="1"/>
  <c r="Q16" i="11" s="1"/>
  <c r="X16" i="1"/>
  <c r="Z16" i="1"/>
  <c r="R16" i="11" s="1"/>
  <c r="AA16" i="1"/>
  <c r="S16" i="11" s="1"/>
  <c r="AB16" i="1"/>
  <c r="T16" i="11" s="1"/>
  <c r="Y15" i="1"/>
  <c r="Q15" i="11" s="1"/>
  <c r="X15" i="1"/>
  <c r="Z15" i="1"/>
  <c r="R15" i="11" s="1"/>
  <c r="AA15" i="1"/>
  <c r="S15" i="11" s="1"/>
  <c r="AB15" i="1"/>
  <c r="T15" i="11" s="1"/>
  <c r="Y9" i="1"/>
  <c r="Q9" i="11" s="1"/>
  <c r="X9" i="1"/>
  <c r="Z9" i="1"/>
  <c r="R9" i="11" s="1"/>
  <c r="AA9" i="1"/>
  <c r="S9" i="11" s="1"/>
  <c r="AB9" i="1"/>
  <c r="T9" i="11" s="1"/>
  <c r="Y37" i="1"/>
  <c r="Q37" i="11" s="1"/>
  <c r="X37" i="1"/>
  <c r="Z37" i="1"/>
  <c r="R37" i="11" s="1"/>
  <c r="AA37" i="1"/>
  <c r="S37" i="11" s="1"/>
  <c r="AB37" i="1"/>
  <c r="T37" i="11" s="1"/>
  <c r="Y5" i="1"/>
  <c r="Q5" i="11" s="1"/>
  <c r="X5" i="1"/>
  <c r="Z5" i="1"/>
  <c r="R5" i="11" s="1"/>
  <c r="AA5" i="1"/>
  <c r="S5" i="11" s="1"/>
  <c r="AB5" i="1"/>
  <c r="T5" i="11" s="1"/>
  <c r="Y8" i="1"/>
  <c r="Q8" i="11" s="1"/>
  <c r="X8" i="1"/>
  <c r="Z8" i="1"/>
  <c r="R8" i="11" s="1"/>
  <c r="AA8" i="1"/>
  <c r="S8" i="11" s="1"/>
  <c r="AB8" i="1"/>
  <c r="T8" i="11" s="1"/>
  <c r="Y40" i="1"/>
  <c r="Q40" i="11" s="1"/>
  <c r="X40" i="1"/>
  <c r="Z40" i="1"/>
  <c r="R40" i="11" s="1"/>
  <c r="AA40" i="1"/>
  <c r="S40" i="11" s="1"/>
  <c r="AB40" i="1"/>
  <c r="T40" i="11" s="1"/>
  <c r="Y4" i="1"/>
  <c r="Q4" i="11" s="1"/>
  <c r="X4" i="1"/>
  <c r="Z4" i="1"/>
  <c r="R4" i="11" s="1"/>
  <c r="AA4" i="1"/>
  <c r="S4" i="11" s="1"/>
  <c r="AB4" i="1"/>
  <c r="T4" i="11" s="1"/>
  <c r="Y17" i="1"/>
  <c r="Q17" i="11" s="1"/>
  <c r="X17" i="1"/>
  <c r="Z17" i="1"/>
  <c r="R17" i="11" s="1"/>
  <c r="AA17" i="1"/>
  <c r="S17" i="11" s="1"/>
  <c r="AB17" i="1"/>
  <c r="T17" i="11" s="1"/>
  <c r="Y3" i="1"/>
  <c r="Q3" i="11" s="1"/>
  <c r="X3" i="1"/>
  <c r="Z3" i="1"/>
  <c r="R3" i="11" s="1"/>
  <c r="AA3" i="1"/>
  <c r="S3" i="11" s="1"/>
  <c r="AB3" i="1"/>
  <c r="T3" i="11" s="1"/>
  <c r="Y13" i="1"/>
  <c r="Q13" i="11" s="1"/>
  <c r="X13" i="1"/>
  <c r="Z13" i="1"/>
  <c r="R13" i="11" s="1"/>
  <c r="AA13" i="1"/>
  <c r="S13" i="11" s="1"/>
  <c r="AB13" i="1"/>
  <c r="T13" i="11" s="1"/>
  <c r="Y14" i="1"/>
  <c r="Q14" i="11" s="1"/>
  <c r="X14" i="1"/>
  <c r="Z14" i="1"/>
  <c r="R14" i="11" s="1"/>
  <c r="AA14" i="1"/>
  <c r="S14" i="11" s="1"/>
  <c r="AB14" i="1"/>
  <c r="T14" i="11" s="1"/>
  <c r="Y10" i="1"/>
  <c r="Q10" i="11" s="1"/>
  <c r="X10" i="1"/>
  <c r="Z10" i="1"/>
  <c r="R10" i="11" s="1"/>
  <c r="AA10" i="1"/>
  <c r="S10" i="11" s="1"/>
  <c r="AB10" i="1"/>
  <c r="T10" i="11" s="1"/>
  <c r="Y47" i="1"/>
  <c r="Q47" i="11" s="1"/>
  <c r="X47" i="1"/>
  <c r="Z47" i="1"/>
  <c r="R47" i="11" s="1"/>
  <c r="AA47" i="1"/>
  <c r="S47" i="11" s="1"/>
  <c r="AB47" i="1"/>
  <c r="T47" i="11" s="1"/>
  <c r="Y41" i="1"/>
  <c r="Q41" i="11" s="1"/>
  <c r="X41" i="1"/>
  <c r="Z41" i="1"/>
  <c r="R41" i="11" s="1"/>
  <c r="AA41" i="1"/>
  <c r="S41" i="11" s="1"/>
  <c r="AB41" i="1"/>
  <c r="T41" i="11" s="1"/>
  <c r="Y28" i="1"/>
  <c r="Q28" i="11" s="1"/>
  <c r="X28" i="1"/>
  <c r="Z28" i="1"/>
  <c r="R28" i="11" s="1"/>
  <c r="AA28" i="1"/>
  <c r="S28" i="11" s="1"/>
  <c r="AB28" i="1"/>
  <c r="T28" i="11" s="1"/>
  <c r="Y24" i="1"/>
  <c r="Q24" i="11" s="1"/>
  <c r="X24" i="1"/>
  <c r="Z24" i="1"/>
  <c r="R24" i="11" s="1"/>
  <c r="AA24" i="1"/>
  <c r="S24" i="11" s="1"/>
  <c r="AB24" i="1"/>
  <c r="T24" i="11" s="1"/>
  <c r="Y43" i="1"/>
  <c r="Q43" i="11" s="1"/>
  <c r="X43" i="1"/>
  <c r="Z43" i="1"/>
  <c r="R43" i="11" s="1"/>
  <c r="AA43" i="1"/>
  <c r="S43" i="11" s="1"/>
  <c r="AB43" i="1"/>
  <c r="T43" i="11" s="1"/>
  <c r="Y11" i="1"/>
  <c r="Q11" i="11" s="1"/>
  <c r="X11" i="1"/>
  <c r="Z11" i="1"/>
  <c r="R11" i="11" s="1"/>
  <c r="AA11" i="1"/>
  <c r="S11" i="11" s="1"/>
  <c r="AB11" i="1"/>
  <c r="T11" i="11" s="1"/>
  <c r="Y55" i="1"/>
  <c r="Q55" i="11" s="1"/>
  <c r="X55" i="1"/>
  <c r="Z55" i="1"/>
  <c r="R55" i="11" s="1"/>
  <c r="AA55" i="1"/>
  <c r="S55" i="11" s="1"/>
  <c r="AB55" i="1"/>
  <c r="T55" i="11" s="1"/>
  <c r="Y6" i="1"/>
  <c r="Q6" i="11" s="1"/>
  <c r="X6" i="1"/>
  <c r="Z6" i="1"/>
  <c r="R6" i="11" s="1"/>
  <c r="AA6" i="1"/>
  <c r="S6" i="11" s="1"/>
  <c r="AB6" i="1"/>
  <c r="T6" i="11" s="1"/>
  <c r="Y20" i="1"/>
  <c r="Q20" i="11" s="1"/>
  <c r="X20" i="1"/>
  <c r="Z20" i="1"/>
  <c r="R20" i="11" s="1"/>
  <c r="AA20" i="1"/>
  <c r="S20" i="11" s="1"/>
  <c r="AB20" i="1"/>
  <c r="T20" i="11" s="1"/>
  <c r="Y75" i="1"/>
  <c r="Q71" i="11" s="1"/>
  <c r="X75" i="1"/>
  <c r="Z75" i="1"/>
  <c r="R71" i="11" s="1"/>
  <c r="AA75" i="1"/>
  <c r="S71" i="11" s="1"/>
  <c r="AB75" i="1"/>
  <c r="T71" i="11" s="1"/>
  <c r="Y94" i="1"/>
  <c r="Q80" i="11" s="1"/>
  <c r="X94" i="1"/>
  <c r="Z94" i="1"/>
  <c r="R80" i="11" s="1"/>
  <c r="AA94" i="1"/>
  <c r="S80" i="11" s="1"/>
  <c r="AB94" i="1"/>
  <c r="T80" i="11" s="1"/>
  <c r="Y69" i="1"/>
  <c r="Q67" i="11" s="1"/>
  <c r="X69" i="1"/>
  <c r="Z69" i="1"/>
  <c r="R67" i="11" s="1"/>
  <c r="AA69" i="1"/>
  <c r="S67" i="11" s="1"/>
  <c r="AB69" i="1"/>
  <c r="T67" i="11" s="1"/>
  <c r="Y12" i="1"/>
  <c r="Q12" i="11" s="1"/>
  <c r="X12" i="1"/>
  <c r="Z12" i="1"/>
  <c r="R12" i="11" s="1"/>
  <c r="AA12" i="1"/>
  <c r="S12" i="11" s="1"/>
  <c r="AB12" i="1"/>
  <c r="T12" i="11" s="1"/>
  <c r="Y26" i="1"/>
  <c r="Q26" i="11" s="1"/>
  <c r="X26" i="1"/>
  <c r="Z26" i="1"/>
  <c r="R26" i="11" s="1"/>
  <c r="AA26" i="1"/>
  <c r="S26" i="11" s="1"/>
  <c r="AB26" i="1"/>
  <c r="T26" i="11" s="1"/>
  <c r="Y107" i="1"/>
  <c r="Q88" i="11" s="1"/>
  <c r="X107" i="1"/>
  <c r="Z107" i="1"/>
  <c r="R88" i="11" s="1"/>
  <c r="AA107" i="1"/>
  <c r="S88" i="11" s="1"/>
  <c r="AB107" i="1"/>
  <c r="T88" i="11" s="1"/>
  <c r="Y73" i="1"/>
  <c r="Q70" i="11" s="1"/>
  <c r="X73" i="1"/>
  <c r="Z73" i="1"/>
  <c r="R70" i="11" s="1"/>
  <c r="AA73" i="1"/>
  <c r="S70" i="11" s="1"/>
  <c r="AB73" i="1"/>
  <c r="T70" i="11" s="1"/>
  <c r="Y62" i="1"/>
  <c r="Q61" i="11" s="1"/>
  <c r="X62" i="1"/>
  <c r="Z62" i="1"/>
  <c r="R61" i="11" s="1"/>
  <c r="AA62" i="1"/>
  <c r="S61" i="11" s="1"/>
  <c r="AB62" i="1"/>
  <c r="T61" i="11" s="1"/>
  <c r="Y60" i="1"/>
  <c r="Q59" i="11" s="1"/>
  <c r="X60" i="1"/>
  <c r="Z60" i="1"/>
  <c r="R59" i="11" s="1"/>
  <c r="AA60" i="1"/>
  <c r="S59" i="11" s="1"/>
  <c r="AB60" i="1"/>
  <c r="T59" i="11" s="1"/>
  <c r="Y36" i="1"/>
  <c r="Q36" i="11" s="1"/>
  <c r="X36" i="1"/>
  <c r="Z36" i="1"/>
  <c r="R36" i="11" s="1"/>
  <c r="AA36" i="1"/>
  <c r="S36" i="11" s="1"/>
  <c r="AB36" i="1"/>
  <c r="T36" i="11" s="1"/>
  <c r="Y141" i="1"/>
  <c r="Q107" i="11" s="1"/>
  <c r="X141" i="1"/>
  <c r="Z141" i="1"/>
  <c r="R107" i="11" s="1"/>
  <c r="AA141" i="1"/>
  <c r="S107" i="11" s="1"/>
  <c r="AB141" i="1"/>
  <c r="T107" i="11" s="1"/>
  <c r="Y30" i="1"/>
  <c r="Q30" i="11" s="1"/>
  <c r="X30" i="1"/>
  <c r="Z30" i="1"/>
  <c r="R30" i="11" s="1"/>
  <c r="AA30" i="1"/>
  <c r="S30" i="11" s="1"/>
  <c r="AB30" i="1"/>
  <c r="T30" i="11" s="1"/>
  <c r="Y45" i="1"/>
  <c r="Q45" i="11" s="1"/>
  <c r="X45" i="1"/>
  <c r="Z45" i="1"/>
  <c r="R45" i="11" s="1"/>
  <c r="AA45" i="1"/>
  <c r="S45" i="11" s="1"/>
  <c r="AB45" i="1"/>
  <c r="T45" i="11" s="1"/>
  <c r="Y114" i="1"/>
  <c r="Q92" i="11" s="1"/>
  <c r="X114" i="1"/>
  <c r="Z114" i="1"/>
  <c r="R92" i="11" s="1"/>
  <c r="AA114" i="1"/>
  <c r="S92" i="11" s="1"/>
  <c r="AB114" i="1"/>
  <c r="T92" i="11" s="1"/>
  <c r="Y7" i="1"/>
  <c r="Q7" i="11" s="1"/>
  <c r="X7" i="1"/>
  <c r="Z7" i="1"/>
  <c r="R7" i="11" s="1"/>
  <c r="AA7" i="1"/>
  <c r="S7" i="11" s="1"/>
  <c r="AB7" i="1"/>
  <c r="T7" i="11" s="1"/>
  <c r="Y53" i="1"/>
  <c r="Q53" i="11" s="1"/>
  <c r="X53" i="1"/>
  <c r="Z53" i="1"/>
  <c r="R53" i="11" s="1"/>
  <c r="AA53" i="1"/>
  <c r="S53" i="11" s="1"/>
  <c r="AB53" i="1"/>
  <c r="T53" i="11" s="1"/>
  <c r="Y50" i="1"/>
  <c r="Q50" i="11" s="1"/>
  <c r="X50" i="1"/>
  <c r="Z50" i="1"/>
  <c r="R50" i="11" s="1"/>
  <c r="AA50" i="1"/>
  <c r="S50" i="11" s="1"/>
  <c r="AB50" i="1"/>
  <c r="T50" i="11" s="1"/>
  <c r="Y81" i="1"/>
  <c r="Q74" i="11" s="1"/>
  <c r="X81" i="1"/>
  <c r="Z81" i="1"/>
  <c r="R74" i="11" s="1"/>
  <c r="AA81" i="1"/>
  <c r="S74" i="11" s="1"/>
  <c r="AB81" i="1"/>
  <c r="T74" i="11" s="1"/>
  <c r="Y136" i="1"/>
  <c r="Q104" i="11" s="1"/>
  <c r="X136" i="1"/>
  <c r="Z136" i="1"/>
  <c r="R104" i="11" s="1"/>
  <c r="AA136" i="1"/>
  <c r="S104" i="11" s="1"/>
  <c r="AB136" i="1"/>
  <c r="T104" i="11" s="1"/>
  <c r="Y68" i="1"/>
  <c r="Q66" i="11" s="1"/>
  <c r="X68" i="1"/>
  <c r="Z68" i="1"/>
  <c r="R66" i="11" s="1"/>
  <c r="AA68" i="1"/>
  <c r="S66" i="11" s="1"/>
  <c r="AB68" i="1"/>
  <c r="T66" i="11" s="1"/>
  <c r="Y150" i="1"/>
  <c r="Q112" i="11" s="1"/>
  <c r="X150" i="1"/>
  <c r="Z150" i="1"/>
  <c r="R112" i="11" s="1"/>
  <c r="AA150" i="1"/>
  <c r="S112" i="11" s="1"/>
  <c r="AB150" i="1"/>
  <c r="T112" i="11" s="1"/>
  <c r="Y38" i="1"/>
  <c r="Q38" i="11" s="1"/>
  <c r="X38" i="1"/>
  <c r="Z38" i="1"/>
  <c r="R38" i="11" s="1"/>
  <c r="AA38" i="1"/>
  <c r="S38" i="11" s="1"/>
  <c r="AB38" i="1"/>
  <c r="T38" i="11" s="1"/>
  <c r="Y92" i="1"/>
  <c r="Q79" i="11" s="1"/>
  <c r="X92" i="1"/>
  <c r="Z92" i="1"/>
  <c r="R79" i="11" s="1"/>
  <c r="AA92" i="1"/>
  <c r="S79" i="11" s="1"/>
  <c r="AB92" i="1"/>
  <c r="T79" i="11" s="1"/>
  <c r="Y27" i="1"/>
  <c r="Q27" i="11" s="1"/>
  <c r="X27" i="1"/>
  <c r="Z27" i="1"/>
  <c r="R27" i="11" s="1"/>
  <c r="AA27" i="1"/>
  <c r="S27" i="11" s="1"/>
  <c r="AB27" i="1"/>
  <c r="T27" i="11" s="1"/>
  <c r="Y85" i="1"/>
  <c r="Q76" i="11" s="1"/>
  <c r="X85" i="1"/>
  <c r="Z85" i="1"/>
  <c r="R76" i="11" s="1"/>
  <c r="AA85" i="1"/>
  <c r="S76" i="11" s="1"/>
  <c r="AB85" i="1"/>
  <c r="T76" i="11" s="1"/>
  <c r="Y31" i="1"/>
  <c r="Q31" i="11" s="1"/>
  <c r="X31" i="1"/>
  <c r="Z31" i="1"/>
  <c r="R31" i="11" s="1"/>
  <c r="AA31" i="1"/>
  <c r="S31" i="11" s="1"/>
  <c r="AB31" i="1"/>
  <c r="T31" i="11" s="1"/>
  <c r="Y22" i="1"/>
  <c r="Q22" i="11" s="1"/>
  <c r="X22" i="1"/>
  <c r="Z22" i="1"/>
  <c r="R22" i="11" s="1"/>
  <c r="AA22" i="1"/>
  <c r="S22" i="11" s="1"/>
  <c r="AB22" i="1"/>
  <c r="T22" i="11" s="1"/>
  <c r="Y98" i="1"/>
  <c r="Q82" i="11" s="1"/>
  <c r="X98" i="1"/>
  <c r="Z98" i="1"/>
  <c r="R82" i="11" s="1"/>
  <c r="AA98" i="1"/>
  <c r="S82" i="11" s="1"/>
  <c r="AB98" i="1"/>
  <c r="T82" i="11" s="1"/>
  <c r="Y115" i="1"/>
  <c r="Q93" i="11" s="1"/>
  <c r="X115" i="1"/>
  <c r="Z115" i="1"/>
  <c r="R93" i="11" s="1"/>
  <c r="AA115" i="1"/>
  <c r="S93" i="11" s="1"/>
  <c r="AB115" i="1"/>
  <c r="T93" i="11" s="1"/>
  <c r="Y61" i="1"/>
  <c r="Q60" i="11" s="1"/>
  <c r="X61" i="1"/>
  <c r="Z61" i="1"/>
  <c r="R60" i="11" s="1"/>
  <c r="AA61" i="1"/>
  <c r="S60" i="11" s="1"/>
  <c r="AB61" i="1"/>
  <c r="T60" i="11" s="1"/>
  <c r="Y129" i="1"/>
  <c r="Q100" i="11" s="1"/>
  <c r="X129" i="1"/>
  <c r="Z129" i="1"/>
  <c r="R100" i="11" s="1"/>
  <c r="AA129" i="1"/>
  <c r="S100" i="11" s="1"/>
  <c r="AB129" i="1"/>
  <c r="T100" i="11" s="1"/>
  <c r="Y39" i="1"/>
  <c r="Q39" i="11" s="1"/>
  <c r="X39" i="1"/>
  <c r="Z39" i="1"/>
  <c r="R39" i="11" s="1"/>
  <c r="AA39" i="1"/>
  <c r="S39" i="11" s="1"/>
  <c r="AB39" i="1"/>
  <c r="T39" i="11" s="1"/>
  <c r="Y64" i="1"/>
  <c r="Q63" i="11" s="1"/>
  <c r="X64" i="1"/>
  <c r="Z64" i="1"/>
  <c r="R63" i="11" s="1"/>
  <c r="AA64" i="1"/>
  <c r="S63" i="11" s="1"/>
  <c r="AB64" i="1"/>
  <c r="T63" i="11" s="1"/>
  <c r="Y104" i="1"/>
  <c r="Q85" i="11" s="1"/>
  <c r="X104" i="1"/>
  <c r="Z104" i="1"/>
  <c r="R85" i="11" s="1"/>
  <c r="AA104" i="1"/>
  <c r="S85" i="11" s="1"/>
  <c r="AB104" i="1"/>
  <c r="T85" i="11" s="1"/>
  <c r="Y67" i="1"/>
  <c r="Q65" i="11" s="1"/>
  <c r="X67" i="1"/>
  <c r="Z67" i="1"/>
  <c r="R65" i="11" s="1"/>
  <c r="AA67" i="1"/>
  <c r="S65" i="11" s="1"/>
  <c r="AB67" i="1"/>
  <c r="T65" i="11" s="1"/>
  <c r="Y19" i="1"/>
  <c r="Q19" i="11" s="1"/>
  <c r="X19" i="1"/>
  <c r="Z19" i="1"/>
  <c r="R19" i="11" s="1"/>
  <c r="AA19" i="1"/>
  <c r="S19" i="11" s="1"/>
  <c r="AB19" i="1"/>
  <c r="T19" i="11" s="1"/>
  <c r="Y49" i="1"/>
  <c r="Q49" i="11" s="1"/>
  <c r="X49" i="1"/>
  <c r="Z49" i="1"/>
  <c r="R49" i="11" s="1"/>
  <c r="AA49" i="1"/>
  <c r="S49" i="11" s="1"/>
  <c r="AB49" i="1"/>
  <c r="T49" i="11" s="1"/>
  <c r="Y106" i="1"/>
  <c r="Q87" i="11" s="1"/>
  <c r="X106" i="1"/>
  <c r="Z106" i="1"/>
  <c r="R87" i="11" s="1"/>
  <c r="AA106" i="1"/>
  <c r="S87" i="11" s="1"/>
  <c r="AB106" i="1"/>
  <c r="T87" i="11" s="1"/>
  <c r="Y51" i="1"/>
  <c r="Q51" i="11" s="1"/>
  <c r="X51" i="1"/>
  <c r="Z51" i="1"/>
  <c r="R51" i="11" s="1"/>
  <c r="AA51" i="1"/>
  <c r="S51" i="11" s="1"/>
  <c r="AB51" i="1"/>
  <c r="T51" i="11" s="1"/>
  <c r="Y103" i="1"/>
  <c r="Q84" i="11" s="1"/>
  <c r="X103" i="1"/>
  <c r="Z103" i="1"/>
  <c r="R84" i="11" s="1"/>
  <c r="AA103" i="1"/>
  <c r="S84" i="11" s="1"/>
  <c r="AB103" i="1"/>
  <c r="T84" i="11" s="1"/>
  <c r="Y34" i="1"/>
  <c r="Q34" i="11" s="1"/>
  <c r="X34" i="1"/>
  <c r="Z34" i="1"/>
  <c r="R34" i="11" s="1"/>
  <c r="AA34" i="1"/>
  <c r="S34" i="11" s="1"/>
  <c r="AB34" i="1"/>
  <c r="T34" i="11" s="1"/>
  <c r="Y105" i="1"/>
  <c r="Q86" i="11" s="1"/>
  <c r="X105" i="1"/>
  <c r="Z105" i="1"/>
  <c r="R86" i="11" s="1"/>
  <c r="AA105" i="1"/>
  <c r="S86" i="11" s="1"/>
  <c r="AB105" i="1"/>
  <c r="T86" i="11" s="1"/>
  <c r="Y119" i="1"/>
  <c r="Q95" i="11" s="1"/>
  <c r="X119" i="1"/>
  <c r="Z119" i="1"/>
  <c r="R95" i="11" s="1"/>
  <c r="AA119" i="1"/>
  <c r="S95" i="11" s="1"/>
  <c r="AB119" i="1"/>
  <c r="T95" i="11" s="1"/>
  <c r="Y48" i="1"/>
  <c r="Q48" i="11" s="1"/>
  <c r="X48" i="1"/>
  <c r="Z48" i="1"/>
  <c r="R48" i="11" s="1"/>
  <c r="AA48" i="1"/>
  <c r="S48" i="11" s="1"/>
  <c r="AB48" i="1"/>
  <c r="T48" i="11" s="1"/>
  <c r="Y144" i="1"/>
  <c r="Q108" i="11" s="1"/>
  <c r="X144" i="1"/>
  <c r="Z144" i="1"/>
  <c r="R108" i="11" s="1"/>
  <c r="AA144" i="1"/>
  <c r="S108" i="11" s="1"/>
  <c r="AB144" i="1"/>
  <c r="T108" i="11" s="1"/>
  <c r="Y108" i="1"/>
  <c r="Q89" i="11" s="1"/>
  <c r="X108" i="1"/>
  <c r="Z108" i="1"/>
  <c r="R89" i="11" s="1"/>
  <c r="AA108" i="1"/>
  <c r="S89" i="11" s="1"/>
  <c r="AB108" i="1"/>
  <c r="T89" i="11" s="1"/>
  <c r="Y63" i="1"/>
  <c r="Q62" i="11" s="1"/>
  <c r="X63" i="1"/>
  <c r="Z63" i="1"/>
  <c r="R62" i="11" s="1"/>
  <c r="AA63" i="1"/>
  <c r="S62" i="11" s="1"/>
  <c r="AB63" i="1"/>
  <c r="T62" i="11" s="1"/>
  <c r="Y76" i="1"/>
  <c r="Q72" i="11" s="1"/>
  <c r="X76" i="1"/>
  <c r="Z76" i="1"/>
  <c r="R72" i="11" s="1"/>
  <c r="AA76" i="1"/>
  <c r="S72" i="11" s="1"/>
  <c r="AB76" i="1"/>
  <c r="T72" i="11" s="1"/>
  <c r="Y70" i="1"/>
  <c r="Q68" i="11" s="1"/>
  <c r="X70" i="1"/>
  <c r="Z70" i="1"/>
  <c r="R68" i="11" s="1"/>
  <c r="AA70" i="1"/>
  <c r="S68" i="11" s="1"/>
  <c r="AB70" i="1"/>
  <c r="T68" i="11" s="1"/>
  <c r="Y82" i="1"/>
  <c r="Q75" i="11" s="1"/>
  <c r="X82" i="1"/>
  <c r="Z82" i="1"/>
  <c r="R75" i="11" s="1"/>
  <c r="AA82" i="1"/>
  <c r="S75" i="11" s="1"/>
  <c r="AB82" i="1"/>
  <c r="T75" i="11" s="1"/>
  <c r="Y56" i="1"/>
  <c r="Q56" i="11" s="1"/>
  <c r="X56" i="1"/>
  <c r="Z56" i="1"/>
  <c r="R56" i="11" s="1"/>
  <c r="AA56" i="1"/>
  <c r="S56" i="11" s="1"/>
  <c r="AB56" i="1"/>
  <c r="T56" i="11" s="1"/>
  <c r="Y32" i="1"/>
  <c r="Q32" i="11" s="1"/>
  <c r="X32" i="1"/>
  <c r="Z32" i="1"/>
  <c r="R32" i="11" s="1"/>
  <c r="AA32" i="1"/>
  <c r="S32" i="11" s="1"/>
  <c r="AB32" i="1"/>
  <c r="T32" i="11" s="1"/>
  <c r="Y122" i="1"/>
  <c r="Q97" i="11" s="1"/>
  <c r="X122" i="1"/>
  <c r="Z122" i="1"/>
  <c r="R97" i="11" s="1"/>
  <c r="AA122" i="1"/>
  <c r="S97" i="11" s="1"/>
  <c r="AB122" i="1"/>
  <c r="T97" i="11" s="1"/>
  <c r="Y87" i="1"/>
  <c r="Q78" i="11" s="1"/>
  <c r="X87" i="1"/>
  <c r="Z87" i="1"/>
  <c r="R78" i="11" s="1"/>
  <c r="AA87" i="1"/>
  <c r="S78" i="11" s="1"/>
  <c r="AB87" i="1"/>
  <c r="T78" i="11" s="1"/>
  <c r="Y35" i="1"/>
  <c r="Q35" i="11" s="1"/>
  <c r="X35" i="1"/>
  <c r="Z35" i="1"/>
  <c r="R35" i="11" s="1"/>
  <c r="AA35" i="1"/>
  <c r="S35" i="11" s="1"/>
  <c r="AB35" i="1"/>
  <c r="T35" i="11" s="1"/>
  <c r="Y126" i="1"/>
  <c r="Q98" i="11" s="1"/>
  <c r="X126" i="1"/>
  <c r="Z126" i="1"/>
  <c r="R98" i="11" s="1"/>
  <c r="AA126" i="1"/>
  <c r="S98" i="11" s="1"/>
  <c r="AB126" i="1"/>
  <c r="T98" i="11" s="1"/>
  <c r="Y149" i="1"/>
  <c r="Q111" i="11" s="1"/>
  <c r="X149" i="1"/>
  <c r="Z149" i="1"/>
  <c r="R111" i="11" s="1"/>
  <c r="AA149" i="1"/>
  <c r="S111" i="11" s="1"/>
  <c r="AB149" i="1"/>
  <c r="T111" i="11" s="1"/>
  <c r="Y18" i="1"/>
  <c r="Q18" i="11" s="1"/>
  <c r="X18" i="1"/>
  <c r="Z18" i="1"/>
  <c r="R18" i="11" s="1"/>
  <c r="AA18" i="1"/>
  <c r="S18" i="11" s="1"/>
  <c r="AB18" i="1"/>
  <c r="T18" i="11" s="1"/>
  <c r="Y33" i="1"/>
  <c r="Q33" i="11" s="1"/>
  <c r="X33" i="1"/>
  <c r="Z33" i="1"/>
  <c r="R33" i="11" s="1"/>
  <c r="AA33" i="1"/>
  <c r="S33" i="11" s="1"/>
  <c r="AB33" i="1"/>
  <c r="T33" i="11" s="1"/>
  <c r="Y54" i="1"/>
  <c r="Q54" i="11" s="1"/>
  <c r="X54" i="1"/>
  <c r="Z54" i="1"/>
  <c r="R54" i="11" s="1"/>
  <c r="AA54" i="1"/>
  <c r="S54" i="11" s="1"/>
  <c r="AB54" i="1"/>
  <c r="T54" i="11" s="1"/>
  <c r="Y95" i="1"/>
  <c r="Q81" i="11" s="1"/>
  <c r="X95" i="1"/>
  <c r="Z95" i="1"/>
  <c r="R81" i="11" s="1"/>
  <c r="AA95" i="1"/>
  <c r="S81" i="11" s="1"/>
  <c r="AB95" i="1"/>
  <c r="T81" i="11" s="1"/>
  <c r="Y42" i="1"/>
  <c r="Q42" i="11" s="1"/>
  <c r="X42" i="1"/>
  <c r="Z42" i="1"/>
  <c r="R42" i="11" s="1"/>
  <c r="AA42" i="1"/>
  <c r="S42" i="11" s="1"/>
  <c r="AB42" i="1"/>
  <c r="T42" i="11" s="1"/>
  <c r="Y127" i="1"/>
  <c r="Q99" i="11" s="1"/>
  <c r="X127" i="1"/>
  <c r="Z127" i="1"/>
  <c r="R99" i="11" s="1"/>
  <c r="AA127" i="1"/>
  <c r="S99" i="11" s="1"/>
  <c r="AB127" i="1"/>
  <c r="T99" i="11" s="1"/>
  <c r="Y59" i="1"/>
  <c r="Q58" i="11" s="1"/>
  <c r="X59" i="1"/>
  <c r="Z59" i="1"/>
  <c r="R58" i="11" s="1"/>
  <c r="AA59" i="1"/>
  <c r="S58" i="11" s="1"/>
  <c r="AB59" i="1"/>
  <c r="T58" i="11" s="1"/>
  <c r="Y116" i="1"/>
  <c r="Q94" i="11" s="1"/>
  <c r="X116" i="1"/>
  <c r="Z116" i="1"/>
  <c r="R94" i="11" s="1"/>
  <c r="AA116" i="1"/>
  <c r="S94" i="11" s="1"/>
  <c r="AB116" i="1"/>
  <c r="T94" i="11" s="1"/>
  <c r="Y25" i="1"/>
  <c r="Q25" i="11" s="1"/>
  <c r="X25" i="1"/>
  <c r="Z25" i="1"/>
  <c r="R25" i="11" s="1"/>
  <c r="AA25" i="1"/>
  <c r="S25" i="11" s="1"/>
  <c r="AB25" i="1"/>
  <c r="T25" i="11" s="1"/>
  <c r="Y178" i="1"/>
  <c r="Q114" i="11" s="1"/>
  <c r="X178" i="1"/>
  <c r="Z178" i="1"/>
  <c r="R114" i="11" s="1"/>
  <c r="AA178" i="1"/>
  <c r="S114" i="11" s="1"/>
  <c r="AB178" i="1"/>
  <c r="T114" i="11" s="1"/>
  <c r="Y100" i="1"/>
  <c r="Q83" i="11" s="1"/>
  <c r="X100" i="1"/>
  <c r="Z100" i="1"/>
  <c r="R83" i="11" s="1"/>
  <c r="AA100" i="1"/>
  <c r="S83" i="11" s="1"/>
  <c r="AB100" i="1"/>
  <c r="T83" i="11" s="1"/>
  <c r="Y135" i="1"/>
  <c r="Q103" i="11" s="1"/>
  <c r="X135" i="1"/>
  <c r="Z135" i="1"/>
  <c r="R103" i="11" s="1"/>
  <c r="AA135" i="1"/>
  <c r="S103" i="11" s="1"/>
  <c r="AB135" i="1"/>
  <c r="T103" i="11" s="1"/>
  <c r="Y23" i="1"/>
  <c r="Q23" i="11" s="1"/>
  <c r="X23" i="1"/>
  <c r="Z23" i="1"/>
  <c r="R23" i="11" s="1"/>
  <c r="AA23" i="1"/>
  <c r="S23" i="11" s="1"/>
  <c r="AB23" i="1"/>
  <c r="T23" i="11" s="1"/>
  <c r="Y44" i="1"/>
  <c r="Q44" i="11" s="1"/>
  <c r="X44" i="1"/>
  <c r="Z44" i="1"/>
  <c r="R44" i="11" s="1"/>
  <c r="AA44" i="1"/>
  <c r="S44" i="11" s="1"/>
  <c r="AB44" i="1"/>
  <c r="T44" i="11" s="1"/>
  <c r="Y148" i="1"/>
  <c r="Q110" i="11" s="1"/>
  <c r="X148" i="1"/>
  <c r="Z148" i="1"/>
  <c r="R110" i="11" s="1"/>
  <c r="AA148" i="1"/>
  <c r="S110" i="11" s="1"/>
  <c r="AB148" i="1"/>
  <c r="T110" i="11" s="1"/>
  <c r="Y134" i="1"/>
  <c r="Q102" i="11" s="1"/>
  <c r="X134" i="1"/>
  <c r="Z134" i="1"/>
  <c r="R102" i="11" s="1"/>
  <c r="AA134" i="1"/>
  <c r="S102" i="11" s="1"/>
  <c r="AB134" i="1"/>
  <c r="T102" i="11" s="1"/>
  <c r="Y80" i="1"/>
  <c r="Q73" i="11" s="1"/>
  <c r="X80" i="1"/>
  <c r="Z80" i="1"/>
  <c r="R73" i="11" s="1"/>
  <c r="AA80" i="1"/>
  <c r="S73" i="11" s="1"/>
  <c r="AB80" i="1"/>
  <c r="T73" i="11" s="1"/>
  <c r="Y109" i="1"/>
  <c r="Q90" i="11" s="1"/>
  <c r="X109" i="1"/>
  <c r="Z109" i="1"/>
  <c r="R90" i="11" s="1"/>
  <c r="AA109" i="1"/>
  <c r="S90" i="11" s="1"/>
  <c r="AB109" i="1"/>
  <c r="T90" i="11" s="1"/>
  <c r="Y29" i="1"/>
  <c r="Q29" i="11" s="1"/>
  <c r="X29" i="1"/>
  <c r="Z29" i="1"/>
  <c r="R29" i="11" s="1"/>
  <c r="AA29" i="1"/>
  <c r="S29" i="11" s="1"/>
  <c r="AB29" i="1"/>
  <c r="T29" i="11" s="1"/>
  <c r="Y131" i="1"/>
  <c r="Q101" i="11" s="1"/>
  <c r="X131" i="1"/>
  <c r="Z131" i="1"/>
  <c r="R101" i="11" s="1"/>
  <c r="AA131" i="1"/>
  <c r="S101" i="11" s="1"/>
  <c r="AB131" i="1"/>
  <c r="T101" i="11" s="1"/>
  <c r="Y86" i="1"/>
  <c r="Q77" i="11" s="1"/>
  <c r="X86" i="1"/>
  <c r="Z86" i="1"/>
  <c r="R77" i="11" s="1"/>
  <c r="AA86" i="1"/>
  <c r="S77" i="11" s="1"/>
  <c r="AB86" i="1"/>
  <c r="T77" i="11" s="1"/>
  <c r="Y154" i="1"/>
  <c r="Q113" i="11" s="1"/>
  <c r="X154" i="1"/>
  <c r="Z154" i="1"/>
  <c r="R113" i="11" s="1"/>
  <c r="AA154" i="1"/>
  <c r="S113" i="11" s="1"/>
  <c r="AB154" i="1"/>
  <c r="T113" i="11" s="1"/>
  <c r="Y72" i="1"/>
  <c r="Q69" i="11" s="1"/>
  <c r="X72" i="1"/>
  <c r="Z72" i="1"/>
  <c r="R69" i="11" s="1"/>
  <c r="AA72" i="1"/>
  <c r="S69" i="11" s="1"/>
  <c r="AB72" i="1"/>
  <c r="T69" i="11" s="1"/>
  <c r="Y52" i="1"/>
  <c r="Q52" i="11" s="1"/>
  <c r="X52" i="1"/>
  <c r="Z52" i="1"/>
  <c r="R52" i="11" s="1"/>
  <c r="AA52" i="1"/>
  <c r="S52" i="11" s="1"/>
  <c r="AB52" i="1"/>
  <c r="T52" i="11" s="1"/>
  <c r="Y139" i="1"/>
  <c r="Q105" i="11" s="1"/>
  <c r="X139" i="1"/>
  <c r="Z139" i="1"/>
  <c r="R105" i="11" s="1"/>
  <c r="AA139" i="1"/>
  <c r="S105" i="11" s="1"/>
  <c r="AB139" i="1"/>
  <c r="T105" i="11" s="1"/>
  <c r="Y189" i="1"/>
  <c r="Q115" i="11" s="1"/>
  <c r="X189" i="1"/>
  <c r="Z189" i="1"/>
  <c r="R115" i="11" s="1"/>
  <c r="AA189" i="1"/>
  <c r="S115" i="11" s="1"/>
  <c r="AB189" i="1"/>
  <c r="T115" i="11" s="1"/>
  <c r="Y57" i="1"/>
  <c r="Q57" i="11" s="1"/>
  <c r="X57" i="1"/>
  <c r="Z57" i="1"/>
  <c r="R57" i="11" s="1"/>
  <c r="AA57" i="1"/>
  <c r="S57" i="11" s="1"/>
  <c r="AB57" i="1"/>
  <c r="T57" i="11" s="1"/>
  <c r="Y140" i="1"/>
  <c r="Q106" i="11" s="1"/>
  <c r="X140" i="1"/>
  <c r="Z140" i="1"/>
  <c r="R106" i="11" s="1"/>
  <c r="AA140" i="1"/>
  <c r="S106" i="11" s="1"/>
  <c r="AB140" i="1"/>
  <c r="T106" i="11" s="1"/>
  <c r="Y120" i="1"/>
  <c r="Q96" i="11" s="1"/>
  <c r="X120" i="1"/>
  <c r="Z120" i="1"/>
  <c r="R96" i="11" s="1"/>
  <c r="AA120" i="1"/>
  <c r="S96" i="11" s="1"/>
  <c r="AB120" i="1"/>
  <c r="T96" i="11" s="1"/>
  <c r="Y46" i="1"/>
  <c r="Q46" i="11" s="1"/>
  <c r="X46" i="1"/>
  <c r="Z46" i="1"/>
  <c r="R46" i="11" s="1"/>
  <c r="AA46" i="1"/>
  <c r="S46" i="11" s="1"/>
  <c r="AB46" i="1"/>
  <c r="T46" i="11" s="1"/>
  <c r="Y111" i="1"/>
  <c r="Q91" i="11" s="1"/>
  <c r="X111" i="1"/>
  <c r="Z111" i="1"/>
  <c r="R91" i="11" s="1"/>
  <c r="AA111" i="1"/>
  <c r="S91" i="11" s="1"/>
  <c r="AB111" i="1"/>
  <c r="T91" i="11" s="1"/>
  <c r="Y65" i="1"/>
  <c r="Q64" i="11" s="1"/>
  <c r="X65" i="1"/>
  <c r="Z65" i="1"/>
  <c r="R64" i="11" s="1"/>
  <c r="AA65" i="1"/>
  <c r="S64" i="11" s="1"/>
  <c r="AB65" i="1"/>
  <c r="T64" i="11" s="1"/>
  <c r="Y146" i="1"/>
  <c r="Q109" i="11" s="1"/>
  <c r="X146" i="1"/>
  <c r="Z146" i="1"/>
  <c r="R109" i="11" s="1"/>
  <c r="AA146" i="1"/>
  <c r="S109" i="11" s="1"/>
  <c r="AB146" i="1"/>
  <c r="T109" i="11" s="1"/>
  <c r="Y99" i="1"/>
  <c r="Q117" i="11" s="1"/>
  <c r="X99" i="1"/>
  <c r="Z99" i="1"/>
  <c r="R117" i="11" s="1"/>
  <c r="AA99" i="1"/>
  <c r="S117" i="11" s="1"/>
  <c r="AB99" i="1"/>
  <c r="T117" i="11" s="1"/>
  <c r="Y97" i="1"/>
  <c r="Q116" i="11" s="1"/>
  <c r="X97" i="1"/>
  <c r="Z97" i="1"/>
  <c r="R116" i="11" s="1"/>
  <c r="AA97" i="1"/>
  <c r="S116" i="11" s="1"/>
  <c r="AB97" i="1"/>
  <c r="T116" i="11" s="1"/>
  <c r="Y88" i="1"/>
  <c r="Q118" i="11" s="1"/>
  <c r="X88" i="1"/>
  <c r="Z88" i="1"/>
  <c r="R118" i="11" s="1"/>
  <c r="AA88" i="1"/>
  <c r="S118" i="11" s="1"/>
  <c r="AB88" i="1"/>
  <c r="T118" i="11" s="1"/>
  <c r="Y117" i="1"/>
  <c r="Q119" i="11" s="1"/>
  <c r="X117" i="1"/>
  <c r="Z117" i="1"/>
  <c r="R119" i="11" s="1"/>
  <c r="AA117" i="1"/>
  <c r="S119" i="11" s="1"/>
  <c r="AB117" i="1"/>
  <c r="T119" i="11" s="1"/>
  <c r="Y124" i="1"/>
  <c r="Q120" i="11" s="1"/>
  <c r="X124" i="1"/>
  <c r="Z124" i="1"/>
  <c r="R120" i="11" s="1"/>
  <c r="AA124" i="1"/>
  <c r="S120" i="11" s="1"/>
  <c r="AB124" i="1"/>
  <c r="T120" i="11" s="1"/>
  <c r="Y90" i="1"/>
  <c r="Q121" i="11" s="1"/>
  <c r="X90" i="1"/>
  <c r="Z90" i="1"/>
  <c r="R121" i="11" s="1"/>
  <c r="AA90" i="1"/>
  <c r="S121" i="11" s="1"/>
  <c r="AB90" i="1"/>
  <c r="T121" i="11" s="1"/>
  <c r="Y125" i="1"/>
  <c r="Q124" i="11" s="1"/>
  <c r="X125" i="1"/>
  <c r="Z125" i="1"/>
  <c r="R124" i="11" s="1"/>
  <c r="AA125" i="1"/>
  <c r="S124" i="11" s="1"/>
  <c r="AB125" i="1"/>
  <c r="T124" i="11" s="1"/>
  <c r="Y96" i="1"/>
  <c r="Q123" i="11" s="1"/>
  <c r="X96" i="1"/>
  <c r="Z96" i="1"/>
  <c r="R123" i="11" s="1"/>
  <c r="AA96" i="1"/>
  <c r="S123" i="11" s="1"/>
  <c r="AB96" i="1"/>
  <c r="T123" i="11" s="1"/>
  <c r="Y66" i="1"/>
  <c r="Q122" i="11" s="1"/>
  <c r="X66" i="1"/>
  <c r="Z66" i="1"/>
  <c r="R122" i="11" s="1"/>
  <c r="AA66" i="1"/>
  <c r="S122" i="11" s="1"/>
  <c r="AB66" i="1"/>
  <c r="T122" i="11" s="1"/>
  <c r="Y172" i="1"/>
  <c r="Q125" i="11" s="1"/>
  <c r="X172" i="1"/>
  <c r="Z172" i="1"/>
  <c r="R125" i="11" s="1"/>
  <c r="AA172" i="1"/>
  <c r="S125" i="11" s="1"/>
  <c r="AB172" i="1"/>
  <c r="T125" i="11" s="1"/>
  <c r="Y110" i="1"/>
  <c r="Q126" i="11" s="1"/>
  <c r="X110" i="1"/>
  <c r="Z110" i="1"/>
  <c r="R126" i="11" s="1"/>
  <c r="AA110" i="1"/>
  <c r="S126" i="11" s="1"/>
  <c r="AB110" i="1"/>
  <c r="T126" i="11" s="1"/>
  <c r="Y58" i="1"/>
  <c r="Q127" i="11" s="1"/>
  <c r="X58" i="1"/>
  <c r="Z58" i="1"/>
  <c r="R127" i="11" s="1"/>
  <c r="AA58" i="1"/>
  <c r="S127" i="11" s="1"/>
  <c r="AB58" i="1"/>
  <c r="T127" i="11" s="1"/>
  <c r="Y84" i="1"/>
  <c r="Q128" i="11" s="1"/>
  <c r="X84" i="1"/>
  <c r="Z84" i="1"/>
  <c r="R128" i="11" s="1"/>
  <c r="AA84" i="1"/>
  <c r="S128" i="11" s="1"/>
  <c r="AB84" i="1"/>
  <c r="T128" i="11" s="1"/>
  <c r="Y78" i="1"/>
  <c r="Q129" i="11" s="1"/>
  <c r="X78" i="1"/>
  <c r="Z78" i="1"/>
  <c r="R129" i="11" s="1"/>
  <c r="AA78" i="1"/>
  <c r="S129" i="11" s="1"/>
  <c r="AB78" i="1"/>
  <c r="T129" i="11" s="1"/>
  <c r="Y121" i="1"/>
  <c r="Q130" i="11" s="1"/>
  <c r="X121" i="1"/>
  <c r="Z121" i="1"/>
  <c r="R130" i="11" s="1"/>
  <c r="AA121" i="1"/>
  <c r="S130" i="11" s="1"/>
  <c r="AB121" i="1"/>
  <c r="T130" i="11" s="1"/>
  <c r="Y143" i="1"/>
  <c r="Q131" i="11" s="1"/>
  <c r="X143" i="1"/>
  <c r="Z143" i="1"/>
  <c r="R131" i="11" s="1"/>
  <c r="AA143" i="1"/>
  <c r="S131" i="11" s="1"/>
  <c r="AB143" i="1"/>
  <c r="T131" i="11" s="1"/>
  <c r="Y112" i="1"/>
  <c r="Q132" i="11" s="1"/>
  <c r="X112" i="1"/>
  <c r="Z112" i="1"/>
  <c r="R132" i="11" s="1"/>
  <c r="AA112" i="1"/>
  <c r="S132" i="11" s="1"/>
  <c r="AB112" i="1"/>
  <c r="T132" i="11" s="1"/>
  <c r="Y170" i="1"/>
  <c r="Q133" i="11" s="1"/>
  <c r="X170" i="1"/>
  <c r="Z170" i="1"/>
  <c r="R133" i="11" s="1"/>
  <c r="AA170" i="1"/>
  <c r="S133" i="11" s="1"/>
  <c r="AB170" i="1"/>
  <c r="T133" i="11" s="1"/>
  <c r="Y83" i="1"/>
  <c r="Q134" i="11" s="1"/>
  <c r="X83" i="1"/>
  <c r="Z83" i="1"/>
  <c r="R134" i="11" s="1"/>
  <c r="AA83" i="1"/>
  <c r="S134" i="11" s="1"/>
  <c r="AB83" i="1"/>
  <c r="T134" i="11" s="1"/>
  <c r="Y160" i="1"/>
  <c r="Q135" i="11" s="1"/>
  <c r="X160" i="1"/>
  <c r="Z160" i="1"/>
  <c r="R135" i="11" s="1"/>
  <c r="AA160" i="1"/>
  <c r="S135" i="11" s="1"/>
  <c r="AB160" i="1"/>
  <c r="T135" i="11" s="1"/>
  <c r="Y71" i="1"/>
  <c r="Q136" i="11" s="1"/>
  <c r="X71" i="1"/>
  <c r="Z71" i="1"/>
  <c r="R136" i="11" s="1"/>
  <c r="AA71" i="1"/>
  <c r="S136" i="11" s="1"/>
  <c r="AB71" i="1"/>
  <c r="T136" i="11" s="1"/>
  <c r="Y179" i="1"/>
  <c r="Q138" i="11" s="1"/>
  <c r="X179" i="1"/>
  <c r="Z179" i="1"/>
  <c r="R138" i="11" s="1"/>
  <c r="AA179" i="1"/>
  <c r="S138" i="11" s="1"/>
  <c r="AB179" i="1"/>
  <c r="T138" i="11" s="1"/>
  <c r="Y161" i="1"/>
  <c r="Q137" i="11" s="1"/>
  <c r="X161" i="1"/>
  <c r="Z161" i="1"/>
  <c r="R137" i="11" s="1"/>
  <c r="AA161" i="1"/>
  <c r="S137" i="11" s="1"/>
  <c r="AB161" i="1"/>
  <c r="T137" i="11" s="1"/>
  <c r="Y163" i="1"/>
  <c r="Q140" i="11" s="1"/>
  <c r="X163" i="1"/>
  <c r="Z163" i="1"/>
  <c r="R140" i="11" s="1"/>
  <c r="AA163" i="1"/>
  <c r="S140" i="11" s="1"/>
  <c r="AB163" i="1"/>
  <c r="T140" i="11" s="1"/>
  <c r="Y118" i="1"/>
  <c r="Q139" i="11" s="1"/>
  <c r="X118" i="1"/>
  <c r="Z118" i="1"/>
  <c r="R139" i="11" s="1"/>
  <c r="AA118" i="1"/>
  <c r="S139" i="11" s="1"/>
  <c r="AB118" i="1"/>
  <c r="T139" i="11" s="1"/>
  <c r="Y147" i="1"/>
  <c r="Q141" i="11" s="1"/>
  <c r="X147" i="1"/>
  <c r="Z147" i="1"/>
  <c r="R141" i="11" s="1"/>
  <c r="AA147" i="1"/>
  <c r="S141" i="11" s="1"/>
  <c r="AB147" i="1"/>
  <c r="T141" i="11" s="1"/>
  <c r="Y79" i="1"/>
  <c r="Q142" i="11" s="1"/>
  <c r="X79" i="1"/>
  <c r="Z79" i="1"/>
  <c r="R142" i="11" s="1"/>
  <c r="AA79" i="1"/>
  <c r="S142" i="11" s="1"/>
  <c r="AB79" i="1"/>
  <c r="T142" i="11" s="1"/>
  <c r="Y155" i="1"/>
  <c r="Q144" i="11" s="1"/>
  <c r="X155" i="1"/>
  <c r="Z155" i="1"/>
  <c r="R144" i="11" s="1"/>
  <c r="AA155" i="1"/>
  <c r="S144" i="11" s="1"/>
  <c r="AB155" i="1"/>
  <c r="T144" i="11" s="1"/>
  <c r="Y91" i="1"/>
  <c r="Q143" i="11" s="1"/>
  <c r="X91" i="1"/>
  <c r="Z91" i="1"/>
  <c r="R143" i="11" s="1"/>
  <c r="AA91" i="1"/>
  <c r="S143" i="11" s="1"/>
  <c r="AB91" i="1"/>
  <c r="T143" i="11" s="1"/>
  <c r="Y177" i="1"/>
  <c r="Q145" i="11" s="1"/>
  <c r="X177" i="1"/>
  <c r="Z177" i="1"/>
  <c r="R145" i="11" s="1"/>
  <c r="AA177" i="1"/>
  <c r="S145" i="11" s="1"/>
  <c r="AB177" i="1"/>
  <c r="T145" i="11" s="1"/>
  <c r="Y133" i="1"/>
  <c r="Q146" i="11" s="1"/>
  <c r="X133" i="1"/>
  <c r="Z133" i="1"/>
  <c r="R146" i="11" s="1"/>
  <c r="AA133" i="1"/>
  <c r="S146" i="11" s="1"/>
  <c r="AB133" i="1"/>
  <c r="T146" i="11" s="1"/>
  <c r="Y93" i="1"/>
  <c r="Q147" i="11" s="1"/>
  <c r="X93" i="1"/>
  <c r="Z93" i="1"/>
  <c r="R147" i="11" s="1"/>
  <c r="AA93" i="1"/>
  <c r="S147" i="11" s="1"/>
  <c r="AB93" i="1"/>
  <c r="T147" i="11" s="1"/>
  <c r="Y174" i="1"/>
  <c r="Q148" i="11" s="1"/>
  <c r="X174" i="1"/>
  <c r="Z174" i="1"/>
  <c r="R148" i="11" s="1"/>
  <c r="AA174" i="1"/>
  <c r="S148" i="11" s="1"/>
  <c r="AB174" i="1"/>
  <c r="T148" i="11" s="1"/>
  <c r="Y113" i="1"/>
  <c r="Q149" i="11" s="1"/>
  <c r="X113" i="1"/>
  <c r="Z113" i="1"/>
  <c r="R149" i="11" s="1"/>
  <c r="AA113" i="1"/>
  <c r="S149" i="11" s="1"/>
  <c r="AB113" i="1"/>
  <c r="T149" i="11" s="1"/>
  <c r="Y181" i="1"/>
  <c r="Q150" i="11" s="1"/>
  <c r="X181" i="1"/>
  <c r="Z181" i="1"/>
  <c r="R150" i="11" s="1"/>
  <c r="AA181" i="1"/>
  <c r="S150" i="11" s="1"/>
  <c r="AB181" i="1"/>
  <c r="T150" i="11" s="1"/>
  <c r="Y145" i="1"/>
  <c r="Q151" i="11" s="1"/>
  <c r="X145" i="1"/>
  <c r="Z145" i="1"/>
  <c r="R151" i="11" s="1"/>
  <c r="AA145" i="1"/>
  <c r="S151" i="11" s="1"/>
  <c r="AB145" i="1"/>
  <c r="T151" i="11" s="1"/>
  <c r="Y162" i="1"/>
  <c r="Q152" i="11" s="1"/>
  <c r="X162" i="1"/>
  <c r="Z162" i="1"/>
  <c r="R152" i="11" s="1"/>
  <c r="AA162" i="1"/>
  <c r="S152" i="11" s="1"/>
  <c r="AB162" i="1"/>
  <c r="T152" i="11" s="1"/>
  <c r="Y77" i="1"/>
  <c r="Q153" i="11" s="1"/>
  <c r="X77" i="1"/>
  <c r="Z77" i="1"/>
  <c r="R153" i="11" s="1"/>
  <c r="AA77" i="1"/>
  <c r="S153" i="11" s="1"/>
  <c r="AB77" i="1"/>
  <c r="T153" i="11" s="1"/>
  <c r="Y167" i="1"/>
  <c r="Q154" i="11" s="1"/>
  <c r="X167" i="1"/>
  <c r="Z167" i="1"/>
  <c r="R154" i="11" s="1"/>
  <c r="AA167" i="1"/>
  <c r="S154" i="11" s="1"/>
  <c r="AB167" i="1"/>
  <c r="T154" i="11" s="1"/>
  <c r="Y166" i="1"/>
  <c r="Q156" i="11" s="1"/>
  <c r="X166" i="1"/>
  <c r="Z166" i="1"/>
  <c r="R156" i="11" s="1"/>
  <c r="AA166" i="1"/>
  <c r="S156" i="11" s="1"/>
  <c r="AB166" i="1"/>
  <c r="T156" i="11" s="1"/>
  <c r="Y137" i="1"/>
  <c r="Q155" i="11" s="1"/>
  <c r="X137" i="1"/>
  <c r="Z137" i="1"/>
  <c r="R155" i="11" s="1"/>
  <c r="AA137" i="1"/>
  <c r="S155" i="11" s="1"/>
  <c r="AB137" i="1"/>
  <c r="T155" i="11" s="1"/>
  <c r="Y130" i="1"/>
  <c r="Q157" i="11" s="1"/>
  <c r="X130" i="1"/>
  <c r="Z130" i="1"/>
  <c r="R157" i="11" s="1"/>
  <c r="AA130" i="1"/>
  <c r="S157" i="11" s="1"/>
  <c r="AB130" i="1"/>
  <c r="T157" i="11" s="1"/>
  <c r="Y128" i="1"/>
  <c r="Q158" i="11" s="1"/>
  <c r="X128" i="1"/>
  <c r="Z128" i="1"/>
  <c r="R158" i="11" s="1"/>
  <c r="AA128" i="1"/>
  <c r="S158" i="11" s="1"/>
  <c r="AB128" i="1"/>
  <c r="T158" i="11" s="1"/>
  <c r="Y157" i="1"/>
  <c r="Q159" i="11" s="1"/>
  <c r="X157" i="1"/>
  <c r="Z157" i="1"/>
  <c r="R159" i="11" s="1"/>
  <c r="AA157" i="1"/>
  <c r="S159" i="11" s="1"/>
  <c r="AB157" i="1"/>
  <c r="T159" i="11" s="1"/>
  <c r="Y132" i="1"/>
  <c r="Q160" i="11" s="1"/>
  <c r="X132" i="1"/>
  <c r="Z132" i="1"/>
  <c r="R160" i="11" s="1"/>
  <c r="AA132" i="1"/>
  <c r="S160" i="11" s="1"/>
  <c r="AB132" i="1"/>
  <c r="T160" i="11" s="1"/>
  <c r="Y142" i="1"/>
  <c r="Q161" i="11" s="1"/>
  <c r="X142" i="1"/>
  <c r="Z142" i="1"/>
  <c r="R161" i="11" s="1"/>
  <c r="AA142" i="1"/>
  <c r="S161" i="11" s="1"/>
  <c r="AB142" i="1"/>
  <c r="T161" i="11" s="1"/>
  <c r="Y187" i="1"/>
  <c r="Q163" i="11" s="1"/>
  <c r="X187" i="1"/>
  <c r="Z187" i="1"/>
  <c r="R163" i="11" s="1"/>
  <c r="AA187" i="1"/>
  <c r="S163" i="11" s="1"/>
  <c r="AB187" i="1"/>
  <c r="T163" i="11" s="1"/>
  <c r="Y153" i="1"/>
  <c r="Q162" i="11" s="1"/>
  <c r="X153" i="1"/>
  <c r="Z153" i="1"/>
  <c r="R162" i="11" s="1"/>
  <c r="AA153" i="1"/>
  <c r="S162" i="11" s="1"/>
  <c r="AB153" i="1"/>
  <c r="T162" i="11" s="1"/>
  <c r="Y185" i="1"/>
  <c r="Q165" i="11" s="1"/>
  <c r="X185" i="1"/>
  <c r="Z185" i="1"/>
  <c r="R165" i="11" s="1"/>
  <c r="AA185" i="1"/>
  <c r="S165" i="11" s="1"/>
  <c r="AB185" i="1"/>
  <c r="T165" i="11" s="1"/>
  <c r="Y171" i="1"/>
  <c r="Q164" i="11" s="1"/>
  <c r="X171" i="1"/>
  <c r="Z171" i="1"/>
  <c r="R164" i="11" s="1"/>
  <c r="AA171" i="1"/>
  <c r="S164" i="11" s="1"/>
  <c r="AB171" i="1"/>
  <c r="T164" i="11" s="1"/>
  <c r="Y156" i="1"/>
  <c r="Q166" i="11" s="1"/>
  <c r="X156" i="1"/>
  <c r="Z156" i="1"/>
  <c r="R166" i="11" s="1"/>
  <c r="AA156" i="1"/>
  <c r="S166" i="11" s="1"/>
  <c r="AB156" i="1"/>
  <c r="T166" i="11" s="1"/>
  <c r="Y184" i="1"/>
  <c r="Q167" i="11" s="1"/>
  <c r="X184" i="1"/>
  <c r="Z184" i="1"/>
  <c r="R167" i="11" s="1"/>
  <c r="AA184" i="1"/>
  <c r="S167" i="11" s="1"/>
  <c r="AB184" i="1"/>
  <c r="T167" i="11" s="1"/>
  <c r="Y159" i="1"/>
  <c r="Q168" i="11" s="1"/>
  <c r="X159" i="1"/>
  <c r="Z159" i="1"/>
  <c r="R168" i="11" s="1"/>
  <c r="AA159" i="1"/>
  <c r="S168" i="11" s="1"/>
  <c r="AB159" i="1"/>
  <c r="T168" i="11" s="1"/>
  <c r="Y101" i="1"/>
  <c r="Q169" i="11" s="1"/>
  <c r="X101" i="1"/>
  <c r="Z101" i="1"/>
  <c r="R169" i="11" s="1"/>
  <c r="AA101" i="1"/>
  <c r="S169" i="11" s="1"/>
  <c r="AB101" i="1"/>
  <c r="T169" i="11" s="1"/>
  <c r="Y89" i="1"/>
  <c r="Q170" i="11" s="1"/>
  <c r="X89" i="1"/>
  <c r="Z89" i="1"/>
  <c r="R170" i="11" s="1"/>
  <c r="AA89" i="1"/>
  <c r="S170" i="11" s="1"/>
  <c r="AB89" i="1"/>
  <c r="T170" i="11" s="1"/>
  <c r="Y102" i="1"/>
  <c r="Q171" i="11" s="1"/>
  <c r="X102" i="1"/>
  <c r="Z102" i="1"/>
  <c r="R171" i="11" s="1"/>
  <c r="AA102" i="1"/>
  <c r="S171" i="11" s="1"/>
  <c r="AB102" i="1"/>
  <c r="T171" i="11" s="1"/>
  <c r="Y158" i="1"/>
  <c r="Q172" i="11" s="1"/>
  <c r="X158" i="1"/>
  <c r="Z158" i="1"/>
  <c r="R172" i="11" s="1"/>
  <c r="AA158" i="1"/>
  <c r="S172" i="11" s="1"/>
  <c r="AB158" i="1"/>
  <c r="T172" i="11" s="1"/>
  <c r="Y151" i="1"/>
  <c r="Q173" i="11" s="1"/>
  <c r="X151" i="1"/>
  <c r="Z151" i="1"/>
  <c r="R173" i="11" s="1"/>
  <c r="AA151" i="1"/>
  <c r="S173" i="11" s="1"/>
  <c r="AB151" i="1"/>
  <c r="T173" i="11" s="1"/>
  <c r="Y152" i="1"/>
  <c r="Q174" i="11" s="1"/>
  <c r="X152" i="1"/>
  <c r="Z152" i="1"/>
  <c r="R174" i="11" s="1"/>
  <c r="AA152" i="1"/>
  <c r="S174" i="11" s="1"/>
  <c r="AB152" i="1"/>
  <c r="T174" i="11" s="1"/>
  <c r="Y165" i="1"/>
  <c r="Q175" i="11" s="1"/>
  <c r="X165" i="1"/>
  <c r="Z165" i="1"/>
  <c r="R175" i="11" s="1"/>
  <c r="AA165" i="1"/>
  <c r="S175" i="11" s="1"/>
  <c r="AB165" i="1"/>
  <c r="T175" i="11" s="1"/>
  <c r="Y74" i="1"/>
  <c r="Q176" i="11" s="1"/>
  <c r="X74" i="1"/>
  <c r="Z74" i="1"/>
  <c r="R176" i="11" s="1"/>
  <c r="AA74" i="1"/>
  <c r="S176" i="11" s="1"/>
  <c r="AB74" i="1"/>
  <c r="T176" i="11" s="1"/>
  <c r="Y123" i="1"/>
  <c r="Q177" i="11" s="1"/>
  <c r="X123" i="1"/>
  <c r="Z123" i="1"/>
  <c r="R177" i="11" s="1"/>
  <c r="AA123" i="1"/>
  <c r="S177" i="11" s="1"/>
  <c r="AB123" i="1"/>
  <c r="T177" i="11" s="1"/>
  <c r="Y138" i="1"/>
  <c r="Q178" i="11" s="1"/>
  <c r="X138" i="1"/>
  <c r="Z138" i="1"/>
  <c r="R178" i="11" s="1"/>
  <c r="AA138" i="1"/>
  <c r="S178" i="11" s="1"/>
  <c r="AB138" i="1"/>
  <c r="T178" i="11" s="1"/>
  <c r="Y182" i="1"/>
  <c r="Q179" i="11" s="1"/>
  <c r="X182" i="1"/>
  <c r="Z182" i="1"/>
  <c r="R179" i="11" s="1"/>
  <c r="AA182" i="1"/>
  <c r="S179" i="11" s="1"/>
  <c r="AB182" i="1"/>
  <c r="T179" i="11" s="1"/>
  <c r="Y180" i="1"/>
  <c r="Q180" i="11" s="1"/>
  <c r="X180" i="1"/>
  <c r="Z180" i="1"/>
  <c r="R180" i="11" s="1"/>
  <c r="AA180" i="1"/>
  <c r="S180" i="11" s="1"/>
  <c r="AB180" i="1"/>
  <c r="T180" i="11" s="1"/>
  <c r="Y169" i="1"/>
  <c r="Q181" i="11" s="1"/>
  <c r="X169" i="1"/>
  <c r="Z169" i="1"/>
  <c r="R181" i="11" s="1"/>
  <c r="AA169" i="1"/>
  <c r="S181" i="11" s="1"/>
  <c r="AB169" i="1"/>
  <c r="T181" i="11" s="1"/>
  <c r="Y201" i="1"/>
  <c r="Q182" i="11" s="1"/>
  <c r="X201" i="1"/>
  <c r="Z201" i="1"/>
  <c r="R182" i="11" s="1"/>
  <c r="AA201" i="1"/>
  <c r="S182" i="11" s="1"/>
  <c r="AB201" i="1"/>
  <c r="T182" i="11" s="1"/>
  <c r="Y191" i="1"/>
  <c r="Q183" i="11" s="1"/>
  <c r="X191" i="1"/>
  <c r="Z191" i="1"/>
  <c r="R183" i="11" s="1"/>
  <c r="AA191" i="1"/>
  <c r="S183" i="11" s="1"/>
  <c r="AB191" i="1"/>
  <c r="T183" i="11" s="1"/>
  <c r="Y190" i="1"/>
  <c r="Q184" i="11" s="1"/>
  <c r="X190" i="1"/>
  <c r="Z190" i="1"/>
  <c r="R184" i="11" s="1"/>
  <c r="AA190" i="1"/>
  <c r="S184" i="11" s="1"/>
  <c r="AB190" i="1"/>
  <c r="T184" i="11" s="1"/>
  <c r="Y196" i="1"/>
  <c r="Q186" i="11" s="1"/>
  <c r="X196" i="1"/>
  <c r="Z196" i="1"/>
  <c r="R186" i="11" s="1"/>
  <c r="AA196" i="1"/>
  <c r="S186" i="11" s="1"/>
  <c r="AB196" i="1"/>
  <c r="T186" i="11" s="1"/>
  <c r="Y173" i="1"/>
  <c r="Q185" i="11" s="1"/>
  <c r="X173" i="1"/>
  <c r="Z173" i="1"/>
  <c r="R185" i="11" s="1"/>
  <c r="AA173" i="1"/>
  <c r="S185" i="11" s="1"/>
  <c r="AB173" i="1"/>
  <c r="T185" i="11" s="1"/>
  <c r="Y175" i="1"/>
  <c r="Q187" i="11" s="1"/>
  <c r="X175" i="1"/>
  <c r="Z175" i="1"/>
  <c r="R187" i="11" s="1"/>
  <c r="AA175" i="1"/>
  <c r="S187" i="11" s="1"/>
  <c r="AB175" i="1"/>
  <c r="T187" i="11" s="1"/>
  <c r="Y164" i="1"/>
  <c r="Q188" i="11" s="1"/>
  <c r="X164" i="1"/>
  <c r="Z164" i="1"/>
  <c r="R188" i="11" s="1"/>
  <c r="AA164" i="1"/>
  <c r="S188" i="11" s="1"/>
  <c r="AB164" i="1"/>
  <c r="T188" i="11" s="1"/>
  <c r="Y199" i="1"/>
  <c r="Q189" i="11" s="1"/>
  <c r="X199" i="1"/>
  <c r="Z199" i="1"/>
  <c r="R189" i="11" s="1"/>
  <c r="AA199" i="1"/>
  <c r="S189" i="11" s="1"/>
  <c r="AB199" i="1"/>
  <c r="T189" i="11" s="1"/>
  <c r="Y193" i="1"/>
  <c r="Q190" i="11" s="1"/>
  <c r="X193" i="1"/>
  <c r="Z193" i="1"/>
  <c r="R190" i="11" s="1"/>
  <c r="AA193" i="1"/>
  <c r="S190" i="11" s="1"/>
  <c r="AB193" i="1"/>
  <c r="T190" i="11" s="1"/>
  <c r="Y202" i="1"/>
  <c r="Q191" i="11" s="1"/>
  <c r="X202" i="1"/>
  <c r="Z202" i="1"/>
  <c r="R191" i="11" s="1"/>
  <c r="AA202" i="1"/>
  <c r="S191" i="11" s="1"/>
  <c r="AB202" i="1"/>
  <c r="T191" i="11" s="1"/>
  <c r="Y168" i="1"/>
  <c r="Q192" i="11" s="1"/>
  <c r="X168" i="1"/>
  <c r="Z168" i="1"/>
  <c r="R192" i="11" s="1"/>
  <c r="AA168" i="1"/>
  <c r="S192" i="11" s="1"/>
  <c r="AB168" i="1"/>
  <c r="T192" i="11" s="1"/>
  <c r="Y194" i="1"/>
  <c r="Q193" i="11" s="1"/>
  <c r="X194" i="1"/>
  <c r="Z194" i="1"/>
  <c r="R193" i="11" s="1"/>
  <c r="AA194" i="1"/>
  <c r="S193" i="11" s="1"/>
  <c r="AB194" i="1"/>
  <c r="T193" i="11" s="1"/>
  <c r="Y176" i="1"/>
  <c r="Q194" i="11" s="1"/>
  <c r="X176" i="1"/>
  <c r="Z176" i="1"/>
  <c r="R194" i="11" s="1"/>
  <c r="AA176" i="1"/>
  <c r="S194" i="11" s="1"/>
  <c r="AB176" i="1"/>
  <c r="T194" i="11" s="1"/>
  <c r="Y186" i="1"/>
  <c r="Q195" i="11" s="1"/>
  <c r="X186" i="1"/>
  <c r="Z186" i="1"/>
  <c r="R195" i="11" s="1"/>
  <c r="AA186" i="1"/>
  <c r="S195" i="11" s="1"/>
  <c r="AB186" i="1"/>
  <c r="T195" i="11" s="1"/>
  <c r="Y192" i="1"/>
  <c r="Q196" i="11" s="1"/>
  <c r="X192" i="1"/>
  <c r="Z192" i="1"/>
  <c r="R196" i="11" s="1"/>
  <c r="AA192" i="1"/>
  <c r="S196" i="11" s="1"/>
  <c r="AB192" i="1"/>
  <c r="T196" i="11" s="1"/>
  <c r="Y198" i="1"/>
  <c r="Q197" i="11" s="1"/>
  <c r="X198" i="1"/>
  <c r="Z198" i="1"/>
  <c r="R197" i="11" s="1"/>
  <c r="AA198" i="1"/>
  <c r="S197" i="11" s="1"/>
  <c r="AB198" i="1"/>
  <c r="T197" i="11" s="1"/>
  <c r="Y183" i="1"/>
  <c r="Q198" i="11" s="1"/>
  <c r="X183" i="1"/>
  <c r="Z183" i="1"/>
  <c r="R198" i="11" s="1"/>
  <c r="AA183" i="1"/>
  <c r="S198" i="11" s="1"/>
  <c r="AB183" i="1"/>
  <c r="T198" i="11" s="1"/>
  <c r="Y197" i="1"/>
  <c r="Q199" i="11" s="1"/>
  <c r="X197" i="1"/>
  <c r="Z197" i="1"/>
  <c r="R199" i="11" s="1"/>
  <c r="AA197" i="1"/>
  <c r="S199" i="11" s="1"/>
  <c r="AB197" i="1"/>
  <c r="T199" i="11" s="1"/>
  <c r="Y195" i="1"/>
  <c r="Q200" i="11" s="1"/>
  <c r="X195" i="1"/>
  <c r="Z195" i="1"/>
  <c r="R200" i="11" s="1"/>
  <c r="AA195" i="1"/>
  <c r="S200" i="11" s="1"/>
  <c r="AB195" i="1"/>
  <c r="T200" i="11" s="1"/>
  <c r="Y188" i="1"/>
  <c r="Q201" i="11" s="1"/>
  <c r="X188" i="1"/>
  <c r="Z188" i="1"/>
  <c r="R201" i="11" s="1"/>
  <c r="AA188" i="1"/>
  <c r="S201" i="11" s="1"/>
  <c r="AB188" i="1"/>
  <c r="T201" i="11" s="1"/>
  <c r="Y200" i="1"/>
  <c r="Q202" i="11" s="1"/>
  <c r="X200" i="1"/>
  <c r="Z200" i="1"/>
  <c r="R202" i="11" s="1"/>
  <c r="AA200" i="1"/>
  <c r="S202" i="11" s="1"/>
  <c r="AB200" i="1"/>
  <c r="T202" i="11" s="1"/>
  <c r="AB2" i="1"/>
  <c r="T2" i="11" s="1"/>
  <c r="Y2" i="1"/>
  <c r="Z2" i="1"/>
  <c r="R2" i="11" s="1"/>
  <c r="AF6" i="1"/>
  <c r="R21" i="1"/>
  <c r="R16" i="1"/>
  <c r="R15" i="1"/>
  <c r="R9" i="1"/>
  <c r="R37" i="1"/>
  <c r="R5" i="1"/>
  <c r="R8" i="1"/>
  <c r="R40" i="1"/>
  <c r="R4" i="1"/>
  <c r="R17" i="1"/>
  <c r="R3" i="1"/>
  <c r="R13" i="1"/>
  <c r="R14" i="1"/>
  <c r="R10" i="1"/>
  <c r="R47" i="1"/>
  <c r="R41" i="1"/>
  <c r="R28" i="1"/>
  <c r="R24" i="1"/>
  <c r="R43" i="1"/>
  <c r="R11" i="1"/>
  <c r="R55" i="1"/>
  <c r="R6" i="1"/>
  <c r="R20" i="1"/>
  <c r="R75" i="1"/>
  <c r="R94" i="1"/>
  <c r="R69" i="1"/>
  <c r="R12" i="1"/>
  <c r="R26" i="1"/>
  <c r="R107" i="1"/>
  <c r="R73" i="1"/>
  <c r="R62" i="1"/>
  <c r="R60" i="1"/>
  <c r="R36" i="1"/>
  <c r="R141" i="1"/>
  <c r="R30" i="1"/>
  <c r="R45" i="1"/>
  <c r="R114" i="1"/>
  <c r="R7" i="1"/>
  <c r="R53" i="1"/>
  <c r="R50" i="1"/>
  <c r="R81" i="1"/>
  <c r="R136" i="1"/>
  <c r="R68" i="1"/>
  <c r="R150" i="1"/>
  <c r="R38" i="1"/>
  <c r="R92" i="1"/>
  <c r="R27" i="1"/>
  <c r="R85" i="1"/>
  <c r="R31" i="1"/>
  <c r="R22" i="1"/>
  <c r="R98" i="1"/>
  <c r="R115" i="1"/>
  <c r="R61" i="1"/>
  <c r="R129" i="1"/>
  <c r="R39" i="1"/>
  <c r="R64" i="1"/>
  <c r="R104" i="1"/>
  <c r="R67" i="1"/>
  <c r="R19" i="1"/>
  <c r="R49" i="1"/>
  <c r="R106" i="1"/>
  <c r="R51" i="1"/>
  <c r="R103" i="1"/>
  <c r="R34" i="1"/>
  <c r="R105" i="1"/>
  <c r="R119" i="1"/>
  <c r="R48" i="1"/>
  <c r="R144" i="1"/>
  <c r="R108" i="1"/>
  <c r="R63" i="1"/>
  <c r="R76" i="1"/>
  <c r="R70" i="1"/>
  <c r="R82" i="1"/>
  <c r="R56" i="1"/>
  <c r="R32" i="1"/>
  <c r="R122" i="1"/>
  <c r="R87" i="1"/>
  <c r="R35" i="1"/>
  <c r="R126" i="1"/>
  <c r="R149" i="1"/>
  <c r="R18" i="1"/>
  <c r="R33" i="1"/>
  <c r="R54" i="1"/>
  <c r="R95" i="1"/>
  <c r="R42" i="1"/>
  <c r="R127" i="1"/>
  <c r="R59" i="1"/>
  <c r="R116" i="1"/>
  <c r="R25" i="1"/>
  <c r="R178" i="1"/>
  <c r="R100" i="1"/>
  <c r="R135" i="1"/>
  <c r="R23" i="1"/>
  <c r="R44" i="1"/>
  <c r="R148" i="1"/>
  <c r="R134" i="1"/>
  <c r="R80" i="1"/>
  <c r="R109" i="1"/>
  <c r="R29" i="1"/>
  <c r="R131" i="1"/>
  <c r="R86" i="1"/>
  <c r="R154" i="1"/>
  <c r="R72" i="1"/>
  <c r="R52" i="1"/>
  <c r="R139" i="1"/>
  <c r="R189" i="1"/>
  <c r="R57" i="1"/>
  <c r="R140" i="1"/>
  <c r="R120" i="1"/>
  <c r="R46" i="1"/>
  <c r="R111" i="1"/>
  <c r="R65" i="1"/>
  <c r="R146" i="1"/>
  <c r="R99" i="1"/>
  <c r="R97" i="1"/>
  <c r="R88" i="1"/>
  <c r="R117" i="1"/>
  <c r="R124" i="1"/>
  <c r="R90" i="1"/>
  <c r="R125" i="1"/>
  <c r="R96" i="1"/>
  <c r="R66" i="1"/>
  <c r="R172" i="1"/>
  <c r="R110" i="1"/>
  <c r="R58" i="1"/>
  <c r="R84" i="1"/>
  <c r="R78" i="1"/>
  <c r="R121" i="1"/>
  <c r="R143" i="1"/>
  <c r="R112" i="1"/>
  <c r="R170" i="1"/>
  <c r="R83" i="1"/>
  <c r="R160" i="1"/>
  <c r="R71" i="1"/>
  <c r="R179" i="1"/>
  <c r="R161" i="1"/>
  <c r="R163" i="1"/>
  <c r="R118" i="1"/>
  <c r="R147" i="1"/>
  <c r="R79" i="1"/>
  <c r="R155" i="1"/>
  <c r="R91" i="1"/>
  <c r="R177" i="1"/>
  <c r="R133" i="1"/>
  <c r="R93" i="1"/>
  <c r="R174" i="1"/>
  <c r="R113" i="1"/>
  <c r="R181" i="1"/>
  <c r="R145" i="1"/>
  <c r="R162" i="1"/>
  <c r="R77" i="1"/>
  <c r="R167" i="1"/>
  <c r="R166" i="1"/>
  <c r="R137" i="1"/>
  <c r="R130" i="1"/>
  <c r="R128" i="1"/>
  <c r="R157" i="1"/>
  <c r="R132" i="1"/>
  <c r="R142" i="1"/>
  <c r="R187" i="1"/>
  <c r="R153" i="1"/>
  <c r="R185" i="1"/>
  <c r="R171" i="1"/>
  <c r="R156" i="1"/>
  <c r="R184" i="1"/>
  <c r="R159" i="1"/>
  <c r="R101" i="1"/>
  <c r="R89" i="1"/>
  <c r="R102" i="1"/>
  <c r="R158" i="1"/>
  <c r="R151" i="1"/>
  <c r="R152" i="1"/>
  <c r="R165" i="1"/>
  <c r="R74" i="1"/>
  <c r="R123" i="1"/>
  <c r="R138" i="1"/>
  <c r="R182" i="1"/>
  <c r="R180" i="1"/>
  <c r="R169" i="1"/>
  <c r="R201" i="1"/>
  <c r="R191" i="1"/>
  <c r="R190" i="1"/>
  <c r="R196" i="1"/>
  <c r="R173" i="1"/>
  <c r="R175" i="1"/>
  <c r="R164" i="1"/>
  <c r="R199" i="1"/>
  <c r="R193" i="1"/>
  <c r="R202" i="1"/>
  <c r="R168" i="1"/>
  <c r="R194" i="1"/>
  <c r="R176" i="1"/>
  <c r="R186" i="1"/>
  <c r="R192" i="1"/>
  <c r="R198" i="1"/>
  <c r="R183" i="1"/>
  <c r="R197" i="1"/>
  <c r="R195" i="1"/>
  <c r="R188" i="1"/>
  <c r="R200" i="1"/>
  <c r="R2" i="1"/>
  <c r="AA2" i="1"/>
  <c r="S2" i="11" s="1"/>
  <c r="AF7" i="1"/>
  <c r="U21" i="1"/>
  <c r="N21" i="11" s="1"/>
  <c r="U16" i="1"/>
  <c r="N16" i="11" s="1"/>
  <c r="U15" i="1"/>
  <c r="N15" i="11" s="1"/>
  <c r="U9" i="1"/>
  <c r="N9" i="11" s="1"/>
  <c r="U37" i="1"/>
  <c r="N37" i="11" s="1"/>
  <c r="U5" i="1"/>
  <c r="N5" i="11" s="1"/>
  <c r="U8" i="1"/>
  <c r="N8" i="11" s="1"/>
  <c r="U40" i="1"/>
  <c r="N40" i="11" s="1"/>
  <c r="U4" i="1"/>
  <c r="N4" i="11" s="1"/>
  <c r="U17" i="1"/>
  <c r="N17" i="11" s="1"/>
  <c r="U3" i="1"/>
  <c r="N3" i="11" s="1"/>
  <c r="U13" i="1"/>
  <c r="N13" i="11" s="1"/>
  <c r="U14" i="1"/>
  <c r="N14" i="11" s="1"/>
  <c r="U10" i="1"/>
  <c r="N10" i="11" s="1"/>
  <c r="U47" i="1"/>
  <c r="N47" i="11" s="1"/>
  <c r="U41" i="1"/>
  <c r="N41" i="11" s="1"/>
  <c r="U28" i="1"/>
  <c r="N28" i="11" s="1"/>
  <c r="U24" i="1"/>
  <c r="N24" i="11" s="1"/>
  <c r="U43" i="1"/>
  <c r="N43" i="11" s="1"/>
  <c r="U11" i="1"/>
  <c r="N11" i="11" s="1"/>
  <c r="U55" i="1"/>
  <c r="N55" i="11" s="1"/>
  <c r="U6" i="1"/>
  <c r="N6" i="11" s="1"/>
  <c r="U20" i="1"/>
  <c r="N20" i="11" s="1"/>
  <c r="U75" i="1"/>
  <c r="N71" i="11" s="1"/>
  <c r="U94" i="1"/>
  <c r="N80" i="11" s="1"/>
  <c r="U69" i="1"/>
  <c r="N67" i="11" s="1"/>
  <c r="U12" i="1"/>
  <c r="N12" i="11" s="1"/>
  <c r="U26" i="1"/>
  <c r="N26" i="11" s="1"/>
  <c r="U107" i="1"/>
  <c r="N88" i="11" s="1"/>
  <c r="U73" i="1"/>
  <c r="N70" i="11" s="1"/>
  <c r="U62" i="1"/>
  <c r="N61" i="11" s="1"/>
  <c r="U60" i="1"/>
  <c r="N59" i="11" s="1"/>
  <c r="U36" i="1"/>
  <c r="N36" i="11" s="1"/>
  <c r="U141" i="1"/>
  <c r="N107" i="11" s="1"/>
  <c r="U30" i="1"/>
  <c r="N30" i="11" s="1"/>
  <c r="U45" i="1"/>
  <c r="N45" i="11" s="1"/>
  <c r="U114" i="1"/>
  <c r="N92" i="11" s="1"/>
  <c r="U7" i="1"/>
  <c r="N7" i="11" s="1"/>
  <c r="U53" i="1"/>
  <c r="N53" i="11" s="1"/>
  <c r="U50" i="1"/>
  <c r="N50" i="11" s="1"/>
  <c r="U81" i="1"/>
  <c r="N74" i="11" s="1"/>
  <c r="U136" i="1"/>
  <c r="N104" i="11" s="1"/>
  <c r="U68" i="1"/>
  <c r="N66" i="11" s="1"/>
  <c r="U150" i="1"/>
  <c r="N112" i="11" s="1"/>
  <c r="U38" i="1"/>
  <c r="N38" i="11" s="1"/>
  <c r="U92" i="1"/>
  <c r="N79" i="11" s="1"/>
  <c r="U27" i="1"/>
  <c r="N27" i="11" s="1"/>
  <c r="U85" i="1"/>
  <c r="N76" i="11" s="1"/>
  <c r="U31" i="1"/>
  <c r="N31" i="11" s="1"/>
  <c r="U22" i="1"/>
  <c r="N22" i="11" s="1"/>
  <c r="U98" i="1"/>
  <c r="N82" i="11" s="1"/>
  <c r="U115" i="1"/>
  <c r="N93" i="11" s="1"/>
  <c r="U61" i="1"/>
  <c r="N60" i="11" s="1"/>
  <c r="U129" i="1"/>
  <c r="N100" i="11" s="1"/>
  <c r="U39" i="1"/>
  <c r="N39" i="11" s="1"/>
  <c r="U64" i="1"/>
  <c r="N63" i="11" s="1"/>
  <c r="U104" i="1"/>
  <c r="N85" i="11" s="1"/>
  <c r="U67" i="1"/>
  <c r="N65" i="11" s="1"/>
  <c r="U19" i="1"/>
  <c r="N19" i="11" s="1"/>
  <c r="U49" i="1"/>
  <c r="N49" i="11" s="1"/>
  <c r="U106" i="1"/>
  <c r="N87" i="11" s="1"/>
  <c r="U51" i="1"/>
  <c r="N51" i="11" s="1"/>
  <c r="U103" i="1"/>
  <c r="N84" i="11" s="1"/>
  <c r="U34" i="1"/>
  <c r="N34" i="11" s="1"/>
  <c r="U105" i="1"/>
  <c r="N86" i="11" s="1"/>
  <c r="U119" i="1"/>
  <c r="N95" i="11" s="1"/>
  <c r="U48" i="1"/>
  <c r="N48" i="11" s="1"/>
  <c r="U144" i="1"/>
  <c r="N108" i="11" s="1"/>
  <c r="U108" i="1"/>
  <c r="N89" i="11" s="1"/>
  <c r="U63" i="1"/>
  <c r="N62" i="11" s="1"/>
  <c r="U76" i="1"/>
  <c r="N72" i="11" s="1"/>
  <c r="U70" i="1"/>
  <c r="N68" i="11" s="1"/>
  <c r="U82" i="1"/>
  <c r="N75" i="11" s="1"/>
  <c r="U56" i="1"/>
  <c r="N56" i="11" s="1"/>
  <c r="U32" i="1"/>
  <c r="N32" i="11" s="1"/>
  <c r="U122" i="1"/>
  <c r="N97" i="11" s="1"/>
  <c r="U87" i="1"/>
  <c r="N78" i="11" s="1"/>
  <c r="U35" i="1"/>
  <c r="N35" i="11" s="1"/>
  <c r="U126" i="1"/>
  <c r="N98" i="11" s="1"/>
  <c r="U149" i="1"/>
  <c r="N111" i="11" s="1"/>
  <c r="U18" i="1"/>
  <c r="N18" i="11" s="1"/>
  <c r="U33" i="1"/>
  <c r="N33" i="11" s="1"/>
  <c r="U54" i="1"/>
  <c r="N54" i="11" s="1"/>
  <c r="U95" i="1"/>
  <c r="N81" i="11" s="1"/>
  <c r="U42" i="1"/>
  <c r="N42" i="11" s="1"/>
  <c r="U127" i="1"/>
  <c r="N99" i="11" s="1"/>
  <c r="U59" i="1"/>
  <c r="N58" i="11" s="1"/>
  <c r="U116" i="1"/>
  <c r="N94" i="11" s="1"/>
  <c r="U25" i="1"/>
  <c r="N25" i="11" s="1"/>
  <c r="U178" i="1"/>
  <c r="N114" i="11" s="1"/>
  <c r="U100" i="1"/>
  <c r="N83" i="11" s="1"/>
  <c r="U135" i="1"/>
  <c r="N103" i="11" s="1"/>
  <c r="U23" i="1"/>
  <c r="N23" i="11" s="1"/>
  <c r="U44" i="1"/>
  <c r="N44" i="11" s="1"/>
  <c r="U148" i="1"/>
  <c r="N110" i="11" s="1"/>
  <c r="U134" i="1"/>
  <c r="N102" i="11" s="1"/>
  <c r="U80" i="1"/>
  <c r="N73" i="11" s="1"/>
  <c r="U109" i="1"/>
  <c r="N90" i="11" s="1"/>
  <c r="U29" i="1"/>
  <c r="N29" i="11" s="1"/>
  <c r="U131" i="1"/>
  <c r="N101" i="11" s="1"/>
  <c r="U86" i="1"/>
  <c r="N77" i="11" s="1"/>
  <c r="U154" i="1"/>
  <c r="N113" i="11" s="1"/>
  <c r="U72" i="1"/>
  <c r="N69" i="11" s="1"/>
  <c r="U52" i="1"/>
  <c r="N52" i="11" s="1"/>
  <c r="U139" i="1"/>
  <c r="N105" i="11" s="1"/>
  <c r="U189" i="1"/>
  <c r="N115" i="11" s="1"/>
  <c r="U57" i="1"/>
  <c r="N57" i="11" s="1"/>
  <c r="U140" i="1"/>
  <c r="N106" i="11" s="1"/>
  <c r="U120" i="1"/>
  <c r="N96" i="11" s="1"/>
  <c r="U46" i="1"/>
  <c r="N46" i="11" s="1"/>
  <c r="U111" i="1"/>
  <c r="N91" i="11" s="1"/>
  <c r="U65" i="1"/>
  <c r="N64" i="11" s="1"/>
  <c r="U146" i="1"/>
  <c r="N109" i="11" s="1"/>
  <c r="U99" i="1"/>
  <c r="N117" i="11" s="1"/>
  <c r="U97" i="1"/>
  <c r="N116" i="11" s="1"/>
  <c r="U88" i="1"/>
  <c r="N118" i="11" s="1"/>
  <c r="U117" i="1"/>
  <c r="N119" i="11" s="1"/>
  <c r="U124" i="1"/>
  <c r="N120" i="11" s="1"/>
  <c r="U90" i="1"/>
  <c r="N121" i="11" s="1"/>
  <c r="U125" i="1"/>
  <c r="N124" i="11" s="1"/>
  <c r="U96" i="1"/>
  <c r="N123" i="11" s="1"/>
  <c r="U66" i="1"/>
  <c r="N122" i="11" s="1"/>
  <c r="U172" i="1"/>
  <c r="N125" i="11" s="1"/>
  <c r="U110" i="1"/>
  <c r="N126" i="11" s="1"/>
  <c r="U58" i="1"/>
  <c r="N127" i="11" s="1"/>
  <c r="U84" i="1"/>
  <c r="N128" i="11" s="1"/>
  <c r="U78" i="1"/>
  <c r="N129" i="11" s="1"/>
  <c r="U121" i="1"/>
  <c r="N130" i="11" s="1"/>
  <c r="U143" i="1"/>
  <c r="N131" i="11" s="1"/>
  <c r="U112" i="1"/>
  <c r="N132" i="11" s="1"/>
  <c r="U170" i="1"/>
  <c r="N133" i="11" s="1"/>
  <c r="U83" i="1"/>
  <c r="N134" i="11" s="1"/>
  <c r="U160" i="1"/>
  <c r="N135" i="11" s="1"/>
  <c r="U71" i="1"/>
  <c r="N136" i="11" s="1"/>
  <c r="U179" i="1"/>
  <c r="N138" i="11" s="1"/>
  <c r="U161" i="1"/>
  <c r="N137" i="11" s="1"/>
  <c r="U163" i="1"/>
  <c r="N140" i="11" s="1"/>
  <c r="U118" i="1"/>
  <c r="N139" i="11" s="1"/>
  <c r="U147" i="1"/>
  <c r="N141" i="11" s="1"/>
  <c r="U79" i="1"/>
  <c r="N142" i="11" s="1"/>
  <c r="U155" i="1"/>
  <c r="N144" i="11" s="1"/>
  <c r="U91" i="1"/>
  <c r="N143" i="11" s="1"/>
  <c r="U177" i="1"/>
  <c r="N145" i="11" s="1"/>
  <c r="U133" i="1"/>
  <c r="N146" i="11" s="1"/>
  <c r="U93" i="1"/>
  <c r="N147" i="11" s="1"/>
  <c r="U174" i="1"/>
  <c r="N148" i="11" s="1"/>
  <c r="U113" i="1"/>
  <c r="N149" i="11" s="1"/>
  <c r="U181" i="1"/>
  <c r="N150" i="11" s="1"/>
  <c r="U145" i="1"/>
  <c r="N151" i="11" s="1"/>
  <c r="U162" i="1"/>
  <c r="N152" i="11" s="1"/>
  <c r="U77" i="1"/>
  <c r="N153" i="11" s="1"/>
  <c r="U167" i="1"/>
  <c r="N154" i="11" s="1"/>
  <c r="U166" i="1"/>
  <c r="N156" i="11" s="1"/>
  <c r="U137" i="1"/>
  <c r="N155" i="11" s="1"/>
  <c r="U130" i="1"/>
  <c r="N157" i="11" s="1"/>
  <c r="U128" i="1"/>
  <c r="N158" i="11" s="1"/>
  <c r="U157" i="1"/>
  <c r="N159" i="11" s="1"/>
  <c r="U132" i="1"/>
  <c r="N160" i="11" s="1"/>
  <c r="U142" i="1"/>
  <c r="N161" i="11" s="1"/>
  <c r="U187" i="1"/>
  <c r="N163" i="11" s="1"/>
  <c r="U153" i="1"/>
  <c r="N162" i="11" s="1"/>
  <c r="U185" i="1"/>
  <c r="N165" i="11" s="1"/>
  <c r="U171" i="1"/>
  <c r="N164" i="11" s="1"/>
  <c r="U156" i="1"/>
  <c r="N166" i="11" s="1"/>
  <c r="U184" i="1"/>
  <c r="N167" i="11" s="1"/>
  <c r="U159" i="1"/>
  <c r="N168" i="11" s="1"/>
  <c r="U101" i="1"/>
  <c r="N169" i="11" s="1"/>
  <c r="U89" i="1"/>
  <c r="N170" i="11" s="1"/>
  <c r="U102" i="1"/>
  <c r="N171" i="11" s="1"/>
  <c r="U158" i="1"/>
  <c r="N172" i="11" s="1"/>
  <c r="U151" i="1"/>
  <c r="N173" i="11" s="1"/>
  <c r="U152" i="1"/>
  <c r="N174" i="11" s="1"/>
  <c r="U165" i="1"/>
  <c r="N175" i="11" s="1"/>
  <c r="U74" i="1"/>
  <c r="N176" i="11" s="1"/>
  <c r="U123" i="1"/>
  <c r="N177" i="11" s="1"/>
  <c r="U138" i="1"/>
  <c r="N178" i="11" s="1"/>
  <c r="U182" i="1"/>
  <c r="N179" i="11" s="1"/>
  <c r="U180" i="1"/>
  <c r="N180" i="11" s="1"/>
  <c r="U169" i="1"/>
  <c r="N181" i="11" s="1"/>
  <c r="U201" i="1"/>
  <c r="N182" i="11" s="1"/>
  <c r="U191" i="1"/>
  <c r="N183" i="11" s="1"/>
  <c r="U190" i="1"/>
  <c r="N184" i="11" s="1"/>
  <c r="U196" i="1"/>
  <c r="N186" i="11" s="1"/>
  <c r="U173" i="1"/>
  <c r="N185" i="11" s="1"/>
  <c r="U175" i="1"/>
  <c r="N187" i="11" s="1"/>
  <c r="U164" i="1"/>
  <c r="N188" i="11" s="1"/>
  <c r="U199" i="1"/>
  <c r="N189" i="11" s="1"/>
  <c r="U193" i="1"/>
  <c r="N190" i="11" s="1"/>
  <c r="U202" i="1"/>
  <c r="N191" i="11" s="1"/>
  <c r="U168" i="1"/>
  <c r="N192" i="11" s="1"/>
  <c r="U194" i="1"/>
  <c r="N193" i="11" s="1"/>
  <c r="U176" i="1"/>
  <c r="N194" i="11" s="1"/>
  <c r="U186" i="1"/>
  <c r="N195" i="11" s="1"/>
  <c r="U192" i="1"/>
  <c r="N196" i="11" s="1"/>
  <c r="U198" i="1"/>
  <c r="N197" i="11" s="1"/>
  <c r="U183" i="1"/>
  <c r="N198" i="11" s="1"/>
  <c r="U197" i="1"/>
  <c r="N199" i="11" s="1"/>
  <c r="U195" i="1"/>
  <c r="N200" i="11" s="1"/>
  <c r="U188" i="1"/>
  <c r="N201" i="11" s="1"/>
  <c r="U200" i="1"/>
  <c r="N202" i="11" s="1"/>
  <c r="S21" i="1"/>
  <c r="T21" i="1"/>
  <c r="D21" i="11" s="1"/>
  <c r="T16" i="1"/>
  <c r="D16" i="11" s="1"/>
  <c r="T15" i="1"/>
  <c r="D15" i="11" s="1"/>
  <c r="T9" i="1"/>
  <c r="D9" i="11" s="1"/>
  <c r="T37" i="1"/>
  <c r="D37" i="11" s="1"/>
  <c r="T5" i="1"/>
  <c r="D5" i="11" s="1"/>
  <c r="T8" i="1"/>
  <c r="D8" i="11" s="1"/>
  <c r="T40" i="1"/>
  <c r="D40" i="11" s="1"/>
  <c r="T4" i="1"/>
  <c r="D4" i="11" s="1"/>
  <c r="T17" i="1"/>
  <c r="D17" i="11" s="1"/>
  <c r="T3" i="1"/>
  <c r="D3" i="11" s="1"/>
  <c r="T13" i="1"/>
  <c r="D13" i="11" s="1"/>
  <c r="T14" i="1"/>
  <c r="D14" i="11" s="1"/>
  <c r="T10" i="1"/>
  <c r="D10" i="11" s="1"/>
  <c r="T47" i="1"/>
  <c r="D47" i="11" s="1"/>
  <c r="T41" i="1"/>
  <c r="D41" i="11" s="1"/>
  <c r="T28" i="1"/>
  <c r="D28" i="11" s="1"/>
  <c r="T24" i="1"/>
  <c r="D24" i="11" s="1"/>
  <c r="T43" i="1"/>
  <c r="D43" i="11" s="1"/>
  <c r="T11" i="1"/>
  <c r="D11" i="11" s="1"/>
  <c r="T55" i="1"/>
  <c r="D55" i="11" s="1"/>
  <c r="T6" i="1"/>
  <c r="D6" i="11" s="1"/>
  <c r="T20" i="1"/>
  <c r="D20" i="11" s="1"/>
  <c r="T75" i="1"/>
  <c r="D71" i="11" s="1"/>
  <c r="T94" i="1"/>
  <c r="D80" i="11" s="1"/>
  <c r="T69" i="1"/>
  <c r="D67" i="11" s="1"/>
  <c r="T12" i="1"/>
  <c r="D12" i="11" s="1"/>
  <c r="T26" i="1"/>
  <c r="D26" i="11" s="1"/>
  <c r="T107" i="1"/>
  <c r="D88" i="11" s="1"/>
  <c r="T73" i="1"/>
  <c r="D70" i="11" s="1"/>
  <c r="T62" i="1"/>
  <c r="D61" i="11" s="1"/>
  <c r="T60" i="1"/>
  <c r="D59" i="11" s="1"/>
  <c r="T36" i="1"/>
  <c r="D36" i="11" s="1"/>
  <c r="T141" i="1"/>
  <c r="D107" i="11" s="1"/>
  <c r="T30" i="1"/>
  <c r="D30" i="11" s="1"/>
  <c r="T45" i="1"/>
  <c r="D45" i="11" s="1"/>
  <c r="T114" i="1"/>
  <c r="D92" i="11" s="1"/>
  <c r="T7" i="1"/>
  <c r="D7" i="11" s="1"/>
  <c r="T53" i="1"/>
  <c r="D53" i="11" s="1"/>
  <c r="T50" i="1"/>
  <c r="D50" i="11" s="1"/>
  <c r="T81" i="1"/>
  <c r="D74" i="11" s="1"/>
  <c r="T136" i="1"/>
  <c r="D104" i="11" s="1"/>
  <c r="T68" i="1"/>
  <c r="D66" i="11" s="1"/>
  <c r="T150" i="1"/>
  <c r="D112" i="11" s="1"/>
  <c r="T38" i="1"/>
  <c r="D38" i="11" s="1"/>
  <c r="T92" i="1"/>
  <c r="D79" i="11" s="1"/>
  <c r="T27" i="1"/>
  <c r="D27" i="11" s="1"/>
  <c r="T85" i="1"/>
  <c r="D76" i="11" s="1"/>
  <c r="T31" i="1"/>
  <c r="D31" i="11" s="1"/>
  <c r="T22" i="1"/>
  <c r="D22" i="11" s="1"/>
  <c r="T98" i="1"/>
  <c r="D82" i="11" s="1"/>
  <c r="T115" i="1"/>
  <c r="D93" i="11" s="1"/>
  <c r="T61" i="1"/>
  <c r="D60" i="11" s="1"/>
  <c r="T129" i="1"/>
  <c r="D100" i="11" s="1"/>
  <c r="T39" i="1"/>
  <c r="D39" i="11" s="1"/>
  <c r="T64" i="1"/>
  <c r="D63" i="11" s="1"/>
  <c r="T104" i="1"/>
  <c r="D85" i="11" s="1"/>
  <c r="T67" i="1"/>
  <c r="D65" i="11" s="1"/>
  <c r="T19" i="1"/>
  <c r="D19" i="11" s="1"/>
  <c r="T49" i="1"/>
  <c r="D49" i="11" s="1"/>
  <c r="T106" i="1"/>
  <c r="D87" i="11" s="1"/>
  <c r="T51" i="1"/>
  <c r="D51" i="11" s="1"/>
  <c r="T103" i="1"/>
  <c r="D84" i="11" s="1"/>
  <c r="T34" i="1"/>
  <c r="D34" i="11" s="1"/>
  <c r="T105" i="1"/>
  <c r="D86" i="11" s="1"/>
  <c r="T119" i="1"/>
  <c r="D95" i="11" s="1"/>
  <c r="T48" i="1"/>
  <c r="D48" i="11" s="1"/>
  <c r="T144" i="1"/>
  <c r="D108" i="11" s="1"/>
  <c r="T108" i="1"/>
  <c r="D89" i="11" s="1"/>
  <c r="T63" i="1"/>
  <c r="D62" i="11" s="1"/>
  <c r="T76" i="1"/>
  <c r="D72" i="11" s="1"/>
  <c r="T70" i="1"/>
  <c r="D68" i="11" s="1"/>
  <c r="T82" i="1"/>
  <c r="D75" i="11" s="1"/>
  <c r="T56" i="1"/>
  <c r="D56" i="11" s="1"/>
  <c r="T32" i="1"/>
  <c r="D32" i="11" s="1"/>
  <c r="T122" i="1"/>
  <c r="D97" i="11" s="1"/>
  <c r="T87" i="1"/>
  <c r="D78" i="11" s="1"/>
  <c r="T35" i="1"/>
  <c r="D35" i="11" s="1"/>
  <c r="T126" i="1"/>
  <c r="D98" i="11" s="1"/>
  <c r="T149" i="1"/>
  <c r="D111" i="11" s="1"/>
  <c r="T18" i="1"/>
  <c r="D18" i="11" s="1"/>
  <c r="T33" i="1"/>
  <c r="D33" i="11" s="1"/>
  <c r="T54" i="1"/>
  <c r="D54" i="11" s="1"/>
  <c r="T95" i="1"/>
  <c r="D81" i="11" s="1"/>
  <c r="T42" i="1"/>
  <c r="D42" i="11" s="1"/>
  <c r="T127" i="1"/>
  <c r="D99" i="11" s="1"/>
  <c r="T59" i="1"/>
  <c r="D58" i="11" s="1"/>
  <c r="T116" i="1"/>
  <c r="D94" i="11" s="1"/>
  <c r="T25" i="1"/>
  <c r="D25" i="11" s="1"/>
  <c r="T178" i="1"/>
  <c r="D114" i="11" s="1"/>
  <c r="T100" i="1"/>
  <c r="D83" i="11" s="1"/>
  <c r="T135" i="1"/>
  <c r="D103" i="11" s="1"/>
  <c r="T23" i="1"/>
  <c r="D23" i="11" s="1"/>
  <c r="T44" i="1"/>
  <c r="D44" i="11" s="1"/>
  <c r="T148" i="1"/>
  <c r="D110" i="11" s="1"/>
  <c r="T134" i="1"/>
  <c r="D102" i="11" s="1"/>
  <c r="T80" i="1"/>
  <c r="D73" i="11" s="1"/>
  <c r="T109" i="1"/>
  <c r="D90" i="11" s="1"/>
  <c r="T29" i="1"/>
  <c r="D29" i="11" s="1"/>
  <c r="T131" i="1"/>
  <c r="D101" i="11" s="1"/>
  <c r="T86" i="1"/>
  <c r="D77" i="11" s="1"/>
  <c r="T154" i="1"/>
  <c r="D113" i="11" s="1"/>
  <c r="T72" i="1"/>
  <c r="D69" i="11" s="1"/>
  <c r="T52" i="1"/>
  <c r="D52" i="11" s="1"/>
  <c r="T139" i="1"/>
  <c r="D105" i="11" s="1"/>
  <c r="T189" i="1"/>
  <c r="D115" i="11" s="1"/>
  <c r="T57" i="1"/>
  <c r="D57" i="11" s="1"/>
  <c r="T140" i="1"/>
  <c r="D106" i="11" s="1"/>
  <c r="T120" i="1"/>
  <c r="D96" i="11" s="1"/>
  <c r="T46" i="1"/>
  <c r="D46" i="11" s="1"/>
  <c r="T111" i="1"/>
  <c r="D91" i="11" s="1"/>
  <c r="T65" i="1"/>
  <c r="D64" i="11" s="1"/>
  <c r="T146" i="1"/>
  <c r="D109" i="11" s="1"/>
  <c r="T99" i="1"/>
  <c r="D117" i="11" s="1"/>
  <c r="T97" i="1"/>
  <c r="D116" i="11" s="1"/>
  <c r="T88" i="1"/>
  <c r="D118" i="11" s="1"/>
  <c r="T117" i="1"/>
  <c r="D119" i="11" s="1"/>
  <c r="T124" i="1"/>
  <c r="D120" i="11" s="1"/>
  <c r="T90" i="1"/>
  <c r="D121" i="11" s="1"/>
  <c r="T125" i="1"/>
  <c r="D124" i="11" s="1"/>
  <c r="T96" i="1"/>
  <c r="D123" i="11" s="1"/>
  <c r="T66" i="1"/>
  <c r="D122" i="11" s="1"/>
  <c r="T172" i="1"/>
  <c r="D125" i="11" s="1"/>
  <c r="T110" i="1"/>
  <c r="D126" i="11" s="1"/>
  <c r="T58" i="1"/>
  <c r="D127" i="11" s="1"/>
  <c r="T84" i="1"/>
  <c r="D128" i="11" s="1"/>
  <c r="T78" i="1"/>
  <c r="D129" i="11" s="1"/>
  <c r="T121" i="1"/>
  <c r="D130" i="11" s="1"/>
  <c r="T143" i="1"/>
  <c r="D131" i="11" s="1"/>
  <c r="T112" i="1"/>
  <c r="D132" i="11" s="1"/>
  <c r="T170" i="1"/>
  <c r="D133" i="11" s="1"/>
  <c r="T83" i="1"/>
  <c r="D134" i="11" s="1"/>
  <c r="T160" i="1"/>
  <c r="D135" i="11" s="1"/>
  <c r="T71" i="1"/>
  <c r="D136" i="11" s="1"/>
  <c r="T179" i="1"/>
  <c r="D138" i="11" s="1"/>
  <c r="T161" i="1"/>
  <c r="D137" i="11" s="1"/>
  <c r="T163" i="1"/>
  <c r="D140" i="11" s="1"/>
  <c r="T118" i="1"/>
  <c r="D139" i="11" s="1"/>
  <c r="T147" i="1"/>
  <c r="D141" i="11" s="1"/>
  <c r="T79" i="1"/>
  <c r="D142" i="11" s="1"/>
  <c r="T155" i="1"/>
  <c r="D144" i="11" s="1"/>
  <c r="T91" i="1"/>
  <c r="D143" i="11" s="1"/>
  <c r="T177" i="1"/>
  <c r="D145" i="11" s="1"/>
  <c r="T133" i="1"/>
  <c r="D146" i="11" s="1"/>
  <c r="T93" i="1"/>
  <c r="D147" i="11" s="1"/>
  <c r="T174" i="1"/>
  <c r="D148" i="11" s="1"/>
  <c r="T113" i="1"/>
  <c r="D149" i="11" s="1"/>
  <c r="T181" i="1"/>
  <c r="D150" i="11" s="1"/>
  <c r="T145" i="1"/>
  <c r="D151" i="11" s="1"/>
  <c r="T162" i="1"/>
  <c r="D152" i="11" s="1"/>
  <c r="T77" i="1"/>
  <c r="D153" i="11" s="1"/>
  <c r="T167" i="1"/>
  <c r="D154" i="11" s="1"/>
  <c r="T166" i="1"/>
  <c r="D156" i="11" s="1"/>
  <c r="T137" i="1"/>
  <c r="D155" i="11" s="1"/>
  <c r="T130" i="1"/>
  <c r="D157" i="11" s="1"/>
  <c r="T128" i="1"/>
  <c r="D158" i="11" s="1"/>
  <c r="T157" i="1"/>
  <c r="D159" i="11" s="1"/>
  <c r="T132" i="1"/>
  <c r="D160" i="11" s="1"/>
  <c r="T142" i="1"/>
  <c r="D161" i="11" s="1"/>
  <c r="T187" i="1"/>
  <c r="D163" i="11" s="1"/>
  <c r="T153" i="1"/>
  <c r="D162" i="11" s="1"/>
  <c r="T185" i="1"/>
  <c r="D165" i="11" s="1"/>
  <c r="T171" i="1"/>
  <c r="D164" i="11" s="1"/>
  <c r="T156" i="1"/>
  <c r="D166" i="11" s="1"/>
  <c r="T184" i="1"/>
  <c r="D167" i="11" s="1"/>
  <c r="T159" i="1"/>
  <c r="D168" i="11" s="1"/>
  <c r="T101" i="1"/>
  <c r="D169" i="11" s="1"/>
  <c r="T89" i="1"/>
  <c r="D170" i="11" s="1"/>
  <c r="T102" i="1"/>
  <c r="D171" i="11" s="1"/>
  <c r="T158" i="1"/>
  <c r="D172" i="11" s="1"/>
  <c r="T151" i="1"/>
  <c r="D173" i="11" s="1"/>
  <c r="T152" i="1"/>
  <c r="D174" i="11" s="1"/>
  <c r="T165" i="1"/>
  <c r="D175" i="11" s="1"/>
  <c r="T74" i="1"/>
  <c r="D176" i="11" s="1"/>
  <c r="T123" i="1"/>
  <c r="D177" i="11" s="1"/>
  <c r="T138" i="1"/>
  <c r="D178" i="11" s="1"/>
  <c r="T182" i="1"/>
  <c r="D179" i="11" s="1"/>
  <c r="T180" i="1"/>
  <c r="D180" i="11" s="1"/>
  <c r="T169" i="1"/>
  <c r="D181" i="11" s="1"/>
  <c r="T201" i="1"/>
  <c r="D182" i="11" s="1"/>
  <c r="T191" i="1"/>
  <c r="D183" i="11" s="1"/>
  <c r="T190" i="1"/>
  <c r="D184" i="11" s="1"/>
  <c r="T196" i="1"/>
  <c r="D186" i="11" s="1"/>
  <c r="T173" i="1"/>
  <c r="D185" i="11" s="1"/>
  <c r="T175" i="1"/>
  <c r="D187" i="11" s="1"/>
  <c r="T164" i="1"/>
  <c r="D188" i="11" s="1"/>
  <c r="T199" i="1"/>
  <c r="D189" i="11" s="1"/>
  <c r="T193" i="1"/>
  <c r="D190" i="11" s="1"/>
  <c r="T202" i="1"/>
  <c r="D191" i="11" s="1"/>
  <c r="T168" i="1"/>
  <c r="D192" i="11" s="1"/>
  <c r="T194" i="1"/>
  <c r="D193" i="11" s="1"/>
  <c r="T176" i="1"/>
  <c r="D194" i="11" s="1"/>
  <c r="T186" i="1"/>
  <c r="D195" i="11" s="1"/>
  <c r="T192" i="1"/>
  <c r="D196" i="11" s="1"/>
  <c r="T198" i="1"/>
  <c r="D197" i="11" s="1"/>
  <c r="T183" i="1"/>
  <c r="D198" i="11" s="1"/>
  <c r="T197" i="1"/>
  <c r="D199" i="11" s="1"/>
  <c r="T195" i="1"/>
  <c r="D200" i="11" s="1"/>
  <c r="T188" i="1"/>
  <c r="D201" i="11" s="1"/>
  <c r="T200" i="1"/>
  <c r="D202" i="11" s="1"/>
  <c r="T2" i="1"/>
  <c r="D2" i="11" s="1"/>
  <c r="S2" i="1"/>
  <c r="C2" i="11" l="1"/>
  <c r="Y11" i="11" s="1"/>
  <c r="D11" i="15"/>
  <c r="C21" i="11"/>
  <c r="D48" i="15"/>
  <c r="Y7" i="11"/>
  <c r="AD195" i="1"/>
  <c r="J167" i="15" s="1"/>
  <c r="P200" i="11"/>
  <c r="V200" i="11" s="1"/>
  <c r="AD192" i="1"/>
  <c r="J153" i="15" s="1"/>
  <c r="P196" i="11"/>
  <c r="V196" i="11" s="1"/>
  <c r="AD168" i="1"/>
  <c r="P192" i="11"/>
  <c r="V192" i="11" s="1"/>
  <c r="AD164" i="1"/>
  <c r="J162" i="15" s="1"/>
  <c r="P188" i="11"/>
  <c r="V188" i="11" s="1"/>
  <c r="AD190" i="1"/>
  <c r="P184" i="11"/>
  <c r="V184" i="11" s="1"/>
  <c r="AD180" i="1"/>
  <c r="J164" i="15" s="1"/>
  <c r="P180" i="11"/>
  <c r="V180" i="11" s="1"/>
  <c r="AD74" i="1"/>
  <c r="P176" i="11"/>
  <c r="V176" i="11" s="1"/>
  <c r="AD158" i="1"/>
  <c r="P172" i="11"/>
  <c r="V172" i="11" s="1"/>
  <c r="AD159" i="1"/>
  <c r="P168" i="11"/>
  <c r="V168" i="11" s="1"/>
  <c r="AD185" i="1"/>
  <c r="P165" i="11"/>
  <c r="V165" i="11" s="1"/>
  <c r="AD132" i="1"/>
  <c r="J161" i="15" s="1"/>
  <c r="P160" i="11"/>
  <c r="V160" i="11" s="1"/>
  <c r="AD137" i="1"/>
  <c r="J118" i="15" s="1"/>
  <c r="P155" i="11"/>
  <c r="V155" i="11" s="1"/>
  <c r="AD162" i="1"/>
  <c r="P152" i="11"/>
  <c r="V152" i="11" s="1"/>
  <c r="AD174" i="1"/>
  <c r="P148" i="11"/>
  <c r="V148" i="11" s="1"/>
  <c r="AD91" i="1"/>
  <c r="J163" i="15" s="1"/>
  <c r="P143" i="11"/>
  <c r="V143" i="11" s="1"/>
  <c r="AD118" i="1"/>
  <c r="P139" i="11"/>
  <c r="V139" i="11" s="1"/>
  <c r="AD71" i="1"/>
  <c r="J116" i="15" s="1"/>
  <c r="P136" i="11"/>
  <c r="V136" i="11" s="1"/>
  <c r="AD112" i="1"/>
  <c r="J50" i="15" s="1"/>
  <c r="P132" i="11"/>
  <c r="V132" i="11" s="1"/>
  <c r="AD84" i="1"/>
  <c r="P128" i="11"/>
  <c r="V128" i="11" s="1"/>
  <c r="AD66" i="1"/>
  <c r="P122" i="11"/>
  <c r="V122" i="11" s="1"/>
  <c r="AD124" i="1"/>
  <c r="P120" i="11"/>
  <c r="V120" i="11" s="1"/>
  <c r="AD99" i="1"/>
  <c r="P117" i="11"/>
  <c r="V117" i="11" s="1"/>
  <c r="AD46" i="1"/>
  <c r="P46" i="11"/>
  <c r="V46" i="11" s="1"/>
  <c r="AD189" i="1"/>
  <c r="P115" i="11"/>
  <c r="V115" i="11" s="1"/>
  <c r="AD154" i="1"/>
  <c r="P113" i="11"/>
  <c r="V113" i="11" s="1"/>
  <c r="AD109" i="1"/>
  <c r="P90" i="11"/>
  <c r="V90" i="11" s="1"/>
  <c r="AD44" i="1"/>
  <c r="J84" i="15" s="1"/>
  <c r="P44" i="11"/>
  <c r="V44" i="11" s="1"/>
  <c r="AD178" i="1"/>
  <c r="J138" i="15" s="1"/>
  <c r="P114" i="11"/>
  <c r="V114" i="11" s="1"/>
  <c r="AD127" i="1"/>
  <c r="P99" i="11"/>
  <c r="V99" i="11" s="1"/>
  <c r="AD33" i="1"/>
  <c r="P33" i="11"/>
  <c r="V33" i="11" s="1"/>
  <c r="AD35" i="1"/>
  <c r="J64" i="15" s="1"/>
  <c r="P35" i="11"/>
  <c r="V35" i="11" s="1"/>
  <c r="AD56" i="1"/>
  <c r="J55" i="15" s="1"/>
  <c r="P56" i="11"/>
  <c r="V56" i="11" s="1"/>
  <c r="AD63" i="1"/>
  <c r="J60" i="15" s="1"/>
  <c r="P62" i="11"/>
  <c r="V62" i="11" s="1"/>
  <c r="AD119" i="1"/>
  <c r="J35" i="15" s="1"/>
  <c r="P95" i="11"/>
  <c r="V95" i="11" s="1"/>
  <c r="AD51" i="1"/>
  <c r="P51" i="11"/>
  <c r="V51" i="11" s="1"/>
  <c r="AD67" i="1"/>
  <c r="P65" i="11"/>
  <c r="V65" i="11" s="1"/>
  <c r="AD129" i="1"/>
  <c r="P100" i="11"/>
  <c r="V100" i="11" s="1"/>
  <c r="AD22" i="1"/>
  <c r="J52" i="15" s="1"/>
  <c r="P22" i="11"/>
  <c r="V22" i="11" s="1"/>
  <c r="AD92" i="1"/>
  <c r="J96" i="15" s="1"/>
  <c r="P79" i="11"/>
  <c r="V79" i="11" s="1"/>
  <c r="AD136" i="1"/>
  <c r="J43" i="15" s="1"/>
  <c r="P104" i="11"/>
  <c r="V104" i="11" s="1"/>
  <c r="AD7" i="1"/>
  <c r="J81" i="15" s="1"/>
  <c r="P7" i="11"/>
  <c r="V7" i="11" s="1"/>
  <c r="AD141" i="1"/>
  <c r="P107" i="11"/>
  <c r="V107" i="11" s="1"/>
  <c r="AD73" i="1"/>
  <c r="P70" i="11"/>
  <c r="V70" i="11" s="1"/>
  <c r="AD69" i="1"/>
  <c r="P67" i="11"/>
  <c r="V67" i="11" s="1"/>
  <c r="AD6" i="1"/>
  <c r="J20" i="15" s="1"/>
  <c r="P6" i="11"/>
  <c r="V6" i="11" s="1"/>
  <c r="AD24" i="1"/>
  <c r="P24" i="11"/>
  <c r="V24" i="11" s="1"/>
  <c r="AD10" i="1"/>
  <c r="P10" i="11"/>
  <c r="V10" i="11" s="1"/>
  <c r="AD17" i="1"/>
  <c r="J14" i="15" s="1"/>
  <c r="P17" i="11"/>
  <c r="V17" i="11" s="1"/>
  <c r="AD5" i="1"/>
  <c r="J13" i="15" s="1"/>
  <c r="P5" i="11"/>
  <c r="V5" i="11" s="1"/>
  <c r="AD16" i="1"/>
  <c r="J29" i="15" s="1"/>
  <c r="P16" i="11"/>
  <c r="V16" i="11" s="1"/>
  <c r="AD183" i="1"/>
  <c r="P198" i="11"/>
  <c r="V198" i="11" s="1"/>
  <c r="AD201" i="1"/>
  <c r="P182" i="11"/>
  <c r="V182" i="11" s="1"/>
  <c r="AD152" i="1"/>
  <c r="P174" i="11"/>
  <c r="V174" i="11" s="1"/>
  <c r="AD156" i="1"/>
  <c r="J83" i="15" s="1"/>
  <c r="P166" i="11"/>
  <c r="V166" i="11" s="1"/>
  <c r="AD181" i="1"/>
  <c r="P150" i="11"/>
  <c r="V150" i="11" s="1"/>
  <c r="AD79" i="1"/>
  <c r="J87" i="15" s="1"/>
  <c r="P142" i="11"/>
  <c r="V142" i="11" s="1"/>
  <c r="AD110" i="1"/>
  <c r="P126" i="11"/>
  <c r="V126" i="11" s="1"/>
  <c r="AD88" i="1"/>
  <c r="J66" i="15" s="1"/>
  <c r="P118" i="11"/>
  <c r="V118" i="11" s="1"/>
  <c r="AD52" i="1"/>
  <c r="P52" i="11"/>
  <c r="V52" i="11" s="1"/>
  <c r="AD135" i="1"/>
  <c r="P103" i="11"/>
  <c r="V103" i="11" s="1"/>
  <c r="AD95" i="1"/>
  <c r="J110" i="15" s="1"/>
  <c r="P81" i="11"/>
  <c r="V81" i="11" s="1"/>
  <c r="AD144" i="1"/>
  <c r="P108" i="11"/>
  <c r="V108" i="11" s="1"/>
  <c r="AD49" i="1"/>
  <c r="J36" i="15" s="1"/>
  <c r="P49" i="11"/>
  <c r="V49" i="11" s="1"/>
  <c r="AD150" i="1"/>
  <c r="P112" i="11"/>
  <c r="V112" i="11" s="1"/>
  <c r="AD45" i="1"/>
  <c r="J41" i="15" s="1"/>
  <c r="P45" i="11"/>
  <c r="V45" i="11" s="1"/>
  <c r="AD26" i="1"/>
  <c r="P26" i="11"/>
  <c r="V26" i="11" s="1"/>
  <c r="AD40" i="1"/>
  <c r="P40" i="11"/>
  <c r="V40" i="11" s="1"/>
  <c r="AD188" i="1"/>
  <c r="P201" i="11"/>
  <c r="V201" i="11" s="1"/>
  <c r="AD194" i="1"/>
  <c r="J169" i="15" s="1"/>
  <c r="P193" i="11"/>
  <c r="V193" i="11" s="1"/>
  <c r="AD196" i="1"/>
  <c r="P186" i="11"/>
  <c r="V186" i="11" s="1"/>
  <c r="AD123" i="1"/>
  <c r="P177" i="11"/>
  <c r="V177" i="11" s="1"/>
  <c r="AD101" i="1"/>
  <c r="P169" i="11"/>
  <c r="V169" i="11" s="1"/>
  <c r="AD171" i="1"/>
  <c r="J145" i="15" s="1"/>
  <c r="P164" i="11"/>
  <c r="V164" i="11" s="1"/>
  <c r="AD130" i="1"/>
  <c r="J143" i="15" s="1"/>
  <c r="P157" i="11"/>
  <c r="V157" i="11" s="1"/>
  <c r="AD113" i="1"/>
  <c r="P149" i="11"/>
  <c r="V149" i="11" s="1"/>
  <c r="AD147" i="1"/>
  <c r="P141" i="11"/>
  <c r="V141" i="11" s="1"/>
  <c r="AD170" i="1"/>
  <c r="P133" i="11"/>
  <c r="V133" i="11" s="1"/>
  <c r="AD172" i="1"/>
  <c r="P125" i="11"/>
  <c r="V125" i="11" s="1"/>
  <c r="AD97" i="1"/>
  <c r="J107" i="15" s="1"/>
  <c r="P116" i="11"/>
  <c r="V116" i="11" s="1"/>
  <c r="AD57" i="1"/>
  <c r="J117" i="15" s="1"/>
  <c r="P57" i="11"/>
  <c r="V57" i="11" s="1"/>
  <c r="AD29" i="1"/>
  <c r="J111" i="15" s="1"/>
  <c r="P29" i="11"/>
  <c r="V29" i="11" s="1"/>
  <c r="AD100" i="1"/>
  <c r="J61" i="15" s="1"/>
  <c r="P83" i="11"/>
  <c r="V83" i="11" s="1"/>
  <c r="AD54" i="1"/>
  <c r="J67" i="15" s="1"/>
  <c r="P54" i="11"/>
  <c r="V54" i="11" s="1"/>
  <c r="AD32" i="1"/>
  <c r="J38" i="15" s="1"/>
  <c r="P32" i="11"/>
  <c r="V32" i="11" s="1"/>
  <c r="AD48" i="1"/>
  <c r="J28" i="15" s="1"/>
  <c r="P48" i="11"/>
  <c r="V48" i="11" s="1"/>
  <c r="AD19" i="1"/>
  <c r="J89" i="15" s="1"/>
  <c r="P19" i="11"/>
  <c r="V19" i="11" s="1"/>
  <c r="AD98" i="1"/>
  <c r="J7" i="15" s="1"/>
  <c r="P82" i="11"/>
  <c r="V82" i="11" s="1"/>
  <c r="AD68" i="1"/>
  <c r="P66" i="11"/>
  <c r="V66" i="11" s="1"/>
  <c r="AD30" i="1"/>
  <c r="J8" i="15" s="1"/>
  <c r="P30" i="11"/>
  <c r="V30" i="11" s="1"/>
  <c r="AD12" i="1"/>
  <c r="P12" i="11"/>
  <c r="V12" i="11" s="1"/>
  <c r="AD43" i="1"/>
  <c r="P43" i="11"/>
  <c r="V43" i="11" s="1"/>
  <c r="AD3" i="1"/>
  <c r="J34" i="15" s="1"/>
  <c r="P3" i="11"/>
  <c r="V3" i="11" s="1"/>
  <c r="AD15" i="1"/>
  <c r="J3" i="15" s="1"/>
  <c r="P15" i="11"/>
  <c r="V15" i="11" s="1"/>
  <c r="Q2" i="11"/>
  <c r="AD2" i="1"/>
  <c r="J11" i="15" s="1"/>
  <c r="AD197" i="1"/>
  <c r="P199" i="11"/>
  <c r="V199" i="11" s="1"/>
  <c r="AD186" i="1"/>
  <c r="P195" i="11"/>
  <c r="V195" i="11" s="1"/>
  <c r="AD202" i="1"/>
  <c r="P191" i="11"/>
  <c r="V191" i="11" s="1"/>
  <c r="AD175" i="1"/>
  <c r="J151" i="15" s="1"/>
  <c r="P187" i="11"/>
  <c r="V187" i="11" s="1"/>
  <c r="AD191" i="1"/>
  <c r="P183" i="11"/>
  <c r="V183" i="11" s="1"/>
  <c r="AD182" i="1"/>
  <c r="P179" i="11"/>
  <c r="V179" i="11" s="1"/>
  <c r="AD165" i="1"/>
  <c r="P175" i="11"/>
  <c r="V175" i="11" s="1"/>
  <c r="AD102" i="1"/>
  <c r="P171" i="11"/>
  <c r="V171" i="11" s="1"/>
  <c r="AD184" i="1"/>
  <c r="J141" i="15" s="1"/>
  <c r="P167" i="11"/>
  <c r="V167" i="11" s="1"/>
  <c r="AD153" i="1"/>
  <c r="P162" i="11"/>
  <c r="V162" i="11" s="1"/>
  <c r="AD157" i="1"/>
  <c r="J113" i="15" s="1"/>
  <c r="P159" i="11"/>
  <c r="V159" i="11" s="1"/>
  <c r="AD166" i="1"/>
  <c r="J93" i="15" s="1"/>
  <c r="P156" i="11"/>
  <c r="V156" i="11" s="1"/>
  <c r="AD145" i="1"/>
  <c r="P151" i="11"/>
  <c r="V151" i="11" s="1"/>
  <c r="AD93" i="1"/>
  <c r="P147" i="11"/>
  <c r="V147" i="11" s="1"/>
  <c r="AD155" i="1"/>
  <c r="P144" i="11"/>
  <c r="V144" i="11" s="1"/>
  <c r="AD163" i="1"/>
  <c r="J121" i="15" s="1"/>
  <c r="P140" i="11"/>
  <c r="V140" i="11" s="1"/>
  <c r="AD160" i="1"/>
  <c r="P135" i="11"/>
  <c r="V135" i="11" s="1"/>
  <c r="AD143" i="1"/>
  <c r="J106" i="15" s="1"/>
  <c r="P131" i="11"/>
  <c r="V131" i="11" s="1"/>
  <c r="AD58" i="1"/>
  <c r="P127" i="11"/>
  <c r="V127" i="11" s="1"/>
  <c r="AD96" i="1"/>
  <c r="P123" i="11"/>
  <c r="V123" i="11" s="1"/>
  <c r="AD117" i="1"/>
  <c r="P119" i="11"/>
  <c r="V119" i="11" s="1"/>
  <c r="AD146" i="1"/>
  <c r="P109" i="11"/>
  <c r="V109" i="11" s="1"/>
  <c r="AD120" i="1"/>
  <c r="P96" i="11"/>
  <c r="V96" i="11" s="1"/>
  <c r="AD139" i="1"/>
  <c r="J37" i="15" s="1"/>
  <c r="P105" i="11"/>
  <c r="V105" i="11" s="1"/>
  <c r="AD86" i="1"/>
  <c r="J105" i="15" s="1"/>
  <c r="P77" i="11"/>
  <c r="V77" i="11" s="1"/>
  <c r="AD80" i="1"/>
  <c r="P73" i="11"/>
  <c r="V73" i="11" s="1"/>
  <c r="AD23" i="1"/>
  <c r="J53" i="15" s="1"/>
  <c r="P23" i="11"/>
  <c r="V23" i="11" s="1"/>
  <c r="AD25" i="1"/>
  <c r="J26" i="15" s="1"/>
  <c r="P25" i="11"/>
  <c r="V25" i="11" s="1"/>
  <c r="AD42" i="1"/>
  <c r="P42" i="11"/>
  <c r="V42" i="11" s="1"/>
  <c r="AD18" i="1"/>
  <c r="J127" i="15" s="1"/>
  <c r="P18" i="11"/>
  <c r="V18" i="11" s="1"/>
  <c r="AD87" i="1"/>
  <c r="P78" i="11"/>
  <c r="V78" i="11" s="1"/>
  <c r="AD82" i="1"/>
  <c r="P75" i="11"/>
  <c r="V75" i="11" s="1"/>
  <c r="AD108" i="1"/>
  <c r="P89" i="11"/>
  <c r="V89" i="11" s="1"/>
  <c r="AD105" i="1"/>
  <c r="J74" i="15" s="1"/>
  <c r="P86" i="11"/>
  <c r="V86" i="11" s="1"/>
  <c r="AD106" i="1"/>
  <c r="J63" i="15" s="1"/>
  <c r="P87" i="11"/>
  <c r="V87" i="11" s="1"/>
  <c r="AD104" i="1"/>
  <c r="P85" i="11"/>
  <c r="V85" i="11" s="1"/>
  <c r="AD61" i="1"/>
  <c r="J42" i="15" s="1"/>
  <c r="P60" i="11"/>
  <c r="V60" i="11" s="1"/>
  <c r="AD31" i="1"/>
  <c r="J31" i="15" s="1"/>
  <c r="P31" i="11"/>
  <c r="V31" i="11" s="1"/>
  <c r="AD38" i="1"/>
  <c r="J49" i="15" s="1"/>
  <c r="P38" i="11"/>
  <c r="V38" i="11" s="1"/>
  <c r="AD81" i="1"/>
  <c r="P74" i="11"/>
  <c r="V74" i="11" s="1"/>
  <c r="AD114" i="1"/>
  <c r="P92" i="11"/>
  <c r="V92" i="11" s="1"/>
  <c r="AD36" i="1"/>
  <c r="J33" i="15" s="1"/>
  <c r="P36" i="11"/>
  <c r="V36" i="11" s="1"/>
  <c r="AD107" i="1"/>
  <c r="P88" i="11"/>
  <c r="V88" i="11" s="1"/>
  <c r="AD94" i="1"/>
  <c r="P80" i="11"/>
  <c r="V80" i="11" s="1"/>
  <c r="AD55" i="1"/>
  <c r="J24" i="15" s="1"/>
  <c r="P55" i="11"/>
  <c r="V55" i="11" s="1"/>
  <c r="AD28" i="1"/>
  <c r="P28" i="11"/>
  <c r="V28" i="11" s="1"/>
  <c r="AD14" i="1"/>
  <c r="P14" i="11"/>
  <c r="V14" i="11" s="1"/>
  <c r="AD4" i="1"/>
  <c r="P4" i="11"/>
  <c r="V4" i="11" s="1"/>
  <c r="AD37" i="1"/>
  <c r="J22" i="15" s="1"/>
  <c r="P37" i="11"/>
  <c r="V37" i="11" s="1"/>
  <c r="AD21" i="1"/>
  <c r="J48" i="15" s="1"/>
  <c r="P21" i="11"/>
  <c r="V21" i="11" s="1"/>
  <c r="AD200" i="1"/>
  <c r="P202" i="11"/>
  <c r="V202" i="11" s="1"/>
  <c r="AD176" i="1"/>
  <c r="J149" i="15" s="1"/>
  <c r="P194" i="11"/>
  <c r="V194" i="11" s="1"/>
  <c r="AD138" i="1"/>
  <c r="J126" i="15" s="1"/>
  <c r="P178" i="11"/>
  <c r="V178" i="11" s="1"/>
  <c r="AD89" i="1"/>
  <c r="J85" i="15" s="1"/>
  <c r="P170" i="11"/>
  <c r="V170" i="11" s="1"/>
  <c r="AD167" i="1"/>
  <c r="P154" i="11"/>
  <c r="V154" i="11" s="1"/>
  <c r="AD133" i="1"/>
  <c r="P146" i="11"/>
  <c r="V146" i="11" s="1"/>
  <c r="AD161" i="1"/>
  <c r="P137" i="11"/>
  <c r="V137" i="11" s="1"/>
  <c r="AD125" i="1"/>
  <c r="P124" i="11"/>
  <c r="V124" i="11" s="1"/>
  <c r="AD65" i="1"/>
  <c r="J92" i="15" s="1"/>
  <c r="P64" i="11"/>
  <c r="V64" i="11" s="1"/>
  <c r="AD134" i="1"/>
  <c r="P102" i="11"/>
  <c r="V102" i="11" s="1"/>
  <c r="AD116" i="1"/>
  <c r="J27" i="15" s="1"/>
  <c r="P94" i="11"/>
  <c r="V94" i="11" s="1"/>
  <c r="AD70" i="1"/>
  <c r="P68" i="11"/>
  <c r="V68" i="11" s="1"/>
  <c r="AD34" i="1"/>
  <c r="P34" i="11"/>
  <c r="V34" i="11" s="1"/>
  <c r="AD64" i="1"/>
  <c r="J40" i="15" s="1"/>
  <c r="P63" i="11"/>
  <c r="V63" i="11" s="1"/>
  <c r="AD50" i="1"/>
  <c r="J6" i="15" s="1"/>
  <c r="P50" i="11"/>
  <c r="V50" i="11" s="1"/>
  <c r="AD60" i="1"/>
  <c r="J19" i="15" s="1"/>
  <c r="P59" i="11"/>
  <c r="V59" i="11" s="1"/>
  <c r="AD75" i="1"/>
  <c r="J18" i="15" s="1"/>
  <c r="P71" i="11"/>
  <c r="V71" i="11" s="1"/>
  <c r="AD11" i="1"/>
  <c r="P11" i="11"/>
  <c r="V11" i="11" s="1"/>
  <c r="AD9" i="1"/>
  <c r="J16" i="15" s="1"/>
  <c r="P9" i="11"/>
  <c r="V9" i="11" s="1"/>
  <c r="AD198" i="1"/>
  <c r="J100" i="15" s="1"/>
  <c r="P197" i="11"/>
  <c r="V197" i="11" s="1"/>
  <c r="AD199" i="1"/>
  <c r="P189" i="11"/>
  <c r="V189" i="11" s="1"/>
  <c r="AD169" i="1"/>
  <c r="P181" i="11"/>
  <c r="V181" i="11" s="1"/>
  <c r="AD151" i="1"/>
  <c r="J76" i="15" s="1"/>
  <c r="P173" i="11"/>
  <c r="V173" i="11" s="1"/>
  <c r="AD142" i="1"/>
  <c r="J139" i="15" s="1"/>
  <c r="P161" i="11"/>
  <c r="V161" i="11" s="1"/>
  <c r="AD77" i="1"/>
  <c r="J122" i="15" s="1"/>
  <c r="P153" i="11"/>
  <c r="V153" i="11" s="1"/>
  <c r="AD177" i="1"/>
  <c r="P145" i="11"/>
  <c r="V145" i="11" s="1"/>
  <c r="AD179" i="1"/>
  <c r="P138" i="11"/>
  <c r="V138" i="11" s="1"/>
  <c r="AD78" i="1"/>
  <c r="J103" i="15" s="1"/>
  <c r="P129" i="11"/>
  <c r="V129" i="11" s="1"/>
  <c r="AD90" i="1"/>
  <c r="J119" i="15" s="1"/>
  <c r="P121" i="11"/>
  <c r="V121" i="11" s="1"/>
  <c r="AD111" i="1"/>
  <c r="J65" i="15" s="1"/>
  <c r="P91" i="11"/>
  <c r="V91" i="11" s="1"/>
  <c r="AD72" i="1"/>
  <c r="P69" i="11"/>
  <c r="V69" i="11" s="1"/>
  <c r="AD148" i="1"/>
  <c r="P110" i="11"/>
  <c r="V110" i="11" s="1"/>
  <c r="AD59" i="1"/>
  <c r="J71" i="15" s="1"/>
  <c r="P58" i="11"/>
  <c r="V58" i="11" s="1"/>
  <c r="AD126" i="1"/>
  <c r="P98" i="11"/>
  <c r="V98" i="11" s="1"/>
  <c r="AD76" i="1"/>
  <c r="J124" i="15" s="1"/>
  <c r="P72" i="11"/>
  <c r="V72" i="11" s="1"/>
  <c r="AD103" i="1"/>
  <c r="P84" i="11"/>
  <c r="V84" i="11" s="1"/>
  <c r="AD39" i="1"/>
  <c r="J94" i="15" s="1"/>
  <c r="P39" i="11"/>
  <c r="V39" i="11" s="1"/>
  <c r="AD27" i="1"/>
  <c r="J72" i="15" s="1"/>
  <c r="P27" i="11"/>
  <c r="V27" i="11" s="1"/>
  <c r="AD53" i="1"/>
  <c r="P53" i="11"/>
  <c r="V53" i="11" s="1"/>
  <c r="AD62" i="1"/>
  <c r="P61" i="11"/>
  <c r="V61" i="11" s="1"/>
  <c r="AD20" i="1"/>
  <c r="J95" i="15" s="1"/>
  <c r="P20" i="11"/>
  <c r="V20" i="11" s="1"/>
  <c r="AD47" i="1"/>
  <c r="P47" i="11"/>
  <c r="V47" i="11" s="1"/>
  <c r="AD8" i="1"/>
  <c r="P8" i="11"/>
  <c r="V8" i="11" s="1"/>
  <c r="AD173" i="1"/>
  <c r="P185" i="11"/>
  <c r="V185" i="11" s="1"/>
  <c r="AD128" i="1"/>
  <c r="P158" i="11"/>
  <c r="V158" i="11" s="1"/>
  <c r="AD121" i="1"/>
  <c r="P130" i="11"/>
  <c r="V130" i="11" s="1"/>
  <c r="AD131" i="1"/>
  <c r="J30" i="15" s="1"/>
  <c r="P101" i="11"/>
  <c r="V101" i="11" s="1"/>
  <c r="AD122" i="1"/>
  <c r="P97" i="11"/>
  <c r="V97" i="11" s="1"/>
  <c r="AD85" i="1"/>
  <c r="P76" i="11"/>
  <c r="V76" i="11" s="1"/>
  <c r="AD41" i="1"/>
  <c r="J25" i="15" s="1"/>
  <c r="P41" i="11"/>
  <c r="V41" i="11" s="1"/>
  <c r="Y6" i="11"/>
  <c r="AD193" i="1"/>
  <c r="P190" i="11"/>
  <c r="V190" i="11" s="1"/>
  <c r="AD187" i="1"/>
  <c r="J133" i="15" s="1"/>
  <c r="P163" i="11"/>
  <c r="V163" i="11" s="1"/>
  <c r="AD83" i="1"/>
  <c r="J109" i="15" s="1"/>
  <c r="P134" i="11"/>
  <c r="V134" i="11" s="1"/>
  <c r="AD140" i="1"/>
  <c r="P106" i="11"/>
  <c r="V106" i="11" s="1"/>
  <c r="AD149" i="1"/>
  <c r="P111" i="11"/>
  <c r="V111" i="11" s="1"/>
  <c r="AD115" i="1"/>
  <c r="P93" i="11"/>
  <c r="V93" i="11" s="1"/>
  <c r="AD13" i="1"/>
  <c r="J15" i="15" s="1"/>
  <c r="P13" i="11"/>
  <c r="V13" i="11" s="1"/>
  <c r="AC67" i="1"/>
  <c r="U65" i="11" s="1"/>
  <c r="AC129" i="1"/>
  <c r="U100" i="11" s="1"/>
  <c r="AC22" i="1"/>
  <c r="U22" i="11" s="1"/>
  <c r="AC92" i="1"/>
  <c r="U79" i="11" s="1"/>
  <c r="AC136" i="1"/>
  <c r="U104" i="11" s="1"/>
  <c r="AC7" i="1"/>
  <c r="U7" i="11" s="1"/>
  <c r="AC141" i="1"/>
  <c r="U107" i="11" s="1"/>
  <c r="AC73" i="1"/>
  <c r="U70" i="11" s="1"/>
  <c r="AC69" i="1"/>
  <c r="U67" i="11" s="1"/>
  <c r="AC6" i="1"/>
  <c r="U6" i="11" s="1"/>
  <c r="AC24" i="1"/>
  <c r="U24" i="11" s="1"/>
  <c r="AC10" i="1"/>
  <c r="U10" i="11" s="1"/>
  <c r="AC17" i="1"/>
  <c r="U17" i="11" s="1"/>
  <c r="AC5" i="1"/>
  <c r="U5" i="11" s="1"/>
  <c r="AC16" i="1"/>
  <c r="U16" i="11" s="1"/>
  <c r="AC137" i="1"/>
  <c r="U155" i="11" s="1"/>
  <c r="AC118" i="1"/>
  <c r="U139" i="11" s="1"/>
  <c r="AC112" i="1"/>
  <c r="U132" i="11" s="1"/>
  <c r="AC124" i="1"/>
  <c r="U120" i="11" s="1"/>
  <c r="AC99" i="1"/>
  <c r="U117" i="11" s="1"/>
  <c r="AC46" i="1"/>
  <c r="U46" i="11" s="1"/>
  <c r="AC189" i="1"/>
  <c r="U115" i="11" s="1"/>
  <c r="AC154" i="1"/>
  <c r="U113" i="11" s="1"/>
  <c r="AC109" i="1"/>
  <c r="U90" i="11" s="1"/>
  <c r="AC44" i="1"/>
  <c r="U44" i="11" s="1"/>
  <c r="AC178" i="1"/>
  <c r="U114" i="11" s="1"/>
  <c r="AC127" i="1"/>
  <c r="U99" i="11" s="1"/>
  <c r="AC33" i="1"/>
  <c r="U33" i="11" s="1"/>
  <c r="AC35" i="1"/>
  <c r="U35" i="11" s="1"/>
  <c r="AC56" i="1"/>
  <c r="U56" i="11" s="1"/>
  <c r="AC63" i="1"/>
  <c r="U62" i="11" s="1"/>
  <c r="AC119" i="1"/>
  <c r="U95" i="11" s="1"/>
  <c r="AC51" i="1"/>
  <c r="U51" i="11" s="1"/>
  <c r="AC174" i="1"/>
  <c r="U148" i="11" s="1"/>
  <c r="AC66" i="1"/>
  <c r="U122" i="11" s="1"/>
  <c r="AC91" i="1"/>
  <c r="U143" i="11" s="1"/>
  <c r="AC84" i="1"/>
  <c r="U128" i="11" s="1"/>
  <c r="AC2" i="1"/>
  <c r="U2" i="11" s="1"/>
  <c r="AC162" i="1"/>
  <c r="U152" i="11" s="1"/>
  <c r="AC71" i="1"/>
  <c r="U136" i="11" s="1"/>
  <c r="AC183" i="1"/>
  <c r="U198" i="11" s="1"/>
  <c r="AC173" i="1"/>
  <c r="U185" i="11" s="1"/>
  <c r="AC89" i="1"/>
  <c r="U170" i="11" s="1"/>
  <c r="AC128" i="1"/>
  <c r="U158" i="11" s="1"/>
  <c r="AC79" i="1"/>
  <c r="U142" i="11" s="1"/>
  <c r="AC121" i="1"/>
  <c r="U130" i="11" s="1"/>
  <c r="AC88" i="1"/>
  <c r="U118" i="11" s="1"/>
  <c r="AC131" i="1"/>
  <c r="U101" i="11" s="1"/>
  <c r="AC116" i="1"/>
  <c r="U94" i="11" s="1"/>
  <c r="AC122" i="1"/>
  <c r="U97" i="11" s="1"/>
  <c r="AC49" i="1"/>
  <c r="U49" i="11" s="1"/>
  <c r="AC85" i="1"/>
  <c r="U76" i="11" s="1"/>
  <c r="AC45" i="1"/>
  <c r="U45" i="11" s="1"/>
  <c r="AC40" i="1"/>
  <c r="U40" i="11" s="1"/>
  <c r="AC200" i="1"/>
  <c r="U202" i="11" s="1"/>
  <c r="AC176" i="1"/>
  <c r="U194" i="11" s="1"/>
  <c r="AC193" i="1"/>
  <c r="U190" i="11" s="1"/>
  <c r="AC201" i="1"/>
  <c r="U182" i="11" s="1"/>
  <c r="AC138" i="1"/>
  <c r="U178" i="11" s="1"/>
  <c r="AC152" i="1"/>
  <c r="U174" i="11" s="1"/>
  <c r="AC156" i="1"/>
  <c r="U166" i="11" s="1"/>
  <c r="AC187" i="1"/>
  <c r="U163" i="11" s="1"/>
  <c r="AC167" i="1"/>
  <c r="U154" i="11" s="1"/>
  <c r="AC181" i="1"/>
  <c r="U150" i="11" s="1"/>
  <c r="AC133" i="1"/>
  <c r="U146" i="11" s="1"/>
  <c r="AC161" i="1"/>
  <c r="U137" i="11" s="1"/>
  <c r="AC83" i="1"/>
  <c r="U134" i="11" s="1"/>
  <c r="AC110" i="1"/>
  <c r="U126" i="11" s="1"/>
  <c r="AC125" i="1"/>
  <c r="U124" i="11" s="1"/>
  <c r="AC65" i="1"/>
  <c r="U64" i="11" s="1"/>
  <c r="AC140" i="1"/>
  <c r="U106" i="11" s="1"/>
  <c r="AC52" i="1"/>
  <c r="U52" i="11" s="1"/>
  <c r="AC134" i="1"/>
  <c r="U102" i="11" s="1"/>
  <c r="AC135" i="1"/>
  <c r="U103" i="11" s="1"/>
  <c r="AC95" i="1"/>
  <c r="U81" i="11" s="1"/>
  <c r="AC149" i="1"/>
  <c r="U111" i="11" s="1"/>
  <c r="AC70" i="1"/>
  <c r="U68" i="11" s="1"/>
  <c r="AC144" i="1"/>
  <c r="U108" i="11" s="1"/>
  <c r="AC34" i="1"/>
  <c r="U34" i="11" s="1"/>
  <c r="AC64" i="1"/>
  <c r="U63" i="11" s="1"/>
  <c r="AC115" i="1"/>
  <c r="U93" i="11" s="1"/>
  <c r="AC150" i="1"/>
  <c r="U112" i="11" s="1"/>
  <c r="AC50" i="1"/>
  <c r="U50" i="11" s="1"/>
  <c r="AC60" i="1"/>
  <c r="U59" i="11" s="1"/>
  <c r="AC26" i="1"/>
  <c r="U26" i="11" s="1"/>
  <c r="AC75" i="1"/>
  <c r="U71" i="11" s="1"/>
  <c r="AC11" i="1"/>
  <c r="U11" i="11" s="1"/>
  <c r="AC41" i="1"/>
  <c r="U41" i="11" s="1"/>
  <c r="AC13" i="1"/>
  <c r="U13" i="11" s="1"/>
  <c r="AC9" i="1"/>
  <c r="U9" i="11" s="1"/>
  <c r="AC188" i="1"/>
  <c r="U201" i="11" s="1"/>
  <c r="AC198" i="1"/>
  <c r="U197" i="11" s="1"/>
  <c r="AC194" i="1"/>
  <c r="U193" i="11" s="1"/>
  <c r="AC199" i="1"/>
  <c r="U189" i="11" s="1"/>
  <c r="AC196" i="1"/>
  <c r="U186" i="11" s="1"/>
  <c r="AC169" i="1"/>
  <c r="U181" i="11" s="1"/>
  <c r="AC123" i="1"/>
  <c r="U177" i="11" s="1"/>
  <c r="AC151" i="1"/>
  <c r="U173" i="11" s="1"/>
  <c r="AC101" i="1"/>
  <c r="U169" i="11" s="1"/>
  <c r="AC171" i="1"/>
  <c r="U164" i="11" s="1"/>
  <c r="AC142" i="1"/>
  <c r="U161" i="11" s="1"/>
  <c r="AC130" i="1"/>
  <c r="U157" i="11" s="1"/>
  <c r="AC77" i="1"/>
  <c r="U153" i="11" s="1"/>
  <c r="AC113" i="1"/>
  <c r="U149" i="11" s="1"/>
  <c r="AC177" i="1"/>
  <c r="U145" i="11" s="1"/>
  <c r="AC147" i="1"/>
  <c r="U141" i="11" s="1"/>
  <c r="AC179" i="1"/>
  <c r="U138" i="11" s="1"/>
  <c r="AC170" i="1"/>
  <c r="U133" i="11" s="1"/>
  <c r="AC78" i="1"/>
  <c r="U129" i="11" s="1"/>
  <c r="AC172" i="1"/>
  <c r="U125" i="11" s="1"/>
  <c r="AC90" i="1"/>
  <c r="U121" i="11" s="1"/>
  <c r="AC97" i="1"/>
  <c r="U116" i="11" s="1"/>
  <c r="AC111" i="1"/>
  <c r="U91" i="11" s="1"/>
  <c r="AC57" i="1"/>
  <c r="U57" i="11" s="1"/>
  <c r="AC72" i="1"/>
  <c r="U69" i="11" s="1"/>
  <c r="AC29" i="1"/>
  <c r="U29" i="11" s="1"/>
  <c r="AC148" i="1"/>
  <c r="U110" i="11" s="1"/>
  <c r="AC100" i="1"/>
  <c r="U83" i="11" s="1"/>
  <c r="AC59" i="1"/>
  <c r="U58" i="11" s="1"/>
  <c r="AC54" i="1"/>
  <c r="U54" i="11" s="1"/>
  <c r="AC126" i="1"/>
  <c r="U98" i="11" s="1"/>
  <c r="AC32" i="1"/>
  <c r="U32" i="11" s="1"/>
  <c r="AC76" i="1"/>
  <c r="U72" i="11" s="1"/>
  <c r="AC48" i="1"/>
  <c r="U48" i="11" s="1"/>
  <c r="AC103" i="1"/>
  <c r="U84" i="11" s="1"/>
  <c r="AC19" i="1"/>
  <c r="U19" i="11" s="1"/>
  <c r="AC39" i="1"/>
  <c r="U39" i="11" s="1"/>
  <c r="AC98" i="1"/>
  <c r="U82" i="11" s="1"/>
  <c r="AC27" i="1"/>
  <c r="U27" i="11" s="1"/>
  <c r="AC68" i="1"/>
  <c r="U66" i="11" s="1"/>
  <c r="AC53" i="1"/>
  <c r="U53" i="11" s="1"/>
  <c r="AC30" i="1"/>
  <c r="U30" i="11" s="1"/>
  <c r="AC62" i="1"/>
  <c r="U61" i="11" s="1"/>
  <c r="AC12" i="1"/>
  <c r="U12" i="11" s="1"/>
  <c r="AC20" i="1"/>
  <c r="U20" i="11" s="1"/>
  <c r="AC43" i="1"/>
  <c r="U43" i="11" s="1"/>
  <c r="AC47" i="1"/>
  <c r="U47" i="11" s="1"/>
  <c r="AC3" i="1"/>
  <c r="U3" i="11" s="1"/>
  <c r="AC8" i="1"/>
  <c r="U8" i="11" s="1"/>
  <c r="AC15" i="1"/>
  <c r="U15" i="11" s="1"/>
  <c r="AC195" i="1"/>
  <c r="U200" i="11" s="1"/>
  <c r="AC192" i="1"/>
  <c r="U196" i="11" s="1"/>
  <c r="AC168" i="1"/>
  <c r="U192" i="11" s="1"/>
  <c r="AC164" i="1"/>
  <c r="U188" i="11" s="1"/>
  <c r="AC190" i="1"/>
  <c r="U184" i="11" s="1"/>
  <c r="AC180" i="1"/>
  <c r="U180" i="11" s="1"/>
  <c r="AC74" i="1"/>
  <c r="U176" i="11" s="1"/>
  <c r="AC158" i="1"/>
  <c r="U172" i="11" s="1"/>
  <c r="AC159" i="1"/>
  <c r="U168" i="11" s="1"/>
  <c r="AC185" i="1"/>
  <c r="U165" i="11" s="1"/>
  <c r="AC132" i="1"/>
  <c r="U160" i="11" s="1"/>
  <c r="V195" i="1"/>
  <c r="AC197" i="1"/>
  <c r="U199" i="11" s="1"/>
  <c r="AC186" i="1"/>
  <c r="U195" i="11" s="1"/>
  <c r="AC202" i="1"/>
  <c r="U191" i="11" s="1"/>
  <c r="AC175" i="1"/>
  <c r="U187" i="11" s="1"/>
  <c r="AC191" i="1"/>
  <c r="U183" i="11" s="1"/>
  <c r="AC182" i="1"/>
  <c r="U179" i="11" s="1"/>
  <c r="AC165" i="1"/>
  <c r="U175" i="11" s="1"/>
  <c r="AC102" i="1"/>
  <c r="U171" i="11" s="1"/>
  <c r="AC184" i="1"/>
  <c r="U167" i="11" s="1"/>
  <c r="AC153" i="1"/>
  <c r="U162" i="11" s="1"/>
  <c r="AC157" i="1"/>
  <c r="U159" i="11" s="1"/>
  <c r="AC166" i="1"/>
  <c r="U156" i="11" s="1"/>
  <c r="AC145" i="1"/>
  <c r="U151" i="11" s="1"/>
  <c r="AC93" i="1"/>
  <c r="U147" i="11" s="1"/>
  <c r="AC155" i="1"/>
  <c r="U144" i="11" s="1"/>
  <c r="AC163" i="1"/>
  <c r="U140" i="11" s="1"/>
  <c r="AC160" i="1"/>
  <c r="U135" i="11" s="1"/>
  <c r="AC143" i="1"/>
  <c r="U131" i="11" s="1"/>
  <c r="AC58" i="1"/>
  <c r="U127" i="11" s="1"/>
  <c r="AC96" i="1"/>
  <c r="U123" i="11" s="1"/>
  <c r="AC117" i="1"/>
  <c r="U119" i="11" s="1"/>
  <c r="AC146" i="1"/>
  <c r="U109" i="11" s="1"/>
  <c r="AC120" i="1"/>
  <c r="U96" i="11" s="1"/>
  <c r="AC139" i="1"/>
  <c r="U105" i="11" s="1"/>
  <c r="AC86" i="1"/>
  <c r="U77" i="11" s="1"/>
  <c r="AC80" i="1"/>
  <c r="U73" i="11" s="1"/>
  <c r="AC23" i="1"/>
  <c r="U23" i="11" s="1"/>
  <c r="AC25" i="1"/>
  <c r="U25" i="11" s="1"/>
  <c r="AC42" i="1"/>
  <c r="U42" i="11" s="1"/>
  <c r="AC18" i="1"/>
  <c r="U18" i="11" s="1"/>
  <c r="AC87" i="1"/>
  <c r="U78" i="11" s="1"/>
  <c r="AC82" i="1"/>
  <c r="U75" i="11" s="1"/>
  <c r="AC108" i="1"/>
  <c r="U89" i="11" s="1"/>
  <c r="AC105" i="1"/>
  <c r="U86" i="11" s="1"/>
  <c r="AC106" i="1"/>
  <c r="U87" i="11" s="1"/>
  <c r="AC104" i="1"/>
  <c r="U85" i="11" s="1"/>
  <c r="AC61" i="1"/>
  <c r="U60" i="11" s="1"/>
  <c r="AC31" i="1"/>
  <c r="U31" i="11" s="1"/>
  <c r="AC38" i="1"/>
  <c r="U38" i="11" s="1"/>
  <c r="AC81" i="1"/>
  <c r="U74" i="11" s="1"/>
  <c r="AC114" i="1"/>
  <c r="U92" i="11" s="1"/>
  <c r="AC36" i="1"/>
  <c r="U36" i="11" s="1"/>
  <c r="AC107" i="1"/>
  <c r="U88" i="11" s="1"/>
  <c r="AC94" i="1"/>
  <c r="U80" i="11" s="1"/>
  <c r="AC55" i="1"/>
  <c r="U55" i="11" s="1"/>
  <c r="AC28" i="1"/>
  <c r="U28" i="11" s="1"/>
  <c r="AC14" i="1"/>
  <c r="U14" i="11" s="1"/>
  <c r="AC4" i="1"/>
  <c r="U4" i="11" s="1"/>
  <c r="AC37" i="1"/>
  <c r="U37" i="11" s="1"/>
  <c r="AC21" i="1"/>
  <c r="U21" i="11" s="1"/>
  <c r="V198" i="1"/>
  <c r="AF5" i="1"/>
  <c r="AF4" i="1"/>
  <c r="V176" i="1"/>
  <c r="V196" i="1"/>
  <c r="E186" i="11" s="1"/>
  <c r="V201" i="1"/>
  <c r="E182" i="11" s="1"/>
  <c r="V164" i="1"/>
  <c r="V202" i="1"/>
  <c r="E191" i="11" s="1"/>
  <c r="V122" i="1"/>
  <c r="E97" i="11" s="1"/>
  <c r="V39" i="1"/>
  <c r="V173" i="1"/>
  <c r="E185" i="11" s="1"/>
  <c r="V56" i="1"/>
  <c r="V160" i="1"/>
  <c r="E135" i="11" s="1"/>
  <c r="V54" i="1"/>
  <c r="V68" i="1"/>
  <c r="E66" i="11" s="1"/>
  <c r="V33" i="1"/>
  <c r="E33" i="11" s="1"/>
  <c r="V4" i="1"/>
  <c r="E4" i="11" s="1"/>
  <c r="V159" i="1"/>
  <c r="E168" i="11" s="1"/>
  <c r="V161" i="1"/>
  <c r="E137" i="11" s="1"/>
  <c r="V92" i="1"/>
  <c r="V123" i="1"/>
  <c r="E177" i="11" s="1"/>
  <c r="V42" i="1"/>
  <c r="E42" i="11" s="1"/>
  <c r="V192" i="1"/>
  <c r="V133" i="1"/>
  <c r="E146" i="11" s="1"/>
  <c r="V99" i="1"/>
  <c r="E117" i="11" s="1"/>
  <c r="V150" i="1"/>
  <c r="E112" i="11" s="1"/>
  <c r="V10" i="1"/>
  <c r="E10" i="11" s="1"/>
  <c r="V9" i="1"/>
  <c r="V186" i="1"/>
  <c r="E195" i="11" s="1"/>
  <c r="V165" i="1"/>
  <c r="E175" i="11" s="1"/>
  <c r="V177" i="1"/>
  <c r="E145" i="11" s="1"/>
  <c r="V146" i="1"/>
  <c r="E109" i="11" s="1"/>
  <c r="V23" i="1"/>
  <c r="V82" i="1"/>
  <c r="E75" i="11" s="1"/>
  <c r="V61" i="1"/>
  <c r="V14" i="1"/>
  <c r="E14" i="11" s="1"/>
  <c r="V190" i="1"/>
  <c r="E184" i="11" s="1"/>
  <c r="V167" i="1"/>
  <c r="E154" i="11" s="1"/>
  <c r="V66" i="1"/>
  <c r="E122" i="11" s="1"/>
  <c r="V115" i="1"/>
  <c r="E93" i="11" s="1"/>
  <c r="V6" i="1"/>
  <c r="V101" i="1"/>
  <c r="E169" i="11" s="1"/>
  <c r="V194" i="1"/>
  <c r="V191" i="1"/>
  <c r="E183" i="11" s="1"/>
  <c r="V153" i="1"/>
  <c r="E162" i="11" s="1"/>
  <c r="V77" i="1"/>
  <c r="V170" i="1"/>
  <c r="E133" i="11" s="1"/>
  <c r="V96" i="1"/>
  <c r="E123" i="11" s="1"/>
  <c r="V86" i="1"/>
  <c r="V100" i="1"/>
  <c r="V76" i="1"/>
  <c r="V106" i="1"/>
  <c r="V81" i="1"/>
  <c r="E74" i="11" s="1"/>
  <c r="V62" i="1"/>
  <c r="E61" i="11" s="1"/>
  <c r="V3" i="1"/>
  <c r="V21" i="1"/>
  <c r="V183" i="1"/>
  <c r="E198" i="11" s="1"/>
  <c r="V105" i="1"/>
  <c r="V137" i="1"/>
  <c r="V110" i="1"/>
  <c r="E126" i="11" s="1"/>
  <c r="V95" i="1"/>
  <c r="V129" i="1"/>
  <c r="E100" i="11" s="1"/>
  <c r="V75" i="1"/>
  <c r="V171" i="1"/>
  <c r="V103" i="1"/>
  <c r="E84" i="11" s="1"/>
  <c r="V36" i="1"/>
  <c r="V20" i="1"/>
  <c r="V38" i="1"/>
  <c r="V152" i="1"/>
  <c r="E174" i="11" s="1"/>
  <c r="V91" i="1"/>
  <c r="V65" i="1"/>
  <c r="V135" i="1"/>
  <c r="E103" i="11" s="1"/>
  <c r="V51" i="1"/>
  <c r="E51" i="11" s="1"/>
  <c r="V60" i="1"/>
  <c r="V13" i="1"/>
  <c r="V189" i="1"/>
  <c r="E115" i="11" s="1"/>
  <c r="V74" i="1"/>
  <c r="E176" i="11" s="1"/>
  <c r="V71" i="1"/>
  <c r="V52" i="1"/>
  <c r="E52" i="11" s="1"/>
  <c r="V34" i="1"/>
  <c r="E34" i="11" s="1"/>
  <c r="V187" i="1"/>
  <c r="V131" i="1"/>
  <c r="V149" i="1"/>
  <c r="E111" i="11" s="1"/>
  <c r="V22" i="1"/>
  <c r="V50" i="1"/>
  <c r="V17" i="1"/>
  <c r="V188" i="1"/>
  <c r="E201" i="11" s="1"/>
  <c r="V102" i="1"/>
  <c r="E171" i="11" s="1"/>
  <c r="V147" i="1"/>
  <c r="E141" i="11" s="1"/>
  <c r="V120" i="1"/>
  <c r="E96" i="11" s="1"/>
  <c r="V126" i="1"/>
  <c r="E98" i="11" s="1"/>
  <c r="V19" i="1"/>
  <c r="V31" i="1"/>
  <c r="V107" i="1"/>
  <c r="E88" i="11" s="1"/>
  <c r="V43" i="1"/>
  <c r="E43" i="11" s="1"/>
  <c r="V41" i="1"/>
  <c r="V93" i="1"/>
  <c r="E147" i="11" s="1"/>
  <c r="V94" i="1"/>
  <c r="E80" i="11" s="1"/>
  <c r="V156" i="1"/>
  <c r="V44" i="1"/>
  <c r="V141" i="1"/>
  <c r="E107" i="11" s="1"/>
  <c r="V72" i="1"/>
  <c r="E69" i="11" s="1"/>
  <c r="V168" i="1"/>
  <c r="E192" i="11" s="1"/>
  <c r="V112" i="1"/>
  <c r="V46" i="1"/>
  <c r="E46" i="11" s="1"/>
  <c r="V63" i="1"/>
  <c r="V11" i="1"/>
  <c r="E11" i="11" s="1"/>
  <c r="V88" i="1"/>
  <c r="V97" i="1"/>
  <c r="V37" i="1"/>
  <c r="V180" i="1"/>
  <c r="V181" i="1"/>
  <c r="E150" i="11" s="1"/>
  <c r="V124" i="1"/>
  <c r="E120" i="11" s="1"/>
  <c r="V116" i="1"/>
  <c r="V144" i="1"/>
  <c r="E108" i="11" s="1"/>
  <c r="V67" i="1"/>
  <c r="E65" i="11" s="1"/>
  <c r="V26" i="1"/>
  <c r="E26" i="11" s="1"/>
  <c r="V40" i="1"/>
  <c r="E40" i="11" s="1"/>
  <c r="V199" i="1"/>
  <c r="E189" i="11" s="1"/>
  <c r="V157" i="1"/>
  <c r="V78" i="1"/>
  <c r="V57" i="1"/>
  <c r="V80" i="1"/>
  <c r="E73" i="11" s="1"/>
  <c r="V87" i="1"/>
  <c r="E78" i="11" s="1"/>
  <c r="V48" i="1"/>
  <c r="V114" i="1"/>
  <c r="E92" i="11" s="1"/>
  <c r="V28" i="1"/>
  <c r="E28" i="11" s="1"/>
  <c r="V8" i="1"/>
  <c r="E8" i="11" s="1"/>
  <c r="V140" i="1"/>
  <c r="E106" i="11" s="1"/>
  <c r="V178" i="1"/>
  <c r="V70" i="1"/>
  <c r="E68" i="11" s="1"/>
  <c r="V73" i="1"/>
  <c r="E70" i="11" s="1"/>
  <c r="V55" i="1"/>
  <c r="V5" i="1"/>
  <c r="V138" i="1"/>
  <c r="V132" i="1"/>
  <c r="V174" i="1"/>
  <c r="E148" i="11" s="1"/>
  <c r="V64" i="1"/>
  <c r="V27" i="1"/>
  <c r="V30" i="1"/>
  <c r="V16" i="1"/>
  <c r="V148" i="1"/>
  <c r="E110" i="11" s="1"/>
  <c r="V25" i="1"/>
  <c r="V113" i="1"/>
  <c r="E149" i="11" s="1"/>
  <c r="V143" i="1"/>
  <c r="V111" i="1"/>
  <c r="V134" i="1"/>
  <c r="E102" i="11" s="1"/>
  <c r="V18" i="1"/>
  <c r="V49" i="1"/>
  <c r="V104" i="1"/>
  <c r="E85" i="11" s="1"/>
  <c r="V98" i="1"/>
  <c r="V85" i="1"/>
  <c r="E76" i="11" s="1"/>
  <c r="V136" i="1"/>
  <c r="V53" i="1"/>
  <c r="E53" i="11" s="1"/>
  <c r="V24" i="1"/>
  <c r="E24" i="11" s="1"/>
  <c r="V15" i="1"/>
  <c r="V200" i="1"/>
  <c r="E202" i="11" s="1"/>
  <c r="V163" i="1"/>
  <c r="V109" i="1"/>
  <c r="E90" i="11" s="1"/>
  <c r="V127" i="1"/>
  <c r="E99" i="11" s="1"/>
  <c r="V69" i="1"/>
  <c r="E67" i="11" s="1"/>
  <c r="V128" i="1"/>
  <c r="E158" i="11" s="1"/>
  <c r="V162" i="1"/>
  <c r="E152" i="11" s="1"/>
  <c r="V118" i="1"/>
  <c r="E139" i="11" s="1"/>
  <c r="V83" i="1"/>
  <c r="V84" i="1"/>
  <c r="E128" i="11" s="1"/>
  <c r="V172" i="1"/>
  <c r="E125" i="11" s="1"/>
  <c r="V125" i="1"/>
  <c r="E124" i="11" s="1"/>
  <c r="V117" i="1"/>
  <c r="E119" i="11" s="1"/>
  <c r="V29" i="1"/>
  <c r="V35" i="1"/>
  <c r="V45" i="1"/>
  <c r="V12" i="1"/>
  <c r="E12" i="11" s="1"/>
  <c r="V47" i="1"/>
  <c r="E47" i="11" s="1"/>
  <c r="V197" i="1"/>
  <c r="E199" i="11" s="1"/>
  <c r="V193" i="1"/>
  <c r="E190" i="11" s="1"/>
  <c r="V175" i="1"/>
  <c r="V169" i="1"/>
  <c r="E181" i="11" s="1"/>
  <c r="V145" i="1"/>
  <c r="E151" i="11" s="1"/>
  <c r="V79" i="1"/>
  <c r="V182" i="1"/>
  <c r="E179" i="11" s="1"/>
  <c r="V151" i="1"/>
  <c r="V184" i="1"/>
  <c r="V142" i="1"/>
  <c r="V139" i="1"/>
  <c r="V108" i="1"/>
  <c r="E89" i="11" s="1"/>
  <c r="V158" i="1"/>
  <c r="E172" i="11" s="1"/>
  <c r="V130" i="1"/>
  <c r="V121" i="1"/>
  <c r="E130" i="11" s="1"/>
  <c r="V58" i="1"/>
  <c r="E127" i="11" s="1"/>
  <c r="V90" i="1"/>
  <c r="V7" i="1"/>
  <c r="V89" i="1"/>
  <c r="V185" i="1"/>
  <c r="E165" i="11" s="1"/>
  <c r="V155" i="1"/>
  <c r="E144" i="11" s="1"/>
  <c r="V166" i="1"/>
  <c r="V179" i="1"/>
  <c r="E138" i="11" s="1"/>
  <c r="V154" i="1"/>
  <c r="E113" i="11" s="1"/>
  <c r="V59" i="1"/>
  <c r="V32" i="1"/>
  <c r="V119" i="1"/>
  <c r="V2" i="1"/>
  <c r="E35" i="11" l="1"/>
  <c r="G64" i="15"/>
  <c r="E38" i="11"/>
  <c r="G49" i="15"/>
  <c r="E20" i="11"/>
  <c r="G95" i="15"/>
  <c r="E188" i="11"/>
  <c r="G162" i="15"/>
  <c r="E200" i="11"/>
  <c r="G167" i="15"/>
  <c r="E17" i="11"/>
  <c r="G14" i="15"/>
  <c r="E36" i="11"/>
  <c r="G33" i="15"/>
  <c r="E153" i="11"/>
  <c r="G122" i="15"/>
  <c r="E116" i="11"/>
  <c r="G107" i="15"/>
  <c r="E91" i="11"/>
  <c r="G65" i="15"/>
  <c r="E62" i="11"/>
  <c r="G60" i="15"/>
  <c r="E105" i="11"/>
  <c r="G37" i="15"/>
  <c r="E134" i="11"/>
  <c r="G109" i="15"/>
  <c r="E131" i="11"/>
  <c r="G106" i="15"/>
  <c r="E48" i="11"/>
  <c r="G28" i="15"/>
  <c r="E50" i="11"/>
  <c r="G6" i="15"/>
  <c r="E121" i="11"/>
  <c r="G119" i="15"/>
  <c r="E49" i="11"/>
  <c r="G36" i="15"/>
  <c r="E118" i="11"/>
  <c r="G66" i="15"/>
  <c r="E2" i="11"/>
  <c r="G11" i="15"/>
  <c r="E95" i="11"/>
  <c r="G35" i="15"/>
  <c r="E16" i="11"/>
  <c r="G29" i="15"/>
  <c r="E129" i="11"/>
  <c r="G103" i="15"/>
  <c r="E163" i="11"/>
  <c r="G133" i="15"/>
  <c r="E81" i="11"/>
  <c r="G110" i="15"/>
  <c r="E6" i="11"/>
  <c r="G20" i="15"/>
  <c r="E197" i="11"/>
  <c r="G100" i="15"/>
  <c r="E114" i="11"/>
  <c r="G138" i="15"/>
  <c r="E9" i="11"/>
  <c r="G16" i="15"/>
  <c r="E30" i="11"/>
  <c r="G8" i="15"/>
  <c r="E159" i="11"/>
  <c r="G113" i="15"/>
  <c r="E44" i="11"/>
  <c r="G84" i="15"/>
  <c r="E79" i="11"/>
  <c r="G96" i="15"/>
  <c r="E72" i="11"/>
  <c r="G124" i="15"/>
  <c r="E18" i="11"/>
  <c r="G127" i="15"/>
  <c r="E196" i="11"/>
  <c r="G153" i="15"/>
  <c r="E166" i="11"/>
  <c r="G83" i="15"/>
  <c r="E155" i="11"/>
  <c r="G118" i="15"/>
  <c r="E180" i="11"/>
  <c r="G164" i="15"/>
  <c r="E83" i="11"/>
  <c r="G61" i="15"/>
  <c r="E194" i="11"/>
  <c r="G149" i="15"/>
  <c r="E25" i="11"/>
  <c r="G26" i="15"/>
  <c r="E58" i="11"/>
  <c r="G71" i="15"/>
  <c r="E63" i="11"/>
  <c r="G40" i="15"/>
  <c r="E136" i="11"/>
  <c r="G116" i="15"/>
  <c r="E86" i="11"/>
  <c r="G74" i="15"/>
  <c r="E82" i="11"/>
  <c r="G7" i="15"/>
  <c r="E39" i="11"/>
  <c r="G94" i="15"/>
  <c r="E132" i="11"/>
  <c r="G50" i="15"/>
  <c r="E57" i="11"/>
  <c r="G117" i="15"/>
  <c r="E142" i="11"/>
  <c r="G87" i="15"/>
  <c r="E140" i="11"/>
  <c r="G121" i="15"/>
  <c r="E187" i="11"/>
  <c r="G151" i="15"/>
  <c r="E143" i="11"/>
  <c r="G163" i="15"/>
  <c r="E173" i="11"/>
  <c r="G76" i="15"/>
  <c r="E156" i="11"/>
  <c r="G93" i="15"/>
  <c r="E15" i="11"/>
  <c r="G3" i="15"/>
  <c r="E160" i="11"/>
  <c r="G161" i="15"/>
  <c r="E41" i="11"/>
  <c r="G25" i="15"/>
  <c r="E21" i="11"/>
  <c r="G48" i="15"/>
  <c r="E37" i="11"/>
  <c r="G22" i="15"/>
  <c r="E157" i="11"/>
  <c r="G143" i="15"/>
  <c r="E22" i="11"/>
  <c r="G52" i="15"/>
  <c r="E101" i="11"/>
  <c r="G30" i="15"/>
  <c r="E178" i="11"/>
  <c r="G126" i="15"/>
  <c r="E3" i="11"/>
  <c r="G34" i="15"/>
  <c r="E5" i="11"/>
  <c r="G13" i="15"/>
  <c r="E59" i="11"/>
  <c r="G19" i="15"/>
  <c r="E54" i="11"/>
  <c r="G67" i="15"/>
  <c r="E77" i="11"/>
  <c r="G105" i="15"/>
  <c r="E164" i="11"/>
  <c r="G145" i="15"/>
  <c r="E193" i="11"/>
  <c r="G169" i="15"/>
  <c r="E32" i="11"/>
  <c r="G38" i="15"/>
  <c r="E27" i="11"/>
  <c r="G72" i="15"/>
  <c r="E94" i="11"/>
  <c r="G27" i="15"/>
  <c r="E23" i="11"/>
  <c r="G53" i="15"/>
  <c r="E64" i="11"/>
  <c r="G92" i="15"/>
  <c r="E29" i="11"/>
  <c r="G111" i="15"/>
  <c r="E161" i="11"/>
  <c r="G139" i="15"/>
  <c r="E167" i="11"/>
  <c r="G141" i="15"/>
  <c r="E71" i="11"/>
  <c r="G18" i="15"/>
  <c r="E13" i="11"/>
  <c r="G15" i="15"/>
  <c r="E60" i="11"/>
  <c r="G42" i="15"/>
  <c r="E170" i="11"/>
  <c r="G85" i="15"/>
  <c r="E104" i="11"/>
  <c r="G43" i="15"/>
  <c r="E55" i="11"/>
  <c r="G24" i="15"/>
  <c r="E31" i="11"/>
  <c r="G31" i="15"/>
  <c r="E7" i="11"/>
  <c r="G81" i="15"/>
  <c r="E45" i="11"/>
  <c r="G41" i="15"/>
  <c r="E19" i="11"/>
  <c r="G89" i="15"/>
  <c r="E87" i="11"/>
  <c r="G63" i="15"/>
  <c r="E56" i="11"/>
  <c r="G55" i="15"/>
  <c r="Y8" i="11"/>
  <c r="Y9" i="11"/>
  <c r="V2" i="11"/>
  <c r="Y10" i="11" s="1"/>
  <c r="Y4" i="11"/>
  <c r="Y5" i="11"/>
  <c r="AF8" i="1"/>
  <c r="AF9" i="1"/>
</calcChain>
</file>

<file path=xl/sharedStrings.xml><?xml version="1.0" encoding="utf-8"?>
<sst xmlns="http://schemas.openxmlformats.org/spreadsheetml/2006/main" count="6073" uniqueCount="685">
  <si>
    <t>Name</t>
  </si>
  <si>
    <t>Team</t>
  </si>
  <si>
    <t>Season</t>
  </si>
  <si>
    <t>PA</t>
  </si>
  <si>
    <t>BBE</t>
  </si>
  <si>
    <t>Damage/BBE (%)</t>
  </si>
  <si>
    <t>90th Pctile EV</t>
  </si>
  <si>
    <t>Max EV</t>
  </si>
  <si>
    <t>Pulled FB (%)</t>
  </si>
  <si>
    <t>SEAGER</t>
  </si>
  <si>
    <t>Selectivity (%)</t>
  </si>
  <si>
    <t>Hittable Pitch Take (%)</t>
  </si>
  <si>
    <t>Chase (%)</t>
  </si>
  <si>
    <t>Z-Contact (%)</t>
  </si>
  <si>
    <t>Whiff vs. Secondaries (%)</t>
  </si>
  <si>
    <t>Contact Over Expected (%)</t>
  </si>
  <si>
    <t>Aaron Judge</t>
  </si>
  <si>
    <t>NYY</t>
  </si>
  <si>
    <t>Matt Chapman</t>
  </si>
  <si>
    <t>TOR</t>
  </si>
  <si>
    <t>Matt Olson</t>
  </si>
  <si>
    <t>ATL</t>
  </si>
  <si>
    <t>Shohei Ohtani</t>
  </si>
  <si>
    <t>LAA</t>
  </si>
  <si>
    <t>J.D. Martinez</t>
  </si>
  <si>
    <t>LAD</t>
  </si>
  <si>
    <t>Teoscar Hernandez</t>
  </si>
  <si>
    <t>SEA</t>
  </si>
  <si>
    <t>Yordan Alvarez</t>
  </si>
  <si>
    <t>HOU</t>
  </si>
  <si>
    <t>Marcell Ozuna</t>
  </si>
  <si>
    <t>Nolan Gorman</t>
  </si>
  <si>
    <t>STL</t>
  </si>
  <si>
    <t>Max Muncy</t>
  </si>
  <si>
    <t>Corey Seager</t>
  </si>
  <si>
    <t>TEX</t>
  </si>
  <si>
    <t>Austin Riley</t>
  </si>
  <si>
    <t>Joc Pederson</t>
  </si>
  <si>
    <t>SF</t>
  </si>
  <si>
    <t>Jack Suwinski</t>
  </si>
  <si>
    <t>PIT</t>
  </si>
  <si>
    <t>Brent Rooker</t>
  </si>
  <si>
    <t>OAK</t>
  </si>
  <si>
    <t>Rafael Devers</t>
  </si>
  <si>
    <t>BOS</t>
  </si>
  <si>
    <t>Kyle Schwarber</t>
  </si>
  <si>
    <t>PHI</t>
  </si>
  <si>
    <t>Christopher Morel</t>
  </si>
  <si>
    <t>CHC</t>
  </si>
  <si>
    <t>Triston Casas</t>
  </si>
  <si>
    <t>Jorge Soler</t>
  </si>
  <si>
    <t>MIA</t>
  </si>
  <si>
    <t>Adolis Garcia</t>
  </si>
  <si>
    <t>Juan Soto</t>
  </si>
  <si>
    <t>SD</t>
  </si>
  <si>
    <t>Sean Murphy</t>
  </si>
  <si>
    <t>Paul Goldschmidt</t>
  </si>
  <si>
    <t>Ryan Noda</t>
  </si>
  <si>
    <t>Luke Raley</t>
  </si>
  <si>
    <t>TB</t>
  </si>
  <si>
    <t>Spencer Torkelson</t>
  </si>
  <si>
    <t>DET</t>
  </si>
  <si>
    <t>Julio Rodriguez</t>
  </si>
  <si>
    <t>Shea Langeliers</t>
  </si>
  <si>
    <t>CWS</t>
  </si>
  <si>
    <t>Riley Greene</t>
  </si>
  <si>
    <t>Giancarlo Stanton</t>
  </si>
  <si>
    <t>J.T. Realmuto</t>
  </si>
  <si>
    <t>Nolan Jones</t>
  </si>
  <si>
    <t>COL</t>
  </si>
  <si>
    <t>Bryce Harper</t>
  </si>
  <si>
    <t>Eugenio Suarez</t>
  </si>
  <si>
    <t>Brandon Belt</t>
  </si>
  <si>
    <t>Mookie Betts</t>
  </si>
  <si>
    <t>Josh Jung</t>
  </si>
  <si>
    <t>Fernando Tatis</t>
  </si>
  <si>
    <t>Jarred Kelenic</t>
  </si>
  <si>
    <t>Ryan McMahon</t>
  </si>
  <si>
    <t>Cal Raleigh</t>
  </si>
  <si>
    <t>MJ Melendez</t>
  </si>
  <si>
    <t>KC</t>
  </si>
  <si>
    <t>Christian Yelich</t>
  </si>
  <si>
    <t>MIL</t>
  </si>
  <si>
    <t>Trent Grisham</t>
  </si>
  <si>
    <t>Ryan Mountcastle</t>
  </si>
  <si>
    <t>BAL</t>
  </si>
  <si>
    <t>Gunnar Henderson</t>
  </si>
  <si>
    <t>Pete Alonso</t>
  </si>
  <si>
    <t>NYM</t>
  </si>
  <si>
    <t>Andrew Vaughn</t>
  </si>
  <si>
    <t>Salvador Perez</t>
  </si>
  <si>
    <t>J.D. Davis</t>
  </si>
  <si>
    <t>Dansby Swanson</t>
  </si>
  <si>
    <t>Michael Harris</t>
  </si>
  <si>
    <t>Francisco Lindor</t>
  </si>
  <si>
    <t>Willson Contreras</t>
  </si>
  <si>
    <t>Brandon Drury</t>
  </si>
  <si>
    <t>William Contreras</t>
  </si>
  <si>
    <t>Max Kepler</t>
  </si>
  <si>
    <t>MIN</t>
  </si>
  <si>
    <t>Brandon Lowe</t>
  </si>
  <si>
    <t>Anthony Santander</t>
  </si>
  <si>
    <t>Edouard Julien</t>
  </si>
  <si>
    <t>Jesus Sanchez</t>
  </si>
  <si>
    <t>Bobby Witt</t>
  </si>
  <si>
    <t>Randy Arozarena</t>
  </si>
  <si>
    <t>Nick Castellanos</t>
  </si>
  <si>
    <t>Manny Machado</t>
  </si>
  <si>
    <t>Connor Wong</t>
  </si>
  <si>
    <t>Brandon Marsh</t>
  </si>
  <si>
    <t>Andrew McCutchen</t>
  </si>
  <si>
    <t>Tyler Stephenson</t>
  </si>
  <si>
    <t>CIN</t>
  </si>
  <si>
    <t>Eloy Jimenez</t>
  </si>
  <si>
    <t>Brandon Nimmo</t>
  </si>
  <si>
    <t>Carlos Correa</t>
  </si>
  <si>
    <t>Freddie Freeman</t>
  </si>
  <si>
    <t>Matt McLain</t>
  </si>
  <si>
    <t>Francisco Alvarez</t>
  </si>
  <si>
    <t>Bryan Reynolds</t>
  </si>
  <si>
    <t>Chas McCormick</t>
  </si>
  <si>
    <t>James Outman</t>
  </si>
  <si>
    <t>Yandy Diaz</t>
  </si>
  <si>
    <t>Ke'Bryan Hayes</t>
  </si>
  <si>
    <t>Bo Bichette</t>
  </si>
  <si>
    <t>Trea Turner</t>
  </si>
  <si>
    <t>Seiya Suzuki</t>
  </si>
  <si>
    <t>Ezequiel Duran</t>
  </si>
  <si>
    <t>Christian Walker</t>
  </si>
  <si>
    <t>ARI</t>
  </si>
  <si>
    <t>Willy Adames</t>
  </si>
  <si>
    <t>Vladimir Guerrero</t>
  </si>
  <si>
    <t>Martin Maldonado</t>
  </si>
  <si>
    <t>Ian Happ</t>
  </si>
  <si>
    <t>Kerry Carpenter</t>
  </si>
  <si>
    <t>Kyle Tucker</t>
  </si>
  <si>
    <t>Austin Hays</t>
  </si>
  <si>
    <t>Bryan De La Cruz</t>
  </si>
  <si>
    <t>Josh Lowe</t>
  </si>
  <si>
    <t>Lars Nootbaar</t>
  </si>
  <si>
    <t>Corbin Carroll</t>
  </si>
  <si>
    <t>Nathaniel Lowe</t>
  </si>
  <si>
    <t>Hunter Renfroe</t>
  </si>
  <si>
    <t>Michael Conforto</t>
  </si>
  <si>
    <t>Elly De La Cruz</t>
  </si>
  <si>
    <t>Maikel Garcia</t>
  </si>
  <si>
    <t>Wander Franco</t>
  </si>
  <si>
    <t>Jose Abreu</t>
  </si>
  <si>
    <t>Eddie Rosario</t>
  </si>
  <si>
    <t>Nolan Arenado</t>
  </si>
  <si>
    <t>Daulton Varsho</t>
  </si>
  <si>
    <t>Donovan Solano</t>
  </si>
  <si>
    <t>Taylor Ward</t>
  </si>
  <si>
    <t>Gleyber Torres</t>
  </si>
  <si>
    <t>Lourdes Gurriel</t>
  </si>
  <si>
    <t>Anthony Volpe</t>
  </si>
  <si>
    <t>Lane Thomas</t>
  </si>
  <si>
    <t>WSH</t>
  </si>
  <si>
    <t>Jonathan India</t>
  </si>
  <si>
    <t>Alec Bohm</t>
  </si>
  <si>
    <t>Michael Massey</t>
  </si>
  <si>
    <t>Jordan Walker</t>
  </si>
  <si>
    <t>DJ LeMahieu</t>
  </si>
  <si>
    <t>Anthony Rizzo</t>
  </si>
  <si>
    <t>Luis Rengifo</t>
  </si>
  <si>
    <t>LaMonte Wade</t>
  </si>
  <si>
    <t>Brenton Doyle</t>
  </si>
  <si>
    <t>Spencer Steer</t>
  </si>
  <si>
    <t>Adley Rutschman</t>
  </si>
  <si>
    <t>George Springer</t>
  </si>
  <si>
    <t>Ty France</t>
  </si>
  <si>
    <t>Josh Naylor</t>
  </si>
  <si>
    <t>CLE</t>
  </si>
  <si>
    <t>Jeimer Candelario</t>
  </si>
  <si>
    <t>Will Smith</t>
  </si>
  <si>
    <t>Alek Thomas</t>
  </si>
  <si>
    <t>Justin Turner</t>
  </si>
  <si>
    <t>Jonah Heim</t>
  </si>
  <si>
    <t>Jose Altuve</t>
  </si>
  <si>
    <t>Javier Baez</t>
  </si>
  <si>
    <t>Harold Ramirez</t>
  </si>
  <si>
    <t>David Peralta</t>
  </si>
  <si>
    <t>Ketel Marte</t>
  </si>
  <si>
    <t>Masataka Yoshida</t>
  </si>
  <si>
    <t>Jose Ramirez</t>
  </si>
  <si>
    <t>Yan Gomes</t>
  </si>
  <si>
    <t>J.P. Crawford</t>
  </si>
  <si>
    <t>Ezequiel Tovar</t>
  </si>
  <si>
    <t>Leody Taveras</t>
  </si>
  <si>
    <t>CJ Abrams</t>
  </si>
  <si>
    <t>Connor Joe</t>
  </si>
  <si>
    <t>Joey Wiemer</t>
  </si>
  <si>
    <t>Mike Tauchman</t>
  </si>
  <si>
    <t>Cody Bellinger</t>
  </si>
  <si>
    <t>Alex Verdugo</t>
  </si>
  <si>
    <t>Elias Diaz</t>
  </si>
  <si>
    <t>Tim Anderson</t>
  </si>
  <si>
    <t>Ozzie Albies</t>
  </si>
  <si>
    <t>Jake Cronenworth</t>
  </si>
  <si>
    <t>Jeremy Pena</t>
  </si>
  <si>
    <t>Charlie Blackmon</t>
  </si>
  <si>
    <t>Tommy Edman</t>
  </si>
  <si>
    <t>Robbie Grossman</t>
  </si>
  <si>
    <t>Willi Castro</t>
  </si>
  <si>
    <t>Matt Vierling</t>
  </si>
  <si>
    <t>Yasmani Grandal</t>
  </si>
  <si>
    <t>Amed Rosario</t>
  </si>
  <si>
    <t>Dominic Smith</t>
  </si>
  <si>
    <t>Cedric Mullins</t>
  </si>
  <si>
    <t>Zach McKinstry</t>
  </si>
  <si>
    <t>Isaac Paredes</t>
  </si>
  <si>
    <t>Marcus Semien</t>
  </si>
  <si>
    <t>Alejandro Kirk</t>
  </si>
  <si>
    <t>Jon Berti</t>
  </si>
  <si>
    <t>Xander Bogaerts</t>
  </si>
  <si>
    <t>Joey Meneses</t>
  </si>
  <si>
    <t>Thairo Estrada</t>
  </si>
  <si>
    <t>Alex Bregman</t>
  </si>
  <si>
    <t>Alex Call</t>
  </si>
  <si>
    <t>Wilmer Flores</t>
  </si>
  <si>
    <t>Orlando Arcia</t>
  </si>
  <si>
    <t>Jurickson Profar</t>
  </si>
  <si>
    <t>Ha-Seong Kim</t>
  </si>
  <si>
    <t>Andres Gimenez</t>
  </si>
  <si>
    <t>Mauricio Dubon</t>
  </si>
  <si>
    <t>Bryson Stott</t>
  </si>
  <si>
    <t>Kevin Kiermaier</t>
  </si>
  <si>
    <t>Keibert Ruiz</t>
  </si>
  <si>
    <t>Elvis Andrus</t>
  </si>
  <si>
    <t>Miguel Rojas</t>
  </si>
  <si>
    <t>Esteury Ruiz</t>
  </si>
  <si>
    <t>Brice Turang</t>
  </si>
  <si>
    <t>Will Brennan</t>
  </si>
  <si>
    <t>Nico Hoerner</t>
  </si>
  <si>
    <t>Adam Frazier</t>
  </si>
  <si>
    <t>Jeff McNeil</t>
  </si>
  <si>
    <t>TJ Friedl</t>
  </si>
  <si>
    <t>Whit Merrifield</t>
  </si>
  <si>
    <t>Andrew Benintendi</t>
  </si>
  <si>
    <t>Geraldo Perdomo</t>
  </si>
  <si>
    <t>Myles Straw</t>
  </si>
  <si>
    <t>Luis Arraez</t>
  </si>
  <si>
    <t>Steven Kwan</t>
  </si>
  <si>
    <t>Tony Kemp</t>
  </si>
  <si>
    <t>DAM Z</t>
  </si>
  <si>
    <t>SEAG Z</t>
  </si>
  <si>
    <t>G</t>
  </si>
  <si>
    <t>HR</t>
  </si>
  <si>
    <t>R</t>
  </si>
  <si>
    <t>RBI</t>
  </si>
  <si>
    <t>SB</t>
  </si>
  <si>
    <t>BB%</t>
  </si>
  <si>
    <t>K%</t>
  </si>
  <si>
    <t>ISO</t>
  </si>
  <si>
    <t>BABIP</t>
  </si>
  <si>
    <t>AVG</t>
  </si>
  <si>
    <t>OBP</t>
  </si>
  <si>
    <t>SLG</t>
  </si>
  <si>
    <t>wOBA</t>
  </si>
  <si>
    <t>xwOBA</t>
  </si>
  <si>
    <t>wRC+</t>
  </si>
  <si>
    <t>BsR</t>
  </si>
  <si>
    <t>Off</t>
  </si>
  <si>
    <t>Def</t>
  </si>
  <si>
    <t>WAR</t>
  </si>
  <si>
    <t>NameASCII</t>
  </si>
  <si>
    <t>PlayerId</t>
  </si>
  <si>
    <t>MLBAMID</t>
  </si>
  <si>
    <t>Ronald Acuna Jr.</t>
  </si>
  <si>
    <t>SDP</t>
  </si>
  <si>
    <t>Bobby Witt Jr.</t>
  </si>
  <si>
    <t>KCR</t>
  </si>
  <si>
    <t>TBR</t>
  </si>
  <si>
    <t>Luis Robert Jr.</t>
  </si>
  <si>
    <t>CHW</t>
  </si>
  <si>
    <t>Fernando Tatis Jr.</t>
  </si>
  <si>
    <t>Michael Harris II</t>
  </si>
  <si>
    <t>SFG</t>
  </si>
  <si>
    <t>- - -</t>
  </si>
  <si>
    <t>WSN</t>
  </si>
  <si>
    <t>Jake Burger</t>
  </si>
  <si>
    <t>Lourdes Gurriel Jr.</t>
  </si>
  <si>
    <t>Tommy Pham</t>
  </si>
  <si>
    <t>LaMonte Wade Jr.</t>
  </si>
  <si>
    <t>Mark Canha</t>
  </si>
  <si>
    <t>Carlos Santana</t>
  </si>
  <si>
    <t>Vladimir Guerrero Jr.</t>
  </si>
  <si>
    <t>Ramon Laureano</t>
  </si>
  <si>
    <t>Paul DeJong</t>
  </si>
  <si>
    <t>Garrett Cooper</t>
  </si>
  <si>
    <t>Randal Grichuk</t>
  </si>
  <si>
    <t>Luis Garcia Jr.</t>
  </si>
  <si>
    <t>Jace Peterson</t>
  </si>
  <si>
    <t>Josh Bell</t>
  </si>
  <si>
    <t>Enrique Hernandez</t>
  </si>
  <si>
    <t>DAM&amp;wOBA</t>
  </si>
  <si>
    <t>DAM&amp;xwOBA</t>
  </si>
  <si>
    <t>Seag&amp;wOBA</t>
  </si>
  <si>
    <t>Seag&amp;xwOBA</t>
  </si>
  <si>
    <t>slug%</t>
  </si>
  <si>
    <t>Z-C% Z</t>
  </si>
  <si>
    <t>SUM2</t>
  </si>
  <si>
    <t>SUM2 WOBA</t>
  </si>
  <si>
    <t>Sel Z</t>
  </si>
  <si>
    <t>HP Take Z</t>
  </si>
  <si>
    <t>wOBA Z</t>
  </si>
  <si>
    <t>Chase Z%</t>
  </si>
  <si>
    <t>SUM2 xwOBA</t>
  </si>
  <si>
    <t>SUMMARY OUTPUT</t>
  </si>
  <si>
    <t>Regression Statistics</t>
  </si>
  <si>
    <t>Multiple R</t>
  </si>
  <si>
    <t>R Square</t>
  </si>
  <si>
    <t>Adjusted R Square</t>
  </si>
  <si>
    <t>Standard Error</t>
  </si>
  <si>
    <t>Observations</t>
  </si>
  <si>
    <t>ANOVA</t>
  </si>
  <si>
    <t>Regression</t>
  </si>
  <si>
    <t>Residual</t>
  </si>
  <si>
    <t>Total</t>
  </si>
  <si>
    <t>Intercept</t>
  </si>
  <si>
    <t>df</t>
  </si>
  <si>
    <t>SS</t>
  </si>
  <si>
    <t>MS</t>
  </si>
  <si>
    <t>F</t>
  </si>
  <si>
    <t>Significance F</t>
  </si>
  <si>
    <t>Coefficients</t>
  </si>
  <si>
    <t>t Stat</t>
  </si>
  <si>
    <t>P-value</t>
  </si>
  <si>
    <t>Lower 95%</t>
  </si>
  <si>
    <t>Upper 95%</t>
  </si>
  <si>
    <t>Lower 95.0%</t>
  </si>
  <si>
    <t>Upper 95.0%</t>
  </si>
  <si>
    <t>RESIDUAL OUTPUT</t>
  </si>
  <si>
    <t>Observation</t>
  </si>
  <si>
    <t>Predicted wOBA Z</t>
  </si>
  <si>
    <t>Residuals</t>
  </si>
  <si>
    <t>PFB% Z</t>
  </si>
  <si>
    <t>Tyler O'Neill</t>
  </si>
  <si>
    <t>Joey Gallo</t>
  </si>
  <si>
    <t>Ryan O'Hearn</t>
  </si>
  <si>
    <t>Luis GarcÃ­a</t>
  </si>
  <si>
    <t>Michael Busch</t>
  </si>
  <si>
    <t>Mike Trout</t>
  </si>
  <si>
    <t>Adolis GarcÃ­a</t>
  </si>
  <si>
    <t>Byron Buxton</t>
  </si>
  <si>
    <t>Rowdy Tellez</t>
  </si>
  <si>
    <t>Rhys Hoskins</t>
  </si>
  <si>
    <t>Teoscar HernÃ¡ndez</t>
  </si>
  <si>
    <t>Jose Siri</t>
  </si>
  <si>
    <t>Jordan Westburg</t>
  </si>
  <si>
    <t>Nelson VelÃ¡zquez</t>
  </si>
  <si>
    <t>Will Benson</t>
  </si>
  <si>
    <t>Christian Encarnacion-Strand</t>
  </si>
  <si>
    <t>Enmanuel Valdez</t>
  </si>
  <si>
    <t>Bo Naylor</t>
  </si>
  <si>
    <t>Elehuris Montero</t>
  </si>
  <si>
    <t>Gavin Sheets</t>
  </si>
  <si>
    <t>Jared Walsh</t>
  </si>
  <si>
    <t>Eugenio SuÃ¡rez</t>
  </si>
  <si>
    <t>Kris Bryant</t>
  </si>
  <si>
    <t>Lawrence Butler</t>
  </si>
  <si>
    <t>Vinnie Pasquantino</t>
  </si>
  <si>
    <t>Yainer Diaz</t>
  </si>
  <si>
    <t>Jazz Chisholm</t>
  </si>
  <si>
    <t>Ryan Jeffers</t>
  </si>
  <si>
    <t>Ronald AcuÃ±a</t>
  </si>
  <si>
    <t>Jorge Polanco</t>
  </si>
  <si>
    <t>Jackson Merrill</t>
  </si>
  <si>
    <t>Zach Neto</t>
  </si>
  <si>
    <t>Jesse Winker</t>
  </si>
  <si>
    <t>Alex Kirilloff</t>
  </si>
  <si>
    <t>Logan O'Hoppe</t>
  </si>
  <si>
    <t>Starling Marte</t>
  </si>
  <si>
    <t>Jarren Duran</t>
  </si>
  <si>
    <t>Seth Brown</t>
  </si>
  <si>
    <t>Ceddanne Rafaela</t>
  </si>
  <si>
    <t>Julio RodrÃ­guez</t>
  </si>
  <si>
    <t>Mitch Haniger</t>
  </si>
  <si>
    <t>Brett Baty</t>
  </si>
  <si>
    <t>Jeremy PeÃ±a</t>
  </si>
  <si>
    <t>Wyatt Langford</t>
  </si>
  <si>
    <t>Tyler Freeman</t>
  </si>
  <si>
    <t>Patrick Bailey</t>
  </si>
  <si>
    <t>Henry Davis</t>
  </si>
  <si>
    <t>Michael A. Taylor</t>
  </si>
  <si>
    <t>Brendan Donovan</t>
  </si>
  <si>
    <t>Javier BÃ¡ez</t>
  </si>
  <si>
    <t>Jung Hoo Lee</t>
  </si>
  <si>
    <t>Harrison Bader</t>
  </si>
  <si>
    <t>Colt Keith</t>
  </si>
  <si>
    <t>Abraham Toro</t>
  </si>
  <si>
    <t>JosÃ© RamÃ­rez</t>
  </si>
  <si>
    <t>Jared Triolo</t>
  </si>
  <si>
    <t>Yandy DÃ­az</t>
  </si>
  <si>
    <t>Mitch Garver</t>
  </si>
  <si>
    <t>Anthony Rendon</t>
  </si>
  <si>
    <t>Oneil Cruz</t>
  </si>
  <si>
    <t>JosÃ© Caballero</t>
  </si>
  <si>
    <t>Brendan Rodgers</t>
  </si>
  <si>
    <t>Kyle Isbel</t>
  </si>
  <si>
    <t>JJ Bleday</t>
  </si>
  <si>
    <t>Gabriel Moreno</t>
  </si>
  <si>
    <t>Elias DÃ­az</t>
  </si>
  <si>
    <t>Gio Urshela</t>
  </si>
  <si>
    <t>Isiah Kiner-Falefa</t>
  </si>
  <si>
    <t>Nick Ahmed</t>
  </si>
  <si>
    <t>Zack Gelof</t>
  </si>
  <si>
    <t>Luis Campusano</t>
  </si>
  <si>
    <t>Josh Smith</t>
  </si>
  <si>
    <t>Masyn Winn</t>
  </si>
  <si>
    <t>Jackson Chourio</t>
  </si>
  <si>
    <t>Brayan Rocchio</t>
  </si>
  <si>
    <t>Sal Frelick</t>
  </si>
  <si>
    <t>Evan Carter</t>
  </si>
  <si>
    <t>Trey Lipscomb</t>
  </si>
  <si>
    <t>Cavan Biggio</t>
  </si>
  <si>
    <t>Harold RamÃ­rez</t>
  </si>
  <si>
    <t>AndrÃ©s GimÃ©nez</t>
  </si>
  <si>
    <t>Nolan Schanuel</t>
  </si>
  <si>
    <t>Gavin Lux</t>
  </si>
  <si>
    <t>Oswaldo Cabrera</t>
  </si>
  <si>
    <t>Linear Regression Score</t>
  </si>
  <si>
    <t>Chase Z</t>
  </si>
  <si>
    <t>Patrick Wisdom</t>
  </si>
  <si>
    <t>Gary Sanchez</t>
  </si>
  <si>
    <t>Kole Calhoun</t>
  </si>
  <si>
    <t>Josh Donaldson</t>
  </si>
  <si>
    <t>C.J. Cron</t>
  </si>
  <si>
    <t>Nelson Cruz</t>
  </si>
  <si>
    <t>Mike Yastrzemski</t>
  </si>
  <si>
    <t>AJ Pollock</t>
  </si>
  <si>
    <t>Chris Taylor</t>
  </si>
  <si>
    <t>Ramon Urias</t>
  </si>
  <si>
    <t>Eduardo Escobar</t>
  </si>
  <si>
    <t>Travis d'Arnaud</t>
  </si>
  <si>
    <t>Nick Gordon</t>
  </si>
  <si>
    <t>Michael Chavis</t>
  </si>
  <si>
    <t>Hunter Dozier</t>
  </si>
  <si>
    <t>Jorge Mateo</t>
  </si>
  <si>
    <t>Josh Rojas</t>
  </si>
  <si>
    <t>Santiago Espinal</t>
  </si>
  <si>
    <t>Luis Urias</t>
  </si>
  <si>
    <t>Kolten Wong</t>
  </si>
  <si>
    <t>Brandon Crawford</t>
  </si>
  <si>
    <t>Tyrone Taylor</t>
  </si>
  <si>
    <t>Dylan Carlson</t>
  </si>
  <si>
    <t>Christian Vazquez</t>
  </si>
  <si>
    <t>Kyle Farmer</t>
  </si>
  <si>
    <t>Josh Harrison</t>
  </si>
  <si>
    <t>Jose Miranda</t>
  </si>
  <si>
    <t>Daniel Vogelbach</t>
  </si>
  <si>
    <t>Jose Iglesias</t>
  </si>
  <si>
    <t>Jonathan Schoop</t>
  </si>
  <si>
    <t>Ji Man Choi</t>
  </si>
  <si>
    <t>Aaron Hicks</t>
  </si>
  <si>
    <t>Nicky Lopez</t>
  </si>
  <si>
    <t>Trey Mancini</t>
  </si>
  <si>
    <t>Yoan Moncada</t>
  </si>
  <si>
    <t>Owen Miller</t>
  </si>
  <si>
    <t>Eric Hosmer</t>
  </si>
  <si>
    <t>Yonathan Daza</t>
  </si>
  <si>
    <t>Raimel Tapia</t>
  </si>
  <si>
    <t>Luke Voit</t>
  </si>
  <si>
    <t>Cesar Hernandez</t>
  </si>
  <si>
    <t>Victor Robles</t>
  </si>
  <si>
    <t>Rougned Odor</t>
  </si>
  <si>
    <t>Ben Gamel</t>
  </si>
  <si>
    <t>Harold Castro</t>
  </si>
  <si>
    <t>Taylor Walls</t>
  </si>
  <si>
    <t>Jesus Aguilar</t>
  </si>
  <si>
    <t>Nick Senzel</t>
  </si>
  <si>
    <t>Yuli Gurriel</t>
  </si>
  <si>
    <t>Franmil Reyes</t>
  </si>
  <si>
    <t>Miguel Cabrera</t>
  </si>
  <si>
    <t>Standard Residuals</t>
  </si>
  <si>
    <t>Miguel Sano</t>
  </si>
  <si>
    <t>Joey Votto</t>
  </si>
  <si>
    <t>Bobby Dalbec</t>
  </si>
  <si>
    <t>Trevor Story</t>
  </si>
  <si>
    <t>Avisail Garcia</t>
  </si>
  <si>
    <t>Jed Lowrie</t>
  </si>
  <si>
    <t>Tyler Naquin</t>
  </si>
  <si>
    <t>Wil Myers</t>
  </si>
  <si>
    <t>Kyle Seager</t>
  </si>
  <si>
    <t>Pedro Severino</t>
  </si>
  <si>
    <t>Austin Meadows</t>
  </si>
  <si>
    <t>Buster Posey</t>
  </si>
  <si>
    <t>Jonathan Villar</t>
  </si>
  <si>
    <t>James McCann</t>
  </si>
  <si>
    <t>Pavin Smith</t>
  </si>
  <si>
    <t>Michael Brantley</t>
  </si>
  <si>
    <t>Yadier Molina</t>
  </si>
  <si>
    <t>Akil Baddoo</t>
  </si>
  <si>
    <t>Nick Solak</t>
  </si>
  <si>
    <t>Odubel Herrera</t>
  </si>
  <si>
    <t>Jean Segura</t>
  </si>
  <si>
    <t>Brett Gardner</t>
  </si>
  <si>
    <t>Maikel Franco</t>
  </si>
  <si>
    <t>Joey Wendle</t>
  </si>
  <si>
    <t>Manuel Margot</t>
  </si>
  <si>
    <t>Jacob Stallings</t>
  </si>
  <si>
    <t>Garrett Hampson</t>
  </si>
  <si>
    <t>Leury Garcia</t>
  </si>
  <si>
    <t>Didi Gregorius</t>
  </si>
  <si>
    <t>Omar Narvaez</t>
  </si>
  <si>
    <t>Kevin Newman</t>
  </si>
  <si>
    <t>Andrelton Simmons</t>
  </si>
  <si>
    <t>David Fletcher</t>
  </si>
  <si>
    <t>Adam Duvall</t>
  </si>
  <si>
    <t>Jazz Chisholm Jr.</t>
  </si>
  <si>
    <t>Jackie Bradley Jr.</t>
  </si>
  <si>
    <t>FLYNN</t>
  </si>
  <si>
    <t>LR WOBA</t>
  </si>
  <si>
    <t>21 FLYNN &amp; 22 WOBA</t>
  </si>
  <si>
    <t>FLY &amp; WOBA</t>
  </si>
  <si>
    <t>21/22</t>
  </si>
  <si>
    <t>22/23</t>
  </si>
  <si>
    <t>X Variable 1</t>
  </si>
  <si>
    <t>Predicted Y</t>
  </si>
  <si>
    <t>YEAR</t>
  </si>
  <si>
    <t>LR NO Z Score</t>
  </si>
  <si>
    <t>Predicted wOBA</t>
  </si>
  <si>
    <t>DAM</t>
  </si>
  <si>
    <t>Z lr model and woba</t>
  </si>
  <si>
    <t>Z Linear Regression Score</t>
  </si>
  <si>
    <t>woba Pred LR</t>
  </si>
  <si>
    <t>wOBA Pred Score</t>
  </si>
  <si>
    <t>Colton Cowser</t>
  </si>
  <si>
    <t>Davis Schneider</t>
  </si>
  <si>
    <t>Jo Adell</t>
  </si>
  <si>
    <t>Dylan Moore</t>
  </si>
  <si>
    <t>Wilyer Abreu</t>
  </si>
  <si>
    <t>Tyler Nevin</t>
  </si>
  <si>
    <t>JesÃºs SÃ¡nchez</t>
  </si>
  <si>
    <t>Oliver Dunn</t>
  </si>
  <si>
    <t>Alec Burleson</t>
  </si>
  <si>
    <t>Edward Olivares</t>
  </si>
  <si>
    <t>Richie Palacios</t>
  </si>
  <si>
    <t>Joey Ortiz</t>
  </si>
  <si>
    <t>Eloy JimÃ©nez</t>
  </si>
  <si>
    <t>DJ Stewart</t>
  </si>
  <si>
    <t>Mickey Moniak</t>
  </si>
  <si>
    <t>Nick Martini</t>
  </si>
  <si>
    <t>Curtis Mead</t>
  </si>
  <si>
    <t>Emmanuel Rivera</t>
  </si>
  <si>
    <t>Parker Meadows</t>
  </si>
  <si>
    <t>Miguel Amaya</t>
  </si>
  <si>
    <t>Jake McCarthy</t>
  </si>
  <si>
    <t>Jacob Young</t>
  </si>
  <si>
    <t>Enrique HernÃ¡ndez</t>
  </si>
  <si>
    <t>Blake Perkins</t>
  </si>
  <si>
    <t>Mauricio DubÃ³n</t>
  </si>
  <si>
    <t>Johan Rojas</t>
  </si>
  <si>
    <t>GB/FB</t>
  </si>
  <si>
    <t>LD%</t>
  </si>
  <si>
    <t>GB%</t>
  </si>
  <si>
    <t>FB%</t>
  </si>
  <si>
    <t>IFFB%</t>
  </si>
  <si>
    <t>HR/FB</t>
  </si>
  <si>
    <t>IFH%</t>
  </si>
  <si>
    <t>O-Swing%</t>
  </si>
  <si>
    <t>Z-Swing%</t>
  </si>
  <si>
    <t>Swing%</t>
  </si>
  <si>
    <t>O-Contact%</t>
  </si>
  <si>
    <t>Z-Contact%</t>
  </si>
  <si>
    <t>Contact%</t>
  </si>
  <si>
    <t>Zone%</t>
  </si>
  <si>
    <t>F-Strike%</t>
  </si>
  <si>
    <t>SwStr%</t>
  </si>
  <si>
    <t>Pull%</t>
  </si>
  <si>
    <t>Cent%</t>
  </si>
  <si>
    <t>Oppo%</t>
  </si>
  <si>
    <t>Soft%</t>
  </si>
  <si>
    <t>Med%</t>
  </si>
  <si>
    <t>Hard%</t>
  </si>
  <si>
    <t>EV</t>
  </si>
  <si>
    <t>LA</t>
  </si>
  <si>
    <t>Barrel%</t>
  </si>
  <si>
    <t>maxEV</t>
  </si>
  <si>
    <t>HardHit%</t>
  </si>
  <si>
    <t>Events</t>
  </si>
  <si>
    <t>CStr%</t>
  </si>
  <si>
    <t>CSW%</t>
  </si>
  <si>
    <t>xBA</t>
  </si>
  <si>
    <t>xSLG</t>
  </si>
  <si>
    <t>Jeremy Peña</t>
  </si>
  <si>
    <t>Adolis García</t>
  </si>
  <si>
    <t>Ronald Acuña Jr.</t>
  </si>
  <si>
    <t>Teoscar Hernández</t>
  </si>
  <si>
    <t>José Caballero</t>
  </si>
  <si>
    <t>Jose Caballero</t>
  </si>
  <si>
    <t>Andrés Giménez</t>
  </si>
  <si>
    <t>Julio Rodríguez</t>
  </si>
  <si>
    <t>Yandy Díaz</t>
  </si>
  <si>
    <t>José Ramírez</t>
  </si>
  <si>
    <t>Elias Díaz</t>
  </si>
  <si>
    <t>Eugenio Suárez</t>
  </si>
  <si>
    <t>Harold Ramírez</t>
  </si>
  <si>
    <t>z-o swing%</t>
  </si>
  <si>
    <t>Predicted BB%</t>
  </si>
  <si>
    <t>Predicted K%</t>
  </si>
  <si>
    <t>Andy Pages</t>
  </si>
  <si>
    <t>Jake Rogers</t>
  </si>
  <si>
    <t>Jake Bauers</t>
  </si>
  <si>
    <t>Jake Meyers</t>
  </si>
  <si>
    <t>Gary SÃ¡nchez</t>
  </si>
  <si>
    <t>Riley Adams</t>
  </si>
  <si>
    <t>David Fry</t>
  </si>
  <si>
    <t>Jon Singleton</t>
  </si>
  <si>
    <t>Trevor Larnach</t>
  </si>
  <si>
    <t>Korey Lee</t>
  </si>
  <si>
    <t>Ben Rortvedt</t>
  </si>
  <si>
    <t>Wenceel PÃ©rez</t>
  </si>
  <si>
    <t>Gabriel Arias</t>
  </si>
  <si>
    <t>Carson Kelly</t>
  </si>
  <si>
    <t>IvÃ¡n Herrera</t>
  </si>
  <si>
    <t>Reese McGuire</t>
  </si>
  <si>
    <t>Blaze Alexander</t>
  </si>
  <si>
    <t>Stuart Fairchild</t>
  </si>
  <si>
    <t>Estevan Florial</t>
  </si>
  <si>
    <t>MartÃ­n Maldonado</t>
  </si>
  <si>
    <t>Ildemaro Vargas</t>
  </si>
  <si>
    <t>Max Schuemann</t>
  </si>
  <si>
    <t>Christian VÃ¡zquez</t>
  </si>
  <si>
    <t>Jose Trevino</t>
  </si>
  <si>
    <t>Austin Wells</t>
  </si>
  <si>
    <t>Jake Fraley</t>
  </si>
  <si>
    <t>Darell Hernaiz</t>
  </si>
  <si>
    <t>Nick Fortes</t>
  </si>
  <si>
    <t>JosÃ© Abreu</t>
  </si>
  <si>
    <t>Michael Siani</t>
  </si>
  <si>
    <t>Austin Martin</t>
  </si>
  <si>
    <t>Nick Madrigal</t>
  </si>
  <si>
    <t>Ernie Clement</t>
  </si>
  <si>
    <t>Nick Allen</t>
  </si>
  <si>
    <t>Vidal BrujÃ¡n</t>
  </si>
  <si>
    <t>Tyler Wade</t>
  </si>
  <si>
    <t>Iván Herrera</t>
  </si>
  <si>
    <t>Ivan Herrera</t>
  </si>
  <si>
    <t>Jesús Sánchez</t>
  </si>
  <si>
    <t>Gary Sánchez</t>
  </si>
  <si>
    <t>Kevin Pillar</t>
  </si>
  <si>
    <t>Luis García Jr.</t>
  </si>
  <si>
    <t>Miguel Sanó</t>
  </si>
  <si>
    <t>Eloy Jiménez</t>
  </si>
  <si>
    <t>Wenceel Pérez</t>
  </si>
  <si>
    <t>Wenceel Perez</t>
  </si>
  <si>
    <t>Enrique Hernández</t>
  </si>
  <si>
    <t>Mauricio Dubón</t>
  </si>
  <si>
    <t>Freddy Fermin</t>
  </si>
  <si>
    <t>Luis Urías</t>
  </si>
  <si>
    <t>Nelson Velázquez</t>
  </si>
  <si>
    <t>Nelson Velazquez</t>
  </si>
  <si>
    <t>Vidal Bruján</t>
  </si>
  <si>
    <t>Vidal Brujan</t>
  </si>
  <si>
    <t>Ramón Laureano</t>
  </si>
  <si>
    <t>Javier Báez</t>
  </si>
  <si>
    <t>Christian Vázquez</t>
  </si>
  <si>
    <t>Martín Maldonado</t>
  </si>
  <si>
    <t>José Abreu</t>
  </si>
  <si>
    <t>Tyler Soderstrom</t>
  </si>
  <si>
    <t>Heliot Ramos</t>
  </si>
  <si>
    <t>Dominic Canzone</t>
  </si>
  <si>
    <t>Mark Vientos</t>
  </si>
  <si>
    <t>Luis Robert</t>
  </si>
  <si>
    <t>Michael Toglia</t>
  </si>
  <si>
    <t>Rob Refsnyder</t>
  </si>
  <si>
    <t>Nick Gonzales</t>
  </si>
  <si>
    <t>Edmundo Sosa</t>
  </si>
  <si>
    <t>Lenyn Sosa</t>
  </si>
  <si>
    <t>Danny Jansen</t>
  </si>
  <si>
    <t>Otto Lopez</t>
  </si>
  <si>
    <t>Jason Heyward</t>
  </si>
  <si>
    <t>Pete Crow-Armstrong</t>
  </si>
  <si>
    <t>Andy IbÃ¡Ã±ez</t>
  </si>
  <si>
    <t>Willie Calhoun</t>
  </si>
  <si>
    <t>Miguel Andujar</t>
  </si>
  <si>
    <t>David Hamilton</t>
  </si>
  <si>
    <t>RamÃ³n UrÃ­as</t>
  </si>
  <si>
    <t>Luis Matos</t>
  </si>
  <si>
    <t>Jake Cave</t>
  </si>
  <si>
    <t>Danny Mendick</t>
  </si>
  <si>
    <t>Jonny DeLuca</t>
  </si>
  <si>
    <t>Nick Loftin</t>
  </si>
  <si>
    <t>Travis Jankowski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</si>
</sst>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2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rgb="FF7F7F7F"/>
      </left>
      <right/>
      <top/>
      <bottom/>
      <diagonal/>
    </border>
    <border>
      <left style="double">
        <color rgb="FF3F3F3F"/>
      </left>
      <right/>
      <top style="double">
        <color rgb="FF3F3F3F"/>
      </top>
      <bottom style="double">
        <color rgb="FF3F3F3F"/>
      </bottom>
      <diagonal/>
    </border>
    <border>
      <left/>
      <right/>
      <top style="double">
        <color rgb="FF3F3F3F"/>
      </top>
      <bottom style="double">
        <color rgb="FF3F3F3F"/>
      </bottom>
      <diagonal/>
    </border>
    <border>
      <left/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28">
    <xf numFmtId="0" fontId="0" fillId="0" borderId="0" xfId="0"/>
    <xf numFmtId="0" fontId="6" fillId="2" borderId="0" xfId="6"/>
    <xf numFmtId="0" fontId="11" fillId="6" borderId="4" xfId="11"/>
    <xf numFmtId="0" fontId="8" fillId="4" borderId="0" xfId="8"/>
    <xf numFmtId="0" fontId="0" fillId="0" borderId="10" xfId="0" applyBorder="1"/>
    <xf numFmtId="0" fontId="18" fillId="0" borderId="11" xfId="0" applyFont="1" applyBorder="1" applyAlignment="1">
      <alignment horizontal="center"/>
    </xf>
    <xf numFmtId="0" fontId="18" fillId="0" borderId="11" xfId="0" applyFont="1" applyBorder="1" applyAlignment="1">
      <alignment horizontal="centerContinuous"/>
    </xf>
    <xf numFmtId="0" fontId="6" fillId="2" borderId="4" xfId="6" applyBorder="1"/>
    <xf numFmtId="0" fontId="8" fillId="4" borderId="12" xfId="8" applyBorder="1"/>
    <xf numFmtId="0" fontId="0" fillId="0" borderId="0" xfId="0" applyAlignment="1">
      <alignment wrapText="1"/>
    </xf>
    <xf numFmtId="0" fontId="8" fillId="4" borderId="0" xfId="8" applyBorder="1"/>
    <xf numFmtId="0" fontId="0" fillId="0" borderId="16" xfId="0" applyBorder="1"/>
    <xf numFmtId="0" fontId="0" fillId="0" borderId="17" xfId="0" applyBorder="1"/>
    <xf numFmtId="0" fontId="0" fillId="0" borderId="4" xfId="0" applyBorder="1"/>
    <xf numFmtId="0" fontId="11" fillId="6" borderId="0" xfId="11" applyBorder="1"/>
    <xf numFmtId="0" fontId="6" fillId="2" borderId="0" xfId="6" applyBorder="1"/>
    <xf numFmtId="0" fontId="0" fillId="0" borderId="12" xfId="0" applyBorder="1"/>
    <xf numFmtId="0" fontId="9" fillId="5" borderId="4" xfId="9" applyAlignment="1">
      <alignment wrapText="1"/>
    </xf>
    <xf numFmtId="0" fontId="9" fillId="5" borderId="4" xfId="9"/>
    <xf numFmtId="0" fontId="6" fillId="2" borderId="4" xfId="6" applyBorder="1" applyAlignment="1">
      <alignment wrapText="1"/>
    </xf>
    <xf numFmtId="0" fontId="8" fillId="4" borderId="0" xfId="8" applyAlignment="1">
      <alignment wrapText="1"/>
    </xf>
    <xf numFmtId="0" fontId="8" fillId="4" borderId="12" xfId="8" applyBorder="1" applyAlignment="1">
      <alignment wrapText="1"/>
    </xf>
    <xf numFmtId="0" fontId="13" fillId="7" borderId="7" xfId="13" applyAlignment="1">
      <alignment horizontal="center"/>
    </xf>
    <xf numFmtId="0" fontId="13" fillId="7" borderId="13" xfId="13" applyBorder="1" applyAlignment="1">
      <alignment horizontal="center"/>
    </xf>
    <xf numFmtId="0" fontId="13" fillId="7" borderId="14" xfId="13" applyBorder="1" applyAlignment="1">
      <alignment horizontal="center"/>
    </xf>
    <xf numFmtId="0" fontId="13" fillId="7" borderId="15" xfId="13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19" xfId="0" applyBorder="1" applyAlignment="1">
      <alignment horizontal="center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425883-8B2C-41C9-A5FF-23436886EE0F}">
  <sheetPr codeName="Sheet12"/>
  <dimension ref="A1:V229"/>
  <sheetViews>
    <sheetView workbookViewId="0">
      <selection activeCell="E14" sqref="E14"/>
    </sheetView>
  </sheetViews>
  <sheetFormatPr defaultRowHeight="14.4" x14ac:dyDescent="0.3"/>
  <cols>
    <col min="14" max="14" width="15.88671875" customWidth="1"/>
  </cols>
  <sheetData>
    <row r="1" spans="1:22" ht="15" thickBot="1" x14ac:dyDescent="0.35">
      <c r="N1" t="s">
        <v>308</v>
      </c>
    </row>
    <row r="2" spans="1:22" ht="15.6" thickTop="1" thickBot="1" x14ac:dyDescent="0.35">
      <c r="B2" s="22" t="s">
        <v>514</v>
      </c>
      <c r="C2" s="22"/>
      <c r="G2" s="22" t="s">
        <v>514</v>
      </c>
      <c r="H2" s="22"/>
    </row>
    <row r="3" spans="1:22" ht="15" thickTop="1" x14ac:dyDescent="0.3">
      <c r="A3" t="s">
        <v>515</v>
      </c>
      <c r="B3">
        <v>1.1539825364952581</v>
      </c>
      <c r="C3">
        <v>1.3455492036631709</v>
      </c>
      <c r="G3">
        <v>1.1539825364952581</v>
      </c>
      <c r="H3">
        <v>1.3455492036631709</v>
      </c>
      <c r="N3" s="6" t="s">
        <v>309</v>
      </c>
      <c r="O3" s="6"/>
    </row>
    <row r="4" spans="1:22" x14ac:dyDescent="0.3">
      <c r="A4" t="s">
        <v>515</v>
      </c>
      <c r="B4">
        <v>0.88387434221588812</v>
      </c>
      <c r="C4">
        <v>8.6949429667738942E-3</v>
      </c>
      <c r="G4">
        <v>0.88387434221588812</v>
      </c>
      <c r="H4">
        <v>8.6949429667738942E-3</v>
      </c>
      <c r="N4" t="s">
        <v>310</v>
      </c>
      <c r="O4">
        <v>0.52923938171622886</v>
      </c>
    </row>
    <row r="5" spans="1:22" x14ac:dyDescent="0.3">
      <c r="A5" t="s">
        <v>515</v>
      </c>
      <c r="B5">
        <v>1.1362822986906291</v>
      </c>
      <c r="C5">
        <v>1.3368593418231935</v>
      </c>
      <c r="G5">
        <v>1.1362822986906291</v>
      </c>
      <c r="H5">
        <v>1.3368593418231935</v>
      </c>
      <c r="N5" t="s">
        <v>311</v>
      </c>
      <c r="O5">
        <v>0.28009432315937621</v>
      </c>
    </row>
    <row r="6" spans="1:22" x14ac:dyDescent="0.3">
      <c r="A6" t="s">
        <v>515</v>
      </c>
      <c r="B6">
        <v>1.0072896920508954</v>
      </c>
      <c r="C6">
        <v>-0.65473628590566946</v>
      </c>
      <c r="G6">
        <v>1.0072896920508954</v>
      </c>
      <c r="H6">
        <v>-0.65473628590566946</v>
      </c>
      <c r="N6" t="s">
        <v>312</v>
      </c>
      <c r="O6">
        <v>0.27632518349005358</v>
      </c>
    </row>
    <row r="7" spans="1:22" x14ac:dyDescent="0.3">
      <c r="A7" t="s">
        <v>515</v>
      </c>
      <c r="B7">
        <v>1.2885140508939954</v>
      </c>
      <c r="C7">
        <v>3.9484305687139916</v>
      </c>
      <c r="G7">
        <v>1.2885140508939954</v>
      </c>
      <c r="H7">
        <v>3.9484305687139916</v>
      </c>
      <c r="N7" t="s">
        <v>313</v>
      </c>
      <c r="O7">
        <v>0.88149455188162285</v>
      </c>
    </row>
    <row r="8" spans="1:22" ht="15" thickBot="1" x14ac:dyDescent="0.35">
      <c r="A8" t="s">
        <v>515</v>
      </c>
      <c r="B8">
        <v>1.1287905021773266</v>
      </c>
      <c r="C8">
        <v>0.62695595872943011</v>
      </c>
      <c r="G8">
        <v>1.1287905021773266</v>
      </c>
      <c r="H8">
        <v>0.62695595872943011</v>
      </c>
      <c r="N8" s="4" t="s">
        <v>314</v>
      </c>
      <c r="O8" s="4">
        <v>193</v>
      </c>
    </row>
    <row r="9" spans="1:22" x14ac:dyDescent="0.3">
      <c r="A9" t="s">
        <v>515</v>
      </c>
      <c r="B9">
        <v>1.4973094268395379</v>
      </c>
      <c r="C9">
        <v>3.0190301839772977</v>
      </c>
      <c r="G9">
        <v>1.4973094268395379</v>
      </c>
      <c r="H9">
        <v>3.0190301839772977</v>
      </c>
    </row>
    <row r="10" spans="1:22" ht="15" thickBot="1" x14ac:dyDescent="0.35">
      <c r="A10" t="s">
        <v>515</v>
      </c>
      <c r="B10">
        <v>1.4159291055032543</v>
      </c>
      <c r="C10">
        <v>-0.17394309344011216</v>
      </c>
      <c r="G10">
        <v>1.4159291055032543</v>
      </c>
      <c r="H10">
        <v>-0.17394309344011216</v>
      </c>
      <c r="N10" t="s">
        <v>315</v>
      </c>
    </row>
    <row r="11" spans="1:22" x14ac:dyDescent="0.3">
      <c r="A11" t="s">
        <v>515</v>
      </c>
      <c r="B11">
        <v>1.1247022652705181</v>
      </c>
      <c r="C11">
        <v>1.5507584215964074</v>
      </c>
      <c r="G11">
        <v>1.1247022652705181</v>
      </c>
      <c r="H11">
        <v>1.5507584215964074</v>
      </c>
      <c r="N11" s="5"/>
      <c r="O11" s="5" t="s">
        <v>320</v>
      </c>
      <c r="P11" s="5" t="s">
        <v>321</v>
      </c>
      <c r="Q11" s="5" t="s">
        <v>322</v>
      </c>
      <c r="R11" s="5" t="s">
        <v>323</v>
      </c>
      <c r="S11" s="5" t="s">
        <v>324</v>
      </c>
    </row>
    <row r="12" spans="1:22" x14ac:dyDescent="0.3">
      <c r="A12" t="s">
        <v>515</v>
      </c>
      <c r="B12">
        <v>0.90842752006978944</v>
      </c>
      <c r="C12">
        <v>0.56278768711146088</v>
      </c>
      <c r="G12">
        <v>0.90842752006978944</v>
      </c>
      <c r="H12">
        <v>0.56278768711146088</v>
      </c>
      <c r="N12" t="s">
        <v>316</v>
      </c>
      <c r="O12">
        <v>1</v>
      </c>
      <c r="P12">
        <v>57.74326553738004</v>
      </c>
      <c r="Q12">
        <v>57.74326553738004</v>
      </c>
      <c r="R12">
        <v>74.312534884044979</v>
      </c>
      <c r="S12">
        <v>2.5201000764255226E-15</v>
      </c>
    </row>
    <row r="13" spans="1:22" x14ac:dyDescent="0.3">
      <c r="A13" t="s">
        <v>515</v>
      </c>
      <c r="B13">
        <v>0.71337660331503827</v>
      </c>
      <c r="C13">
        <v>2.8058332496846874</v>
      </c>
      <c r="G13">
        <v>0.71337660331503827</v>
      </c>
      <c r="H13">
        <v>2.8058332496846874</v>
      </c>
      <c r="N13" t="s">
        <v>317</v>
      </c>
      <c r="O13">
        <v>191</v>
      </c>
      <c r="P13">
        <v>148.41323519442378</v>
      </c>
      <c r="Q13">
        <v>0.7770326449969831</v>
      </c>
    </row>
    <row r="14" spans="1:22" ht="15" thickBot="1" x14ac:dyDescent="0.35">
      <c r="A14" t="s">
        <v>515</v>
      </c>
      <c r="B14">
        <v>0.57902460557092694</v>
      </c>
      <c r="C14">
        <v>9.0064077768831352E-2</v>
      </c>
      <c r="G14">
        <v>0.57902460557092694</v>
      </c>
      <c r="H14">
        <v>9.0064077768831352E-2</v>
      </c>
      <c r="N14" s="4" t="s">
        <v>318</v>
      </c>
      <c r="O14" s="4">
        <v>192</v>
      </c>
      <c r="P14" s="4">
        <v>206.15650073180382</v>
      </c>
      <c r="Q14" s="4"/>
      <c r="R14" s="4"/>
      <c r="S14" s="4"/>
    </row>
    <row r="15" spans="1:22" ht="15" thickBot="1" x14ac:dyDescent="0.35">
      <c r="A15" t="s">
        <v>515</v>
      </c>
      <c r="B15">
        <v>1.8578432776452447</v>
      </c>
      <c r="C15">
        <v>1.5285042799483992</v>
      </c>
      <c r="G15">
        <v>1.8578432776452447</v>
      </c>
      <c r="H15">
        <v>1.5285042799483992</v>
      </c>
    </row>
    <row r="16" spans="1:22" x14ac:dyDescent="0.3">
      <c r="A16" t="s">
        <v>515</v>
      </c>
      <c r="B16">
        <v>0.43681139061767199</v>
      </c>
      <c r="C16">
        <v>-0.98903759054047213</v>
      </c>
      <c r="G16">
        <v>0.43681139061767199</v>
      </c>
      <c r="H16">
        <v>-0.98903759054047213</v>
      </c>
      <c r="N16" s="5"/>
      <c r="O16" s="5" t="s">
        <v>325</v>
      </c>
      <c r="P16" s="5" t="s">
        <v>313</v>
      </c>
      <c r="Q16" s="5" t="s">
        <v>326</v>
      </c>
      <c r="R16" s="5" t="s">
        <v>327</v>
      </c>
      <c r="S16" s="5" t="s">
        <v>328</v>
      </c>
      <c r="T16" s="5" t="s">
        <v>329</v>
      </c>
      <c r="U16" s="5" t="s">
        <v>330</v>
      </c>
      <c r="V16" s="5" t="s">
        <v>331</v>
      </c>
    </row>
    <row r="17" spans="1:22" x14ac:dyDescent="0.3">
      <c r="A17" t="s">
        <v>515</v>
      </c>
      <c r="B17">
        <v>0.63159813489537009</v>
      </c>
      <c r="C17">
        <v>0.70281822910320957</v>
      </c>
      <c r="G17">
        <v>0.63159813489537009</v>
      </c>
      <c r="H17">
        <v>0.70281822910320957</v>
      </c>
      <c r="N17" t="s">
        <v>319</v>
      </c>
      <c r="O17">
        <v>3.6206777878610763E-2</v>
      </c>
      <c r="P17">
        <v>6.6956828951891881E-2</v>
      </c>
      <c r="Q17">
        <v>0.54074809762309883</v>
      </c>
      <c r="R17">
        <v>0.58931127701878272</v>
      </c>
      <c r="S17">
        <v>-9.586302218434084E-2</v>
      </c>
      <c r="T17">
        <v>0.16827657794156237</v>
      </c>
      <c r="U17">
        <v>-9.586302218434084E-2</v>
      </c>
      <c r="V17">
        <v>0.16827657794156237</v>
      </c>
    </row>
    <row r="18" spans="1:22" ht="15" thickBot="1" x14ac:dyDescent="0.35">
      <c r="A18" t="s">
        <v>515</v>
      </c>
      <c r="B18">
        <v>-0.11930524825745625</v>
      </c>
      <c r="C18">
        <v>1.5621169633385274E-2</v>
      </c>
      <c r="G18">
        <v>-0.11930524825745625</v>
      </c>
      <c r="H18">
        <v>1.5621169633385274E-2</v>
      </c>
      <c r="N18" s="4" t="s">
        <v>517</v>
      </c>
      <c r="O18" s="4">
        <v>0.87406762537565619</v>
      </c>
      <c r="P18" s="4">
        <v>0.10139440633604781</v>
      </c>
      <c r="Q18" s="4">
        <v>8.6204718481093074</v>
      </c>
      <c r="R18" s="4">
        <v>2.5201000764253948E-15</v>
      </c>
      <c r="S18" s="4">
        <v>0.67407101290279003</v>
      </c>
      <c r="T18" s="4">
        <v>1.0740642378485223</v>
      </c>
      <c r="U18" s="4">
        <v>0.67407101290279003</v>
      </c>
      <c r="V18" s="4">
        <v>1.0740642378485223</v>
      </c>
    </row>
    <row r="19" spans="1:22" x14ac:dyDescent="0.3">
      <c r="A19" t="s">
        <v>515</v>
      </c>
      <c r="B19">
        <v>0.2200415452293113</v>
      </c>
      <c r="C19">
        <v>1.4385428041006725</v>
      </c>
      <c r="G19">
        <v>0.2200415452293113</v>
      </c>
      <c r="H19">
        <v>1.4385428041006725</v>
      </c>
    </row>
    <row r="20" spans="1:22" x14ac:dyDescent="0.3">
      <c r="A20" t="s">
        <v>515</v>
      </c>
      <c r="B20">
        <v>1.150087919403427</v>
      </c>
      <c r="C20">
        <v>0.81281923991770078</v>
      </c>
      <c r="G20">
        <v>1.150087919403427</v>
      </c>
      <c r="H20">
        <v>0.81281923991770078</v>
      </c>
    </row>
    <row r="21" spans="1:22" x14ac:dyDescent="0.3">
      <c r="A21" t="s">
        <v>515</v>
      </c>
      <c r="B21">
        <v>0.5115154778054164</v>
      </c>
      <c r="C21">
        <v>2.5903172140677801E-2</v>
      </c>
      <c r="G21">
        <v>0.5115154778054164</v>
      </c>
      <c r="H21">
        <v>2.5903172140677801E-2</v>
      </c>
    </row>
    <row r="22" spans="1:22" x14ac:dyDescent="0.3">
      <c r="A22" t="s">
        <v>515</v>
      </c>
      <c r="B22">
        <v>1.1418348367588405</v>
      </c>
      <c r="C22">
        <v>1.6984993113858666</v>
      </c>
      <c r="G22">
        <v>1.1418348367588405</v>
      </c>
      <c r="H22">
        <v>1.6984993113858666</v>
      </c>
      <c r="N22" t="s">
        <v>332</v>
      </c>
    </row>
    <row r="23" spans="1:22" ht="15" thickBot="1" x14ac:dyDescent="0.35">
      <c r="A23" t="s">
        <v>515</v>
      </c>
      <c r="B23">
        <v>0.80953171229873977</v>
      </c>
      <c r="C23">
        <v>0.58551048234380154</v>
      </c>
      <c r="G23">
        <v>0.80953171229873977</v>
      </c>
      <c r="H23">
        <v>0.58551048234380154</v>
      </c>
    </row>
    <row r="24" spans="1:22" x14ac:dyDescent="0.3">
      <c r="A24" t="s">
        <v>515</v>
      </c>
      <c r="B24">
        <v>0.52200069528269222</v>
      </c>
      <c r="C24">
        <v>0.66738904358663387</v>
      </c>
      <c r="G24">
        <v>0.52200069528269222</v>
      </c>
      <c r="H24">
        <v>0.66738904358663387</v>
      </c>
      <c r="N24" s="5" t="s">
        <v>333</v>
      </c>
      <c r="O24" s="5" t="s">
        <v>518</v>
      </c>
      <c r="P24" s="5" t="s">
        <v>335</v>
      </c>
      <c r="Q24" s="5" t="s">
        <v>474</v>
      </c>
    </row>
    <row r="25" spans="1:22" x14ac:dyDescent="0.3">
      <c r="A25" t="s">
        <v>515</v>
      </c>
      <c r="B25">
        <v>0.65501408902065794</v>
      </c>
      <c r="C25">
        <v>1.2311383772787594</v>
      </c>
      <c r="G25">
        <v>0.65501408902065794</v>
      </c>
      <c r="H25">
        <v>1.2311383772787594</v>
      </c>
      <c r="N25">
        <v>1</v>
      </c>
      <c r="O25">
        <v>1.0448655532779976</v>
      </c>
      <c r="P25">
        <v>0.30068365038517331</v>
      </c>
      <c r="Q25">
        <v>0.34199842997318203</v>
      </c>
    </row>
    <row r="26" spans="1:22" x14ac:dyDescent="0.3">
      <c r="A26" t="s">
        <v>515</v>
      </c>
      <c r="B26">
        <v>0.64903590673351463</v>
      </c>
      <c r="C26">
        <v>-0.77790949816424637</v>
      </c>
      <c r="G26">
        <v>0.64903590673351463</v>
      </c>
      <c r="H26">
        <v>-0.77790949816424637</v>
      </c>
      <c r="N26">
        <v>2</v>
      </c>
      <c r="O26">
        <v>0.80877272530972211</v>
      </c>
      <c r="P26">
        <v>-0.80007778234294824</v>
      </c>
      <c r="Q26">
        <v>-0.91001072079310497</v>
      </c>
    </row>
    <row r="27" spans="1:22" x14ac:dyDescent="0.3">
      <c r="A27" t="s">
        <v>515</v>
      </c>
      <c r="B27">
        <v>-3.4516994041880432E-3</v>
      </c>
      <c r="C27">
        <v>0.88631595277168951</v>
      </c>
      <c r="G27">
        <v>-3.4516994041880432E-3</v>
      </c>
      <c r="H27">
        <v>0.88631595277168951</v>
      </c>
      <c r="N27">
        <v>3</v>
      </c>
      <c r="O27">
        <v>1.0293943484515211</v>
      </c>
      <c r="P27">
        <v>0.30746499337167243</v>
      </c>
      <c r="Q27">
        <v>0.34971154856649916</v>
      </c>
    </row>
    <row r="28" spans="1:22" x14ac:dyDescent="0.3">
      <c r="A28" t="s">
        <v>515</v>
      </c>
      <c r="B28">
        <v>0.77616507539453239</v>
      </c>
      <c r="C28">
        <v>0.21851218178445594</v>
      </c>
      <c r="G28">
        <v>0.77616507539453239</v>
      </c>
      <c r="H28">
        <v>0.21851218178445594</v>
      </c>
      <c r="N28">
        <v>4</v>
      </c>
      <c r="O28">
        <v>0.91664608707491291</v>
      </c>
      <c r="P28">
        <v>-1.5713823729805823</v>
      </c>
      <c r="Q28">
        <v>-1.7872947323822697</v>
      </c>
    </row>
    <row r="29" spans="1:22" x14ac:dyDescent="0.3">
      <c r="A29" t="s">
        <v>515</v>
      </c>
      <c r="B29">
        <v>0.5495381177188452</v>
      </c>
      <c r="C29">
        <v>-0.57689024986366166</v>
      </c>
      <c r="G29">
        <v>0.5495381177188452</v>
      </c>
      <c r="H29">
        <v>-0.57689024986366166</v>
      </c>
      <c r="N29">
        <v>5</v>
      </c>
      <c r="O29">
        <v>1.1624551946066928</v>
      </c>
      <c r="P29">
        <v>2.7859753741072986</v>
      </c>
      <c r="Q29">
        <v>3.1687762293297839</v>
      </c>
    </row>
    <row r="30" spans="1:22" x14ac:dyDescent="0.3">
      <c r="A30" t="s">
        <v>515</v>
      </c>
      <c r="B30">
        <v>0.37560033732186937</v>
      </c>
      <c r="C30">
        <v>1.1026144260060065</v>
      </c>
      <c r="G30">
        <v>0.37560033732186937</v>
      </c>
      <c r="H30">
        <v>1.1026144260060065</v>
      </c>
      <c r="N30">
        <v>6</v>
      </c>
      <c r="O30">
        <v>1.0228460116633411</v>
      </c>
      <c r="P30">
        <v>-0.395890052933911</v>
      </c>
      <c r="Q30">
        <v>-0.45028646011167939</v>
      </c>
    </row>
    <row r="31" spans="1:22" x14ac:dyDescent="0.3">
      <c r="A31" t="s">
        <v>515</v>
      </c>
      <c r="B31">
        <v>0.72054152852098985</v>
      </c>
      <c r="C31">
        <v>2.0191300653747177</v>
      </c>
      <c r="G31">
        <v>0.72054152852098985</v>
      </c>
      <c r="H31">
        <v>2.0191300653747177</v>
      </c>
      <c r="N31">
        <v>7</v>
      </c>
      <c r="O31">
        <v>1.3449564730488306</v>
      </c>
      <c r="P31">
        <v>1.6740737109284671</v>
      </c>
      <c r="Q31">
        <v>1.9040961491039081</v>
      </c>
    </row>
    <row r="32" spans="1:22" x14ac:dyDescent="0.3">
      <c r="A32" t="s">
        <v>515</v>
      </c>
      <c r="B32">
        <v>0.38681745469278428</v>
      </c>
      <c r="C32">
        <v>-1.4273320750305365</v>
      </c>
      <c r="G32">
        <v>0.38681745469278428</v>
      </c>
      <c r="H32">
        <v>-1.4273320750305365</v>
      </c>
      <c r="N32">
        <v>8</v>
      </c>
      <c r="O32">
        <v>1.2738245688261174</v>
      </c>
      <c r="P32">
        <v>-1.4477676622662297</v>
      </c>
      <c r="Q32">
        <v>-1.6466950126045483</v>
      </c>
    </row>
    <row r="33" spans="1:17" x14ac:dyDescent="0.3">
      <c r="A33" t="s">
        <v>515</v>
      </c>
      <c r="B33">
        <v>0.12876632320979087</v>
      </c>
      <c r="C33">
        <v>0.97142491091684735</v>
      </c>
      <c r="G33">
        <v>0.12876632320979087</v>
      </c>
      <c r="H33">
        <v>0.97142491091684735</v>
      </c>
      <c r="N33">
        <v>9</v>
      </c>
      <c r="O33">
        <v>1.0192726161382339</v>
      </c>
      <c r="P33">
        <v>0.53148580545817348</v>
      </c>
      <c r="Q33">
        <v>0.60451345055471073</v>
      </c>
    </row>
    <row r="34" spans="1:17" x14ac:dyDescent="0.3">
      <c r="A34" t="s">
        <v>515</v>
      </c>
      <c r="B34">
        <v>0.68863381146637714</v>
      </c>
      <c r="C34">
        <v>0.59847591582525272</v>
      </c>
      <c r="G34">
        <v>0.68863381146637714</v>
      </c>
      <c r="H34">
        <v>0.59847591582525272</v>
      </c>
      <c r="N34">
        <v>10</v>
      </c>
      <c r="O34">
        <v>0.83023386317190795</v>
      </c>
      <c r="P34">
        <v>-0.26744617606044707</v>
      </c>
      <c r="Q34">
        <v>-0.30419403315689664</v>
      </c>
    </row>
    <row r="35" spans="1:17" x14ac:dyDescent="0.3">
      <c r="A35" t="s">
        <v>515</v>
      </c>
      <c r="B35">
        <v>5.012733090263749E-2</v>
      </c>
      <c r="C35">
        <v>0.39964044075995686</v>
      </c>
      <c r="G35">
        <v>5.012733090263749E-2</v>
      </c>
      <c r="H35">
        <v>0.39964044075995686</v>
      </c>
      <c r="N35">
        <v>11</v>
      </c>
      <c r="O35">
        <v>0.65974617153673765</v>
      </c>
      <c r="P35">
        <v>2.14608707814795</v>
      </c>
      <c r="Q35">
        <v>2.4409654810700139</v>
      </c>
    </row>
    <row r="36" spans="1:17" x14ac:dyDescent="0.3">
      <c r="A36" t="s">
        <v>515</v>
      </c>
      <c r="B36">
        <v>6.0959558940819621E-2</v>
      </c>
      <c r="C36">
        <v>5.3955751295981839E-2</v>
      </c>
      <c r="G36">
        <v>6.0959558940819621E-2</v>
      </c>
      <c r="H36">
        <v>5.3955751295981839E-2</v>
      </c>
      <c r="N36">
        <v>12</v>
      </c>
      <c r="O36">
        <v>0.54231343990406677</v>
      </c>
      <c r="P36">
        <v>-0.45224936213523542</v>
      </c>
      <c r="Q36">
        <v>-0.51438969697386061</v>
      </c>
    </row>
    <row r="37" spans="1:17" x14ac:dyDescent="0.3">
      <c r="A37" t="s">
        <v>515</v>
      </c>
      <c r="B37">
        <v>0.63998466843323065</v>
      </c>
      <c r="C37">
        <v>0.57886090993093053</v>
      </c>
      <c r="G37">
        <v>0.63998466843323065</v>
      </c>
      <c r="H37">
        <v>0.57886090993093053</v>
      </c>
      <c r="N37">
        <v>13</v>
      </c>
      <c r="O37">
        <v>1.6600874398901158</v>
      </c>
      <c r="P37">
        <v>-0.13158315994171654</v>
      </c>
      <c r="Q37">
        <v>-0.14966305634952529</v>
      </c>
    </row>
    <row r="38" spans="1:17" x14ac:dyDescent="0.3">
      <c r="A38" t="s">
        <v>515</v>
      </c>
      <c r="B38">
        <v>-0.49910979593491744</v>
      </c>
      <c r="C38">
        <v>0.20266466029412236</v>
      </c>
      <c r="G38">
        <v>-0.49910979593491744</v>
      </c>
      <c r="H38">
        <v>0.20266466029412236</v>
      </c>
      <c r="N38">
        <v>14</v>
      </c>
      <c r="O38">
        <v>0.41800947281283751</v>
      </c>
      <c r="P38">
        <v>-1.4070470633533096</v>
      </c>
      <c r="Q38">
        <v>-1.6003792888265953</v>
      </c>
    </row>
    <row r="39" spans="1:17" x14ac:dyDescent="0.3">
      <c r="A39" t="s">
        <v>515</v>
      </c>
      <c r="B39">
        <v>0.66541714893174841</v>
      </c>
      <c r="C39">
        <v>0.11126805049070231</v>
      </c>
      <c r="G39">
        <v>0.66541714893174841</v>
      </c>
      <c r="H39">
        <v>0.11126805049070231</v>
      </c>
      <c r="N39">
        <v>15</v>
      </c>
      <c r="O39">
        <v>0.58826625983830017</v>
      </c>
      <c r="P39">
        <v>0.1145519692649094</v>
      </c>
      <c r="Q39">
        <v>0.13029173215354517</v>
      </c>
    </row>
    <row r="40" spans="1:17" x14ac:dyDescent="0.3">
      <c r="A40" t="s">
        <v>515</v>
      </c>
      <c r="B40">
        <v>0.60593666489128095</v>
      </c>
      <c r="C40">
        <v>0.73154123772508262</v>
      </c>
      <c r="G40">
        <v>0.60593666489128095</v>
      </c>
      <c r="H40">
        <v>0.73154123772508262</v>
      </c>
      <c r="N40">
        <v>16</v>
      </c>
      <c r="O40">
        <v>-6.8074077160637167E-2</v>
      </c>
      <c r="P40">
        <v>8.3695246794022446E-2</v>
      </c>
      <c r="Q40">
        <v>9.5195209194470734E-2</v>
      </c>
    </row>
    <row r="41" spans="1:17" x14ac:dyDescent="0.3">
      <c r="A41" t="s">
        <v>515</v>
      </c>
      <c r="B41">
        <v>0.24925896216491789</v>
      </c>
      <c r="C41">
        <v>0.32156604504201985</v>
      </c>
      <c r="G41">
        <v>0.24925896216491789</v>
      </c>
      <c r="H41">
        <v>0.32156604504201985</v>
      </c>
      <c r="N41">
        <v>17</v>
      </c>
      <c r="O41">
        <v>0.22853796880118493</v>
      </c>
      <c r="P41">
        <v>1.2100048352994874</v>
      </c>
      <c r="Q41">
        <v>1.3762629042260317</v>
      </c>
    </row>
    <row r="42" spans="1:17" x14ac:dyDescent="0.3">
      <c r="A42" t="s">
        <v>515</v>
      </c>
      <c r="B42">
        <v>0.4507873198145953</v>
      </c>
      <c r="C42">
        <v>8.2818904343052793E-2</v>
      </c>
      <c r="G42">
        <v>0.4507873198145953</v>
      </c>
      <c r="H42">
        <v>8.2818904343052793E-2</v>
      </c>
      <c r="N42">
        <v>18</v>
      </c>
      <c r="O42">
        <v>1.0414613945647933</v>
      </c>
      <c r="P42">
        <v>-0.22864215464709248</v>
      </c>
      <c r="Q42">
        <v>-0.26005823001956913</v>
      </c>
    </row>
    <row r="43" spans="1:17" x14ac:dyDescent="0.3">
      <c r="A43" t="s">
        <v>515</v>
      </c>
      <c r="B43">
        <v>0.6872804369104285</v>
      </c>
      <c r="C43">
        <v>0.69931443799686821</v>
      </c>
      <c r="G43">
        <v>0.6872804369104285</v>
      </c>
      <c r="H43">
        <v>0.69931443799686821</v>
      </c>
      <c r="N43">
        <v>19</v>
      </c>
      <c r="O43">
        <v>0.48330589690688525</v>
      </c>
      <c r="P43">
        <v>-0.45740272476620747</v>
      </c>
      <c r="Q43">
        <v>-0.52025114613019896</v>
      </c>
    </row>
    <row r="44" spans="1:17" x14ac:dyDescent="0.3">
      <c r="A44" t="s">
        <v>515</v>
      </c>
      <c r="B44">
        <v>0.67417483903922681</v>
      </c>
      <c r="C44">
        <v>1.1317659259973298</v>
      </c>
      <c r="G44">
        <v>0.67417483903922681</v>
      </c>
      <c r="H44">
        <v>1.1317659259973298</v>
      </c>
      <c r="N44">
        <v>20</v>
      </c>
      <c r="O44">
        <v>1.0342476422156104</v>
      </c>
      <c r="P44">
        <v>0.66425166917025624</v>
      </c>
      <c r="Q44">
        <v>0.75552171750039065</v>
      </c>
    </row>
    <row r="45" spans="1:17" x14ac:dyDescent="0.3">
      <c r="A45" t="s">
        <v>515</v>
      </c>
      <c r="B45">
        <v>-5.7284383955698182E-2</v>
      </c>
      <c r="C45">
        <v>-0.76126810918081944</v>
      </c>
      <c r="G45">
        <v>-5.7284383955698182E-2</v>
      </c>
      <c r="H45">
        <v>-0.76126810918081944</v>
      </c>
      <c r="N45">
        <v>21</v>
      </c>
      <c r="O45">
        <v>0.74379223931385918</v>
      </c>
      <c r="P45">
        <v>-0.15828175697005764</v>
      </c>
      <c r="Q45">
        <v>-0.18003011573064806</v>
      </c>
    </row>
    <row r="46" spans="1:17" x14ac:dyDescent="0.3">
      <c r="A46" t="s">
        <v>515</v>
      </c>
      <c r="B46">
        <v>0.11508838545279648</v>
      </c>
      <c r="C46">
        <v>-1.0279038237866791</v>
      </c>
      <c r="G46">
        <v>0.11508838545279648</v>
      </c>
      <c r="H46">
        <v>-1.0279038237866791</v>
      </c>
      <c r="N46">
        <v>22</v>
      </c>
      <c r="O46">
        <v>0.49247068604879507</v>
      </c>
      <c r="P46">
        <v>0.1749183575378388</v>
      </c>
      <c r="Q46">
        <v>0.198952632026375</v>
      </c>
    </row>
    <row r="47" spans="1:17" x14ac:dyDescent="0.3">
      <c r="A47" t="s">
        <v>515</v>
      </c>
      <c r="B47">
        <v>0.43648329072789949</v>
      </c>
      <c r="C47">
        <v>-0.43560442697842172</v>
      </c>
      <c r="G47">
        <v>0.43648329072789949</v>
      </c>
      <c r="H47">
        <v>-0.43560442697842172</v>
      </c>
      <c r="N47">
        <v>23</v>
      </c>
      <c r="O47">
        <v>0.60873338725649595</v>
      </c>
      <c r="P47">
        <v>0.62240499002226346</v>
      </c>
      <c r="Q47">
        <v>0.70792518689464567</v>
      </c>
    </row>
    <row r="48" spans="1:17" x14ac:dyDescent="0.3">
      <c r="A48" t="s">
        <v>515</v>
      </c>
      <c r="B48">
        <v>-0.25171506089772222</v>
      </c>
      <c r="C48">
        <v>0.44840384709427689</v>
      </c>
      <c r="G48">
        <v>-0.25171506089772222</v>
      </c>
      <c r="H48">
        <v>0.44840384709427689</v>
      </c>
      <c r="N48">
        <v>24</v>
      </c>
      <c r="O48">
        <v>0.60350805166070987</v>
      </c>
      <c r="P48">
        <v>-1.3814175498249561</v>
      </c>
      <c r="Q48">
        <v>-1.5712282080264084</v>
      </c>
    </row>
    <row r="49" spans="1:17" x14ac:dyDescent="0.3">
      <c r="A49" t="s">
        <v>515</v>
      </c>
      <c r="B49">
        <v>-0.30294668733064645</v>
      </c>
      <c r="C49">
        <v>0.34569604019134748</v>
      </c>
      <c r="G49">
        <v>-0.30294668733064645</v>
      </c>
      <c r="H49">
        <v>0.34569604019134748</v>
      </c>
      <c r="N49">
        <v>25</v>
      </c>
      <c r="O49">
        <v>3.318975917688155E-2</v>
      </c>
      <c r="P49">
        <v>0.85312619359480801</v>
      </c>
      <c r="Q49">
        <v>0.97034813301178524</v>
      </c>
    </row>
    <row r="50" spans="1:17" x14ac:dyDescent="0.3">
      <c r="A50" t="s">
        <v>515</v>
      </c>
      <c r="B50">
        <v>0.64483461649591955</v>
      </c>
      <c r="C50">
        <v>0.73751322567444055</v>
      </c>
      <c r="G50">
        <v>0.64483461649591955</v>
      </c>
      <c r="H50">
        <v>0.73751322567444055</v>
      </c>
      <c r="N50">
        <v>26</v>
      </c>
      <c r="O50">
        <v>0.71462754222822689</v>
      </c>
      <c r="P50">
        <v>-0.49611536044377091</v>
      </c>
      <c r="Q50">
        <v>-0.56428300687450816</v>
      </c>
    </row>
    <row r="51" spans="1:17" x14ac:dyDescent="0.3">
      <c r="A51" t="s">
        <v>515</v>
      </c>
      <c r="B51">
        <v>1.0465862092666062E-3</v>
      </c>
      <c r="C51">
        <v>0.12948176030088762</v>
      </c>
      <c r="G51">
        <v>1.0465862092666062E-3</v>
      </c>
      <c r="H51">
        <v>0.12948176030088762</v>
      </c>
      <c r="N51">
        <v>27</v>
      </c>
      <c r="O51">
        <v>0.5165402554865296</v>
      </c>
      <c r="P51">
        <v>-1.0934305053501912</v>
      </c>
      <c r="Q51">
        <v>-1.2436709333398059</v>
      </c>
    </row>
    <row r="52" spans="1:17" x14ac:dyDescent="0.3">
      <c r="A52" t="s">
        <v>515</v>
      </c>
      <c r="B52">
        <v>-0.31113558434256094</v>
      </c>
      <c r="C52">
        <v>-0.41335957653869121</v>
      </c>
      <c r="G52">
        <v>-0.31113558434256094</v>
      </c>
      <c r="H52">
        <v>-0.41335957653869121</v>
      </c>
      <c r="N52">
        <v>28</v>
      </c>
      <c r="O52">
        <v>0.36450687281183258</v>
      </c>
      <c r="P52">
        <v>0.73810755319417387</v>
      </c>
      <c r="Q52">
        <v>0.83952560779540741</v>
      </c>
    </row>
    <row r="53" spans="1:17" x14ac:dyDescent="0.3">
      <c r="A53" t="s">
        <v>515</v>
      </c>
      <c r="B53">
        <v>0.18107044954534895</v>
      </c>
      <c r="C53">
        <v>0.69496235380490889</v>
      </c>
      <c r="G53">
        <v>0.18107044954534895</v>
      </c>
      <c r="H53">
        <v>0.69496235380490889</v>
      </c>
      <c r="N53">
        <v>29</v>
      </c>
      <c r="O53">
        <v>0.66600880069749802</v>
      </c>
      <c r="P53">
        <v>1.3531212646772197</v>
      </c>
      <c r="Q53">
        <v>1.5390439336829156</v>
      </c>
    </row>
    <row r="54" spans="1:17" x14ac:dyDescent="0.3">
      <c r="A54" t="s">
        <v>515</v>
      </c>
      <c r="B54">
        <v>3.1168193907897546E-2</v>
      </c>
      <c r="C54">
        <v>-1.4441713483028622</v>
      </c>
      <c r="G54">
        <v>3.1168193907897546E-2</v>
      </c>
      <c r="H54">
        <v>-1.4441713483028622</v>
      </c>
      <c r="N54">
        <v>30</v>
      </c>
      <c r="O54">
        <v>0.37431139195578822</v>
      </c>
      <c r="P54">
        <v>-1.8016434669863246</v>
      </c>
      <c r="Q54">
        <v>-2.0491943485835309</v>
      </c>
    </row>
    <row r="55" spans="1:17" x14ac:dyDescent="0.3">
      <c r="A55" t="s">
        <v>515</v>
      </c>
      <c r="B55">
        <v>-0.11871484563442763</v>
      </c>
      <c r="C55">
        <v>-0.33807140057513668</v>
      </c>
      <c r="G55">
        <v>-0.11871484563442763</v>
      </c>
      <c r="H55">
        <v>-0.33807140057513668</v>
      </c>
      <c r="N55">
        <v>31</v>
      </c>
      <c r="O55">
        <v>0.1487572522349469</v>
      </c>
      <c r="P55">
        <v>0.82266765868190039</v>
      </c>
      <c r="Q55">
        <v>0.93570450970152552</v>
      </c>
    </row>
    <row r="56" spans="1:17" x14ac:dyDescent="0.3">
      <c r="A56" t="s">
        <v>515</v>
      </c>
      <c r="B56">
        <v>-5.3447403301080831E-2</v>
      </c>
      <c r="C56">
        <v>0.65524710299685662</v>
      </c>
      <c r="G56">
        <v>-5.3447403301080831E-2</v>
      </c>
      <c r="H56">
        <v>0.65524710299685662</v>
      </c>
      <c r="N56">
        <v>32</v>
      </c>
      <c r="O56">
        <v>0.63811929822041424</v>
      </c>
      <c r="P56">
        <v>-3.9643382395161519E-2</v>
      </c>
      <c r="Q56">
        <v>-4.5090494679720927E-2</v>
      </c>
    </row>
    <row r="57" spans="1:17" x14ac:dyDescent="0.3">
      <c r="A57" t="s">
        <v>515</v>
      </c>
      <c r="B57">
        <v>-0.56135138563111786</v>
      </c>
      <c r="C57">
        <v>-0.23198463466071023</v>
      </c>
      <c r="G57">
        <v>-0.56135138563111786</v>
      </c>
      <c r="H57">
        <v>-0.23198463466071023</v>
      </c>
      <c r="N57">
        <v>33</v>
      </c>
      <c r="O57">
        <v>8.0021454967098865E-2</v>
      </c>
      <c r="P57">
        <v>0.31961898579285797</v>
      </c>
      <c r="Q57">
        <v>0.36353553374370046</v>
      </c>
    </row>
    <row r="58" spans="1:17" x14ac:dyDescent="0.3">
      <c r="A58" t="s">
        <v>515</v>
      </c>
      <c r="B58">
        <v>0.1698649007932666</v>
      </c>
      <c r="C58">
        <v>0.25671935917749567</v>
      </c>
      <c r="G58">
        <v>0.1698649007932666</v>
      </c>
      <c r="H58">
        <v>0.25671935917749567</v>
      </c>
      <c r="N58">
        <v>34</v>
      </c>
      <c r="O58">
        <v>8.9489554805960325E-2</v>
      </c>
      <c r="P58">
        <v>-3.5533803509978486E-2</v>
      </c>
      <c r="Q58">
        <v>-4.0416248092707822E-2</v>
      </c>
    </row>
    <row r="59" spans="1:17" x14ac:dyDescent="0.3">
      <c r="A59" t="s">
        <v>515</v>
      </c>
      <c r="B59">
        <v>-0.34572835432735743</v>
      </c>
      <c r="C59">
        <v>0.34326352270002924</v>
      </c>
      <c r="G59">
        <v>-0.34572835432735743</v>
      </c>
      <c r="H59">
        <v>0.34326352270002924</v>
      </c>
      <c r="N59">
        <v>35</v>
      </c>
      <c r="O59">
        <v>0.59559665729287126</v>
      </c>
      <c r="P59">
        <v>-1.6735747361940723E-2</v>
      </c>
      <c r="Q59">
        <v>-1.9035286138370563E-2</v>
      </c>
    </row>
    <row r="60" spans="1:17" x14ac:dyDescent="0.3">
      <c r="A60" t="s">
        <v>515</v>
      </c>
      <c r="B60">
        <v>0.15868576756040587</v>
      </c>
      <c r="C60">
        <v>-1.0530531737722391</v>
      </c>
      <c r="G60">
        <v>0.15868576756040587</v>
      </c>
      <c r="H60">
        <v>-1.0530531737722391</v>
      </c>
      <c r="N60">
        <v>36</v>
      </c>
      <c r="O60">
        <v>-0.40004893625595084</v>
      </c>
      <c r="P60">
        <v>0.60271359655007317</v>
      </c>
      <c r="Q60">
        <v>0.68552814055425937</v>
      </c>
    </row>
    <row r="61" spans="1:17" x14ac:dyDescent="0.3">
      <c r="A61" t="s">
        <v>515</v>
      </c>
      <c r="B61">
        <v>0.17619072539122191</v>
      </c>
      <c r="C61">
        <v>1.1539867300390521</v>
      </c>
      <c r="G61">
        <v>0.17619072539122191</v>
      </c>
      <c r="H61">
        <v>1.1539867300390521</v>
      </c>
      <c r="N61">
        <v>37</v>
      </c>
      <c r="O61">
        <v>0.61782636512962341</v>
      </c>
      <c r="P61">
        <v>-0.50655831463892109</v>
      </c>
      <c r="Q61">
        <v>-0.57616085235911685</v>
      </c>
    </row>
    <row r="62" spans="1:17" x14ac:dyDescent="0.3">
      <c r="A62" t="s">
        <v>515</v>
      </c>
      <c r="B62">
        <v>-0.14186216262199697</v>
      </c>
      <c r="C62">
        <v>-0.77995431609347687</v>
      </c>
      <c r="G62">
        <v>-0.14186216262199697</v>
      </c>
      <c r="H62">
        <v>-0.77995431609347687</v>
      </c>
      <c r="N62">
        <v>38</v>
      </c>
      <c r="O62">
        <v>0.56583639968817745</v>
      </c>
      <c r="P62">
        <v>0.16570483803690517</v>
      </c>
      <c r="Q62">
        <v>0.18847314902219378</v>
      </c>
    </row>
    <row r="63" spans="1:17" x14ac:dyDescent="0.3">
      <c r="A63" t="s">
        <v>515</v>
      </c>
      <c r="B63">
        <v>1.3961258978629314E-2</v>
      </c>
      <c r="C63">
        <v>-0.50135935779067375</v>
      </c>
      <c r="G63">
        <v>1.3961258978629314E-2</v>
      </c>
      <c r="H63">
        <v>-0.50135935779067375</v>
      </c>
      <c r="N63">
        <v>39</v>
      </c>
      <c r="O63">
        <v>0.2540759670417011</v>
      </c>
      <c r="P63">
        <v>6.7490078000318754E-2</v>
      </c>
      <c r="Q63">
        <v>7.6763404612486888E-2</v>
      </c>
    </row>
    <row r="64" spans="1:17" x14ac:dyDescent="0.3">
      <c r="A64" t="s">
        <v>515</v>
      </c>
      <c r="B64">
        <v>0.91814185997669551</v>
      </c>
      <c r="C64">
        <v>1.4563097784671153</v>
      </c>
      <c r="G64">
        <v>0.91814185997669551</v>
      </c>
      <c r="H64">
        <v>1.4563097784671153</v>
      </c>
      <c r="N64">
        <v>40</v>
      </c>
      <c r="O64">
        <v>0.43022538005841054</v>
      </c>
      <c r="P64">
        <v>-0.34740647571535777</v>
      </c>
      <c r="Q64">
        <v>-0.39514110296642646</v>
      </c>
    </row>
    <row r="65" spans="1:17" x14ac:dyDescent="0.3">
      <c r="A65" t="s">
        <v>515</v>
      </c>
      <c r="B65">
        <v>0.17442045533772696</v>
      </c>
      <c r="C65">
        <v>-0.26937892183729045</v>
      </c>
      <c r="G65">
        <v>0.17442045533772696</v>
      </c>
      <c r="H65">
        <v>-0.26937892183729045</v>
      </c>
      <c r="N65">
        <v>41</v>
      </c>
      <c r="O65">
        <v>0.63693635733605247</v>
      </c>
      <c r="P65">
        <v>6.2378080660815738E-2</v>
      </c>
      <c r="Q65">
        <v>7.0949004455053769E-2</v>
      </c>
    </row>
    <row r="66" spans="1:17" x14ac:dyDescent="0.3">
      <c r="A66" t="s">
        <v>515</v>
      </c>
      <c r="B66">
        <v>0.3471488933316324</v>
      </c>
      <c r="C66">
        <v>-0.29062758543747574</v>
      </c>
      <c r="G66">
        <v>0.3471488933316324</v>
      </c>
      <c r="H66">
        <v>-0.29062758543747574</v>
      </c>
      <c r="N66">
        <v>42</v>
      </c>
      <c r="O66">
        <v>0.62548117852564289</v>
      </c>
      <c r="P66">
        <v>0.50628474747168695</v>
      </c>
      <c r="Q66">
        <v>0.57584969629337657</v>
      </c>
    </row>
    <row r="67" spans="1:17" x14ac:dyDescent="0.3">
      <c r="A67" t="s">
        <v>515</v>
      </c>
      <c r="B67">
        <v>0.56220958581325808</v>
      </c>
      <c r="C67">
        <v>-0.19567359985056071</v>
      </c>
      <c r="G67">
        <v>0.56220958581325808</v>
      </c>
      <c r="H67">
        <v>-0.19567359985056071</v>
      </c>
      <c r="N67">
        <v>43</v>
      </c>
      <c r="O67">
        <v>-1.3863647576653683E-2</v>
      </c>
      <c r="P67">
        <v>-0.74740446160416574</v>
      </c>
      <c r="Q67">
        <v>-0.8500999375793804</v>
      </c>
    </row>
    <row r="68" spans="1:17" x14ac:dyDescent="0.3">
      <c r="A68" t="s">
        <v>515</v>
      </c>
      <c r="B68">
        <v>0.53246614791669211</v>
      </c>
      <c r="C68">
        <v>-1.2942646869426035</v>
      </c>
      <c r="G68">
        <v>0.53246614791669211</v>
      </c>
      <c r="H68">
        <v>-1.2942646869426035</v>
      </c>
      <c r="N68">
        <v>44</v>
      </c>
      <c r="O68">
        <v>0.1368018096596548</v>
      </c>
      <c r="P68">
        <v>-1.1647056334463339</v>
      </c>
      <c r="Q68">
        <v>-1.3247394645811714</v>
      </c>
    </row>
    <row r="69" spans="1:17" x14ac:dyDescent="0.3">
      <c r="A69" t="s">
        <v>515</v>
      </c>
      <c r="B69">
        <v>0.7703280321949364</v>
      </c>
      <c r="C69">
        <v>1.1429662422770328</v>
      </c>
      <c r="G69">
        <v>0.7703280321949364</v>
      </c>
      <c r="H69">
        <v>1.1429662422770328</v>
      </c>
      <c r="N69">
        <v>45</v>
      </c>
      <c r="O69">
        <v>0.41772269132129802</v>
      </c>
      <c r="P69">
        <v>-0.85332711829971974</v>
      </c>
      <c r="Q69">
        <v>-0.97057666533648801</v>
      </c>
    </row>
    <row r="70" spans="1:17" x14ac:dyDescent="0.3">
      <c r="A70" t="s">
        <v>515</v>
      </c>
      <c r="B70">
        <v>-0.34107008243281289</v>
      </c>
      <c r="C70">
        <v>-1.3400613744138918</v>
      </c>
      <c r="G70">
        <v>-0.34107008243281289</v>
      </c>
      <c r="H70">
        <v>-1.3400613744138918</v>
      </c>
      <c r="N70">
        <v>46</v>
      </c>
      <c r="O70">
        <v>-0.18380920767154998</v>
      </c>
      <c r="P70">
        <v>0.6322130547658269</v>
      </c>
      <c r="Q70">
        <v>0.71908090733064922</v>
      </c>
    </row>
    <row r="71" spans="1:17" x14ac:dyDescent="0.3">
      <c r="A71" t="s">
        <v>515</v>
      </c>
      <c r="B71">
        <v>0.47597047026385397</v>
      </c>
      <c r="C71">
        <v>-0.75680294644056079</v>
      </c>
      <c r="G71">
        <v>0.47597047026385397</v>
      </c>
      <c r="H71">
        <v>-0.75680294644056079</v>
      </c>
      <c r="N71">
        <v>47</v>
      </c>
      <c r="O71">
        <v>-0.22858911373190877</v>
      </c>
      <c r="P71">
        <v>0.5742851539232563</v>
      </c>
      <c r="Q71">
        <v>0.65319354992221257</v>
      </c>
    </row>
    <row r="72" spans="1:17" x14ac:dyDescent="0.3">
      <c r="A72" t="s">
        <v>515</v>
      </c>
      <c r="B72">
        <v>0.27651145515836389</v>
      </c>
      <c r="C72">
        <v>-0.32752185873783357</v>
      </c>
      <c r="G72">
        <v>0.27651145515836389</v>
      </c>
      <c r="H72">
        <v>-0.32752185873783357</v>
      </c>
      <c r="N72">
        <v>48</v>
      </c>
      <c r="O72">
        <v>0.59983583987922118</v>
      </c>
      <c r="P72">
        <v>0.13767738579521938</v>
      </c>
      <c r="Q72">
        <v>0.1565946459824504</v>
      </c>
    </row>
    <row r="73" spans="1:17" x14ac:dyDescent="0.3">
      <c r="A73" t="s">
        <v>515</v>
      </c>
      <c r="B73">
        <v>4.2356049721764141E-2</v>
      </c>
      <c r="C73">
        <v>-0.7673058928912746</v>
      </c>
      <c r="G73">
        <v>4.2356049721764141E-2</v>
      </c>
      <c r="H73">
        <v>-0.7673058928912746</v>
      </c>
      <c r="N73">
        <v>49</v>
      </c>
      <c r="O73">
        <v>3.7121565001295334E-2</v>
      </c>
      <c r="P73">
        <v>9.2360195299592288E-2</v>
      </c>
      <c r="Q73">
        <v>0.10505074600502649</v>
      </c>
    </row>
    <row r="74" spans="1:17" x14ac:dyDescent="0.3">
      <c r="A74" t="s">
        <v>515</v>
      </c>
      <c r="B74">
        <v>-0.11970751778367124</v>
      </c>
      <c r="C74">
        <v>8.3191144336496159E-2</v>
      </c>
      <c r="G74">
        <v>-0.11970751778367124</v>
      </c>
      <c r="H74">
        <v>8.3191144336496159E-2</v>
      </c>
      <c r="N74">
        <v>50</v>
      </c>
      <c r="O74">
        <v>-0.23574676349755869</v>
      </c>
      <c r="P74">
        <v>-0.17761281304113252</v>
      </c>
      <c r="Q74">
        <v>-0.20201731329713457</v>
      </c>
    </row>
    <row r="75" spans="1:17" x14ac:dyDescent="0.3">
      <c r="A75" t="s">
        <v>515</v>
      </c>
      <c r="B75">
        <v>7.0214925819758189E-2</v>
      </c>
      <c r="C75">
        <v>0.52819681358183757</v>
      </c>
      <c r="G75">
        <v>7.0214925819758189E-2</v>
      </c>
      <c r="H75">
        <v>0.52819681358183757</v>
      </c>
      <c r="N75">
        <v>51</v>
      </c>
      <c r="O75">
        <v>0.19447459573841649</v>
      </c>
      <c r="P75">
        <v>0.50048775806649237</v>
      </c>
      <c r="Q75">
        <v>0.56925618423308311</v>
      </c>
    </row>
    <row r="76" spans="1:17" x14ac:dyDescent="0.3">
      <c r="A76" t="s">
        <v>515</v>
      </c>
      <c r="B76">
        <v>-0.19576176366922363</v>
      </c>
      <c r="C76">
        <v>0.22041477043672933</v>
      </c>
      <c r="G76">
        <v>-0.19576176366922363</v>
      </c>
      <c r="H76">
        <v>0.22041477043672933</v>
      </c>
      <c r="N76">
        <v>52</v>
      </c>
      <c r="O76">
        <v>6.3449887114934767E-2</v>
      </c>
      <c r="P76">
        <v>-1.5076212354177969</v>
      </c>
      <c r="Q76">
        <v>-1.7147726351154475</v>
      </c>
    </row>
    <row r="77" spans="1:17" x14ac:dyDescent="0.3">
      <c r="A77" t="s">
        <v>515</v>
      </c>
      <c r="B77">
        <v>0.1511478595179602</v>
      </c>
      <c r="C77">
        <v>-1.2787958777990713</v>
      </c>
      <c r="G77">
        <v>0.1511478595179602</v>
      </c>
      <c r="H77">
        <v>-1.2787958777990713</v>
      </c>
      <c r="N77">
        <v>53</v>
      </c>
      <c r="O77">
        <v>-6.7558025341910979E-2</v>
      </c>
      <c r="P77">
        <v>-0.27051337523322572</v>
      </c>
      <c r="Q77">
        <v>-0.30768267412610661</v>
      </c>
    </row>
    <row r="78" spans="1:17" x14ac:dyDescent="0.3">
      <c r="A78" t="s">
        <v>515</v>
      </c>
      <c r="B78">
        <v>-0.55799495343756755</v>
      </c>
      <c r="C78">
        <v>0.25156292728451518</v>
      </c>
      <c r="G78">
        <v>-0.55799495343756755</v>
      </c>
      <c r="H78">
        <v>0.25156292728451518</v>
      </c>
      <c r="N78">
        <v>54</v>
      </c>
      <c r="O78">
        <v>-1.050986700725997E-2</v>
      </c>
      <c r="P78">
        <v>0.6657569700041166</v>
      </c>
      <c r="Q78">
        <v>0.75723385090424589</v>
      </c>
    </row>
    <row r="79" spans="1:17" x14ac:dyDescent="0.3">
      <c r="A79" t="s">
        <v>515</v>
      </c>
      <c r="B79">
        <v>0.45877108197164007</v>
      </c>
      <c r="C79">
        <v>0.39014280521841227</v>
      </c>
      <c r="G79">
        <v>0.45877108197164007</v>
      </c>
      <c r="H79">
        <v>0.39014280521841227</v>
      </c>
      <c r="N79">
        <v>55</v>
      </c>
      <c r="O79">
        <v>-0.45445229476131466</v>
      </c>
      <c r="P79">
        <v>0.22246766010060443</v>
      </c>
      <c r="Q79">
        <v>0.25303534254939292</v>
      </c>
    </row>
    <row r="80" spans="1:17" x14ac:dyDescent="0.3">
      <c r="A80" t="s">
        <v>515</v>
      </c>
      <c r="B80">
        <v>-0.19937852308937362</v>
      </c>
      <c r="C80">
        <v>-1.3707960979195331</v>
      </c>
      <c r="G80">
        <v>-0.19937852308937362</v>
      </c>
      <c r="H80">
        <v>-1.3707960979195331</v>
      </c>
      <c r="N80">
        <v>56</v>
      </c>
      <c r="O80">
        <v>0.18468018834965272</v>
      </c>
      <c r="P80">
        <v>7.2039170827842947E-2</v>
      </c>
      <c r="Q80">
        <v>8.1937555594166767E-2</v>
      </c>
    </row>
    <row r="81" spans="1:17" x14ac:dyDescent="0.3">
      <c r="A81" t="s">
        <v>515</v>
      </c>
      <c r="B81">
        <v>-8.4038809680934939E-2</v>
      </c>
      <c r="C81">
        <v>-0.29364725640523032</v>
      </c>
      <c r="G81">
        <v>-8.4038809680934939E-2</v>
      </c>
      <c r="H81">
        <v>-0.29364725640523032</v>
      </c>
      <c r="N81">
        <v>57</v>
      </c>
      <c r="O81">
        <v>-0.26598318381333602</v>
      </c>
      <c r="P81">
        <v>0.60924670651336532</v>
      </c>
      <c r="Q81">
        <v>0.69295891820853472</v>
      </c>
    </row>
    <row r="82" spans="1:17" x14ac:dyDescent="0.3">
      <c r="A82" t="s">
        <v>515</v>
      </c>
      <c r="B82">
        <v>-0.21256160711755295</v>
      </c>
      <c r="C82">
        <v>8.6495266779543584E-2</v>
      </c>
      <c r="G82">
        <v>-0.21256160711755295</v>
      </c>
      <c r="H82">
        <v>8.6495266779543584E-2</v>
      </c>
      <c r="N82">
        <v>58</v>
      </c>
      <c r="O82">
        <v>0.17490886991104806</v>
      </c>
      <c r="P82">
        <v>-1.2279620436832872</v>
      </c>
      <c r="Q82">
        <v>-1.3966874835674552</v>
      </c>
    </row>
    <row r="83" spans="1:17" x14ac:dyDescent="0.3">
      <c r="A83" t="s">
        <v>515</v>
      </c>
      <c r="B83">
        <v>0.29340570786935821</v>
      </c>
      <c r="C83">
        <v>0.55637042778746748</v>
      </c>
      <c r="G83">
        <v>0.29340570786935821</v>
      </c>
      <c r="H83">
        <v>0.55637042778746748</v>
      </c>
      <c r="N83">
        <v>59</v>
      </c>
      <c r="O83">
        <v>0.19020938683453043</v>
      </c>
      <c r="P83">
        <v>0.96377734320452157</v>
      </c>
      <c r="Q83">
        <v>1.0962030619138847</v>
      </c>
    </row>
    <row r="84" spans="1:17" x14ac:dyDescent="0.3">
      <c r="A84" t="s">
        <v>515</v>
      </c>
      <c r="B84">
        <v>0.15474525531079447</v>
      </c>
      <c r="C84">
        <v>0.75762655586353644</v>
      </c>
      <c r="G84">
        <v>0.15474525531079447</v>
      </c>
      <c r="H84">
        <v>0.75762655586353644</v>
      </c>
      <c r="N84">
        <v>60</v>
      </c>
      <c r="O84">
        <v>-8.7790345735053302E-2</v>
      </c>
      <c r="P84">
        <v>-0.69216397035842359</v>
      </c>
      <c r="Q84">
        <v>-0.78726924740786497</v>
      </c>
    </row>
    <row r="85" spans="1:17" x14ac:dyDescent="0.3">
      <c r="A85" t="s">
        <v>515</v>
      </c>
      <c r="B85">
        <v>-0.29278727812323091</v>
      </c>
      <c r="C85">
        <v>1.3069126589874336</v>
      </c>
      <c r="G85">
        <v>-0.29278727812323091</v>
      </c>
      <c r="H85">
        <v>1.3069126589874336</v>
      </c>
      <c r="N85">
        <v>61</v>
      </c>
      <c r="O85">
        <v>4.840986236131585E-2</v>
      </c>
      <c r="P85">
        <v>-0.54976922015198959</v>
      </c>
      <c r="Q85">
        <v>-0.62530905787098412</v>
      </c>
    </row>
    <row r="86" spans="1:17" x14ac:dyDescent="0.3">
      <c r="A86" t="s">
        <v>515</v>
      </c>
      <c r="B86">
        <v>-9.7391713262801008E-2</v>
      </c>
      <c r="C86">
        <v>-0.1990921944989589</v>
      </c>
      <c r="G86">
        <v>-9.7391713262801008E-2</v>
      </c>
      <c r="H86">
        <v>-0.1990921944989589</v>
      </c>
      <c r="N86">
        <v>62</v>
      </c>
      <c r="O86">
        <v>0.83872485318642931</v>
      </c>
      <c r="P86">
        <v>0.61758492528068598</v>
      </c>
      <c r="Q86">
        <v>0.7024428316954956</v>
      </c>
    </row>
    <row r="87" spans="1:17" x14ac:dyDescent="0.3">
      <c r="A87" t="s">
        <v>515</v>
      </c>
      <c r="B87">
        <v>-0.3011950260927283</v>
      </c>
      <c r="C87">
        <v>-2.3041330603630357</v>
      </c>
      <c r="G87">
        <v>-0.3011950260927283</v>
      </c>
      <c r="H87">
        <v>-2.3041330603630357</v>
      </c>
      <c r="N87">
        <v>63</v>
      </c>
      <c r="O87">
        <v>0.18866205109259845</v>
      </c>
      <c r="P87">
        <v>-0.45804097292988888</v>
      </c>
      <c r="Q87">
        <v>-0.52097709138739101</v>
      </c>
    </row>
    <row r="88" spans="1:17" x14ac:dyDescent="0.3">
      <c r="A88" t="s">
        <v>515</v>
      </c>
      <c r="B88">
        <v>0.19214077310297528</v>
      </c>
      <c r="C88">
        <v>2.1467121817139501</v>
      </c>
      <c r="G88">
        <v>0.19214077310297528</v>
      </c>
      <c r="H88">
        <v>2.1467121817139501</v>
      </c>
      <c r="N88">
        <v>64</v>
      </c>
      <c r="O88">
        <v>0.33963838672477764</v>
      </c>
      <c r="P88">
        <v>-0.63026597216225344</v>
      </c>
      <c r="Q88">
        <v>-0.71686629009889347</v>
      </c>
    </row>
    <row r="89" spans="1:17" x14ac:dyDescent="0.3">
      <c r="A89" t="s">
        <v>515</v>
      </c>
      <c r="B89">
        <v>0.34851873203298472</v>
      </c>
      <c r="C89">
        <v>1.6799850510518712</v>
      </c>
      <c r="G89">
        <v>0.34851873203298472</v>
      </c>
      <c r="H89">
        <v>1.6799850510518712</v>
      </c>
      <c r="N89">
        <v>65</v>
      </c>
      <c r="O89">
        <v>0.52761597551383643</v>
      </c>
      <c r="P89">
        <v>-0.72328957536439709</v>
      </c>
      <c r="Q89">
        <v>-0.82267159811889401</v>
      </c>
    </row>
    <row r="90" spans="1:17" x14ac:dyDescent="0.3">
      <c r="A90" t="s">
        <v>515</v>
      </c>
      <c r="B90">
        <v>0.21722241139043669</v>
      </c>
      <c r="C90">
        <v>0.16539805776091968</v>
      </c>
      <c r="G90">
        <v>0.21722241139043669</v>
      </c>
      <c r="H90">
        <v>0.16539805776091968</v>
      </c>
      <c r="N90">
        <v>66</v>
      </c>
      <c r="O90">
        <v>0.50161819938107666</v>
      </c>
      <c r="P90">
        <v>-1.7958828863236802</v>
      </c>
      <c r="Q90">
        <v>-2.0426422479294564</v>
      </c>
    </row>
    <row r="91" spans="1:17" x14ac:dyDescent="0.3">
      <c r="A91" t="s">
        <v>515</v>
      </c>
      <c r="B91">
        <v>4.8837623560944191E-2</v>
      </c>
      <c r="C91">
        <v>-0.13547046846970998</v>
      </c>
      <c r="G91">
        <v>4.8837623560944191E-2</v>
      </c>
      <c r="H91">
        <v>-0.13547046846970998</v>
      </c>
      <c r="N91">
        <v>67</v>
      </c>
      <c r="O91">
        <v>0.70952557173954078</v>
      </c>
      <c r="P91">
        <v>0.43344067053749202</v>
      </c>
      <c r="Q91">
        <v>0.4929966382291035</v>
      </c>
    </row>
    <row r="92" spans="1:17" x14ac:dyDescent="0.3">
      <c r="A92" t="s">
        <v>515</v>
      </c>
      <c r="B92">
        <v>0.15738045258123168</v>
      </c>
      <c r="C92">
        <v>-0.33391654116544928</v>
      </c>
      <c r="G92">
        <v>0.15738045258123168</v>
      </c>
      <c r="H92">
        <v>-0.33391654116544928</v>
      </c>
      <c r="N92">
        <v>68</v>
      </c>
      <c r="O92">
        <v>-0.26191153916011733</v>
      </c>
      <c r="P92">
        <v>-1.0781498352537744</v>
      </c>
      <c r="Q92">
        <v>-1.2262906561773521</v>
      </c>
    </row>
    <row r="93" spans="1:17" x14ac:dyDescent="0.3">
      <c r="A93" t="s">
        <v>515</v>
      </c>
      <c r="B93">
        <v>-6.1641787551904026E-3</v>
      </c>
      <c r="C93">
        <v>1.2424176934224282</v>
      </c>
      <c r="G93">
        <v>-6.1641787551904026E-3</v>
      </c>
      <c r="H93">
        <v>1.2424176934224282</v>
      </c>
      <c r="N93">
        <v>69</v>
      </c>
      <c r="O93">
        <v>0.452237156571072</v>
      </c>
      <c r="P93">
        <v>-1.2090401030116329</v>
      </c>
      <c r="Q93">
        <v>-1.3751656150073861</v>
      </c>
    </row>
    <row r="94" spans="1:17" x14ac:dyDescent="0.3">
      <c r="A94" t="s">
        <v>515</v>
      </c>
      <c r="B94">
        <v>-0.14044878095461741</v>
      </c>
      <c r="C94">
        <v>0.57380677079430609</v>
      </c>
      <c r="G94">
        <v>-0.14044878095461741</v>
      </c>
      <c r="H94">
        <v>0.57380677079430609</v>
      </c>
      <c r="N94">
        <v>70</v>
      </c>
      <c r="O94">
        <v>0.27789648887804913</v>
      </c>
      <c r="P94">
        <v>-0.60541834761588276</v>
      </c>
      <c r="Q94">
        <v>-0.68860453202679284</v>
      </c>
    </row>
    <row r="95" spans="1:17" x14ac:dyDescent="0.3">
      <c r="A95" t="s">
        <v>515</v>
      </c>
      <c r="B95">
        <v>-0.31508857585887434</v>
      </c>
      <c r="C95">
        <v>-8.29752229324279E-2</v>
      </c>
      <c r="G95">
        <v>-0.31508857585887434</v>
      </c>
      <c r="H95">
        <v>-8.29752229324279E-2</v>
      </c>
      <c r="N95">
        <v>71</v>
      </c>
      <c r="O95">
        <v>7.3228829679206367E-2</v>
      </c>
      <c r="P95">
        <v>-0.84053472257048101</v>
      </c>
      <c r="Q95">
        <v>-0.9560265584404497</v>
      </c>
    </row>
    <row r="96" spans="1:17" x14ac:dyDescent="0.3">
      <c r="A96" t="s">
        <v>515</v>
      </c>
      <c r="B96">
        <v>0.23996644735654471</v>
      </c>
      <c r="C96">
        <v>-1.1502773511321922</v>
      </c>
      <c r="G96">
        <v>0.23996644735654471</v>
      </c>
      <c r="H96">
        <v>-1.1502773511321922</v>
      </c>
      <c r="N96">
        <v>72</v>
      </c>
      <c r="O96">
        <v>-6.8425687930176893E-2</v>
      </c>
      <c r="P96">
        <v>0.15161683226667305</v>
      </c>
      <c r="Q96">
        <v>0.17244941162010824</v>
      </c>
    </row>
    <row r="97" spans="1:17" x14ac:dyDescent="0.3">
      <c r="A97" t="s">
        <v>515</v>
      </c>
      <c r="B97">
        <v>-0.77495086517687906</v>
      </c>
      <c r="C97">
        <v>-0.5132774494579283</v>
      </c>
      <c r="G97">
        <v>-0.77495086517687906</v>
      </c>
      <c r="H97">
        <v>-0.5132774494579283</v>
      </c>
      <c r="N97">
        <v>73</v>
      </c>
      <c r="O97">
        <v>9.7579371355814654E-2</v>
      </c>
      <c r="P97">
        <v>0.43061744222602294</v>
      </c>
      <c r="Q97">
        <v>0.48978549040400088</v>
      </c>
    </row>
    <row r="98" spans="1:17" x14ac:dyDescent="0.3">
      <c r="A98" t="s">
        <v>515</v>
      </c>
      <c r="B98">
        <v>-0.68285940033037806</v>
      </c>
      <c r="C98">
        <v>-0.25533468229401501</v>
      </c>
      <c r="G98">
        <v>-0.68285940033037806</v>
      </c>
      <c r="H98">
        <v>-0.25533468229401501</v>
      </c>
      <c r="N98">
        <v>74</v>
      </c>
      <c r="O98">
        <v>-0.13490224203109794</v>
      </c>
      <c r="P98">
        <v>0.35531701246782726</v>
      </c>
      <c r="Q98">
        <v>0.40413856972633888</v>
      </c>
    </row>
    <row r="99" spans="1:17" x14ac:dyDescent="0.3">
      <c r="A99" t="s">
        <v>515</v>
      </c>
      <c r="B99">
        <v>0.19203036141263502</v>
      </c>
      <c r="C99">
        <v>-0.16281070124807154</v>
      </c>
      <c r="G99">
        <v>0.19203036141263502</v>
      </c>
      <c r="H99">
        <v>-0.16281070124807154</v>
      </c>
      <c r="N99">
        <v>75</v>
      </c>
      <c r="O99">
        <v>0.16832022852808751</v>
      </c>
      <c r="P99">
        <v>-1.4471161063271589</v>
      </c>
      <c r="Q99">
        <v>-1.6459539310461848</v>
      </c>
    </row>
    <row r="100" spans="1:17" x14ac:dyDescent="0.3">
      <c r="A100" t="s">
        <v>515</v>
      </c>
      <c r="B100">
        <v>-0.51484292583360936</v>
      </c>
      <c r="C100">
        <v>0.35448868438696929</v>
      </c>
      <c r="G100">
        <v>-0.51484292583360936</v>
      </c>
      <c r="H100">
        <v>0.35448868438696929</v>
      </c>
      <c r="N100">
        <v>76</v>
      </c>
      <c r="O100">
        <v>-0.45151854604416375</v>
      </c>
      <c r="P100">
        <v>0.70308147332867899</v>
      </c>
      <c r="Q100">
        <v>0.7996868460045029</v>
      </c>
    </row>
    <row r="101" spans="1:17" x14ac:dyDescent="0.3">
      <c r="A101" t="s">
        <v>515</v>
      </c>
      <c r="B101">
        <v>-1.028215021045584</v>
      </c>
      <c r="C101">
        <v>-0.36989637665572078</v>
      </c>
      <c r="G101">
        <v>-1.028215021045584</v>
      </c>
      <c r="H101">
        <v>-0.36989637665572078</v>
      </c>
      <c r="N101">
        <v>77</v>
      </c>
      <c r="O101">
        <v>0.43720372808858271</v>
      </c>
      <c r="P101">
        <v>-4.7060922870170441E-2</v>
      </c>
      <c r="Q101">
        <v>-5.352722608651999E-2</v>
      </c>
    </row>
    <row r="102" spans="1:17" x14ac:dyDescent="0.3">
      <c r="A102" t="s">
        <v>515</v>
      </c>
      <c r="B102">
        <v>-0.49996975112297481</v>
      </c>
      <c r="C102">
        <v>-0.43850430883206659</v>
      </c>
      <c r="G102">
        <v>-0.49996975112297481</v>
      </c>
      <c r="H102">
        <v>-0.43850430883206659</v>
      </c>
      <c r="N102">
        <v>78</v>
      </c>
      <c r="O102">
        <v>-0.13806353434902346</v>
      </c>
      <c r="P102">
        <v>-1.2327325635705095</v>
      </c>
      <c r="Q102">
        <v>-1.4021134863098588</v>
      </c>
    </row>
    <row r="103" spans="1:17" x14ac:dyDescent="0.3">
      <c r="A103" t="s">
        <v>515</v>
      </c>
      <c r="B103">
        <v>-0.67246295782627497</v>
      </c>
      <c r="C103">
        <v>-1.2115969001397502</v>
      </c>
      <c r="G103">
        <v>-0.67246295782627497</v>
      </c>
      <c r="H103">
        <v>-1.2115969001397502</v>
      </c>
      <c r="N103">
        <v>79</v>
      </c>
      <c r="O103">
        <v>-3.7248824938600752E-2</v>
      </c>
      <c r="P103">
        <v>-0.25639843146662955</v>
      </c>
      <c r="Q103">
        <v>-0.29162829737116197</v>
      </c>
    </row>
    <row r="104" spans="1:17" x14ac:dyDescent="0.3">
      <c r="A104" t="s">
        <v>515</v>
      </c>
      <c r="B104">
        <v>-0.27176528197894406</v>
      </c>
      <c r="C104">
        <v>1.2142322575776145</v>
      </c>
      <c r="G104">
        <v>-0.27176528197894406</v>
      </c>
      <c r="H104">
        <v>1.2142322575776145</v>
      </c>
      <c r="N104">
        <v>80</v>
      </c>
      <c r="O104">
        <v>-0.14958644130066193</v>
      </c>
      <c r="P104">
        <v>0.23608170808020551</v>
      </c>
      <c r="Q104">
        <v>0.26851999902685308</v>
      </c>
    </row>
    <row r="105" spans="1:17" x14ac:dyDescent="0.3">
      <c r="A105" t="s">
        <v>515</v>
      </c>
      <c r="B105">
        <v>-0.55225337787718465</v>
      </c>
      <c r="C105">
        <v>-0.86625718516463701</v>
      </c>
      <c r="G105">
        <v>-0.55225337787718465</v>
      </c>
      <c r="H105">
        <v>-0.86625718516463701</v>
      </c>
      <c r="N105">
        <v>81</v>
      </c>
      <c r="O105">
        <v>0.29266320822764419</v>
      </c>
      <c r="P105">
        <v>0.26370721955982329</v>
      </c>
      <c r="Q105">
        <v>0.29994133351289093</v>
      </c>
    </row>
    <row r="106" spans="1:17" x14ac:dyDescent="0.3">
      <c r="A106" t="s">
        <v>515</v>
      </c>
      <c r="B106">
        <v>-0.87033055389743752</v>
      </c>
      <c r="C106">
        <v>6.3290035851208112E-2</v>
      </c>
      <c r="G106">
        <v>-0.87033055389743752</v>
      </c>
      <c r="H106">
        <v>6.3290035851208112E-2</v>
      </c>
      <c r="N106">
        <v>82</v>
      </c>
      <c r="O106">
        <v>0.17146459572626654</v>
      </c>
      <c r="P106">
        <v>0.58616196013726984</v>
      </c>
      <c r="Q106">
        <v>0.66670226272746547</v>
      </c>
    </row>
    <row r="107" spans="1:17" x14ac:dyDescent="0.3">
      <c r="A107" t="s">
        <v>515</v>
      </c>
      <c r="B107">
        <v>-0.76033475627983815</v>
      </c>
      <c r="C107">
        <v>-0.18227017005744323</v>
      </c>
      <c r="G107">
        <v>-0.76033475627983815</v>
      </c>
      <c r="H107">
        <v>-0.18227017005744323</v>
      </c>
      <c r="N107">
        <v>83</v>
      </c>
      <c r="O107">
        <v>-0.21970910305076347</v>
      </c>
      <c r="P107">
        <v>1.526621762038197</v>
      </c>
      <c r="Q107">
        <v>1.7363838875547351</v>
      </c>
    </row>
    <row r="108" spans="1:17" x14ac:dyDescent="0.3">
      <c r="A108" t="s">
        <v>515</v>
      </c>
      <c r="B108">
        <v>-0.59795575164604298</v>
      </c>
      <c r="C108">
        <v>-1.6382312092894165</v>
      </c>
      <c r="G108">
        <v>-0.59795575164604298</v>
      </c>
      <c r="H108">
        <v>-1.6382312092894165</v>
      </c>
      <c r="N108">
        <v>84</v>
      </c>
      <c r="O108">
        <v>-4.8920165664272514E-2</v>
      </c>
      <c r="P108">
        <v>-0.15017202883468639</v>
      </c>
      <c r="Q108">
        <v>-0.17080608813136403</v>
      </c>
    </row>
    <row r="109" spans="1:17" x14ac:dyDescent="0.3">
      <c r="A109" t="s">
        <v>515</v>
      </c>
      <c r="B109">
        <v>-0.72960155387135572</v>
      </c>
      <c r="C109">
        <v>-0.53200619173155705</v>
      </c>
      <c r="G109">
        <v>-0.72960155387135572</v>
      </c>
      <c r="H109">
        <v>-0.53200619173155705</v>
      </c>
      <c r="N109">
        <v>85</v>
      </c>
      <c r="O109">
        <v>-0.22705804335321905</v>
      </c>
      <c r="P109">
        <v>-2.0770750170098164</v>
      </c>
      <c r="Q109">
        <v>-2.3624709685542156</v>
      </c>
    </row>
    <row r="110" spans="1:17" x14ac:dyDescent="0.3">
      <c r="A110" t="s">
        <v>515</v>
      </c>
      <c r="B110">
        <v>-0.85169513106045258</v>
      </c>
      <c r="C110">
        <v>-0.10604398047116069</v>
      </c>
      <c r="G110">
        <v>-0.85169513106045258</v>
      </c>
      <c r="H110">
        <v>-0.10604398047116069</v>
      </c>
      <c r="N110">
        <v>86</v>
      </c>
      <c r="O110">
        <v>0.20415080716257111</v>
      </c>
      <c r="P110">
        <v>1.942561374551379</v>
      </c>
      <c r="Q110">
        <v>2.2094747731447564</v>
      </c>
    </row>
    <row r="111" spans="1:17" x14ac:dyDescent="0.3">
      <c r="A111" t="s">
        <v>515</v>
      </c>
      <c r="B111">
        <v>-1.4416931343528225</v>
      </c>
      <c r="C111">
        <v>-0.3609304657594587</v>
      </c>
      <c r="G111">
        <v>-1.4416931343528225</v>
      </c>
      <c r="H111">
        <v>-0.3609304657594587</v>
      </c>
      <c r="N111">
        <v>87</v>
      </c>
      <c r="O111">
        <v>0.34083571838561638</v>
      </c>
      <c r="P111">
        <v>1.3391493326662549</v>
      </c>
      <c r="Q111">
        <v>1.5231522189012141</v>
      </c>
    </row>
    <row r="112" spans="1:17" x14ac:dyDescent="0.3">
      <c r="A112" t="s">
        <v>515</v>
      </c>
      <c r="B112">
        <v>-0.78042622267289286</v>
      </c>
      <c r="C112">
        <v>-1.136305166878586</v>
      </c>
      <c r="G112">
        <v>-0.78042622267289286</v>
      </c>
      <c r="H112">
        <v>-1.136305166878586</v>
      </c>
      <c r="N112">
        <v>88</v>
      </c>
      <c r="O112">
        <v>0.22607385518102366</v>
      </c>
      <c r="P112">
        <v>-6.0675797420103983E-2</v>
      </c>
      <c r="Q112">
        <v>-6.9012822707401986E-2</v>
      </c>
    </row>
    <row r="113" spans="1:17" x14ac:dyDescent="0.3">
      <c r="A113" t="s">
        <v>515</v>
      </c>
      <c r="B113">
        <v>-0.776698933413141</v>
      </c>
      <c r="C113">
        <v>0.75444817864378699</v>
      </c>
      <c r="G113">
        <v>-0.776698933413141</v>
      </c>
      <c r="H113">
        <v>0.75444817864378699</v>
      </c>
      <c r="N113">
        <v>89</v>
      </c>
      <c r="O113">
        <v>7.8894163533515443E-2</v>
      </c>
      <c r="P113">
        <v>-0.21436463200322542</v>
      </c>
      <c r="Q113">
        <v>-0.24381893559217296</v>
      </c>
    </row>
    <row r="114" spans="1:17" x14ac:dyDescent="0.3">
      <c r="A114" t="s">
        <v>515</v>
      </c>
      <c r="B114">
        <v>-1.1028915719602468</v>
      </c>
      <c r="C114">
        <v>-0.90776406975707391</v>
      </c>
      <c r="G114">
        <v>-1.1028915719602468</v>
      </c>
      <c r="H114">
        <v>-0.90776406975707391</v>
      </c>
      <c r="N114">
        <v>90</v>
      </c>
      <c r="O114">
        <v>0.17376793634683399</v>
      </c>
      <c r="P114">
        <v>-0.50768447751228329</v>
      </c>
      <c r="Q114">
        <v>-0.57744175317993174</v>
      </c>
    </row>
    <row r="115" spans="1:17" x14ac:dyDescent="0.3">
      <c r="A115" t="s">
        <v>515</v>
      </c>
      <c r="B115">
        <v>-0.93346795278578398</v>
      </c>
      <c r="C115">
        <v>-1.475641840320467</v>
      </c>
      <c r="G115">
        <v>-0.93346795278578398</v>
      </c>
      <c r="H115">
        <v>-1.475641840320467</v>
      </c>
      <c r="N115">
        <v>91</v>
      </c>
      <c r="O115">
        <v>3.0818868791670419E-2</v>
      </c>
      <c r="P115">
        <v>1.2115988246307579</v>
      </c>
      <c r="Q115">
        <v>1.3780759121763815</v>
      </c>
    </row>
    <row r="116" spans="1:17" x14ac:dyDescent="0.3">
      <c r="A116" t="s">
        <v>515</v>
      </c>
      <c r="B116">
        <v>-1.1870773263782552</v>
      </c>
      <c r="C116">
        <v>-2.1538072583232268</v>
      </c>
      <c r="G116">
        <v>-1.1870773263782552</v>
      </c>
      <c r="H116">
        <v>-2.1538072583232268</v>
      </c>
      <c r="N116">
        <v>92</v>
      </c>
      <c r="O116">
        <v>-8.6554954577297366E-2</v>
      </c>
      <c r="P116">
        <v>0.66036172537160343</v>
      </c>
      <c r="Q116">
        <v>0.7510972844787781</v>
      </c>
    </row>
    <row r="117" spans="1:17" x14ac:dyDescent="0.3">
      <c r="A117" t="s">
        <v>516</v>
      </c>
      <c r="B117">
        <v>0.72043535734670572</v>
      </c>
      <c r="C117">
        <v>3.0787232906306148</v>
      </c>
      <c r="G117">
        <v>0.72043535734670572</v>
      </c>
      <c r="H117">
        <v>3.0787232906306148</v>
      </c>
      <c r="N117">
        <v>93</v>
      </c>
      <c r="O117">
        <v>-0.23920194540535283</v>
      </c>
      <c r="P117">
        <v>0.15622672247292493</v>
      </c>
      <c r="Q117">
        <v>0.17769271371141687</v>
      </c>
    </row>
    <row r="118" spans="1:17" x14ac:dyDescent="0.3">
      <c r="A118" t="s">
        <v>516</v>
      </c>
      <c r="B118">
        <v>0.59842400620710801</v>
      </c>
      <c r="C118">
        <v>-0.94113283772655787</v>
      </c>
      <c r="G118">
        <v>0.59842400620710801</v>
      </c>
      <c r="H118">
        <v>-0.94113283772655787</v>
      </c>
      <c r="N118">
        <v>94</v>
      </c>
      <c r="O118">
        <v>0.2459536806893782</v>
      </c>
      <c r="P118">
        <v>-1.3962310318215705</v>
      </c>
      <c r="Q118">
        <v>-1.5880771041296331</v>
      </c>
    </row>
    <row r="119" spans="1:17" x14ac:dyDescent="0.3">
      <c r="A119" t="s">
        <v>516</v>
      </c>
      <c r="B119">
        <v>0.63232501646604811</v>
      </c>
      <c r="C119">
        <v>1.5719592690819788</v>
      </c>
      <c r="G119">
        <v>0.63232501646604811</v>
      </c>
      <c r="H119">
        <v>1.5719592690819788</v>
      </c>
      <c r="N119">
        <v>95</v>
      </c>
      <c r="O119">
        <v>-0.64115268462935426</v>
      </c>
      <c r="P119">
        <v>0.12787523517142596</v>
      </c>
      <c r="Q119">
        <v>0.1454456522829137</v>
      </c>
    </row>
    <row r="120" spans="1:17" x14ac:dyDescent="0.3">
      <c r="A120" t="s">
        <v>516</v>
      </c>
      <c r="B120">
        <v>1.8625139985741606</v>
      </c>
      <c r="C120">
        <v>2.6774114583172368</v>
      </c>
      <c r="G120">
        <v>1.8625139985741606</v>
      </c>
      <c r="H120">
        <v>2.6774114583172368</v>
      </c>
      <c r="N120">
        <v>96</v>
      </c>
      <c r="O120">
        <v>-0.56065851663360733</v>
      </c>
      <c r="P120">
        <v>0.30532383433959231</v>
      </c>
      <c r="Q120">
        <v>0.34727618825889262</v>
      </c>
    </row>
    <row r="121" spans="1:17" x14ac:dyDescent="0.3">
      <c r="A121" t="s">
        <v>516</v>
      </c>
      <c r="B121">
        <v>0.84679646634077232</v>
      </c>
      <c r="C121" t="e">
        <v>#N/A</v>
      </c>
      <c r="G121">
        <v>1.8208344621237458</v>
      </c>
      <c r="H121">
        <v>2.528338064276956</v>
      </c>
      <c r="N121">
        <v>97</v>
      </c>
      <c r="O121">
        <v>0.2040542998785817</v>
      </c>
      <c r="P121">
        <v>-0.36686500112665321</v>
      </c>
      <c r="Q121">
        <v>-0.4172732845191367</v>
      </c>
    </row>
    <row r="122" spans="1:17" x14ac:dyDescent="0.3">
      <c r="A122" t="s">
        <v>516</v>
      </c>
      <c r="B122">
        <v>1.8208344621237458</v>
      </c>
      <c r="C122">
        <v>2.528338064276956</v>
      </c>
      <c r="G122">
        <v>0.78258241490831759</v>
      </c>
      <c r="H122">
        <v>0.34963952748450533</v>
      </c>
      <c r="N122">
        <v>98</v>
      </c>
      <c r="O122">
        <v>-0.41380075574622727</v>
      </c>
      <c r="P122">
        <v>0.76828944013319656</v>
      </c>
      <c r="Q122">
        <v>0.87385457092177377</v>
      </c>
    </row>
    <row r="123" spans="1:17" x14ac:dyDescent="0.3">
      <c r="A123" t="s">
        <v>516</v>
      </c>
      <c r="B123">
        <v>0.78258241490831759</v>
      </c>
      <c r="C123">
        <v>0.34963952748450533</v>
      </c>
      <c r="G123">
        <v>1.3212718316999801</v>
      </c>
      <c r="H123">
        <v>0.91462341954133053</v>
      </c>
      <c r="N123">
        <v>99</v>
      </c>
      <c r="O123">
        <v>-0.86252268394228326</v>
      </c>
      <c r="P123">
        <v>0.49262630728656248</v>
      </c>
      <c r="Q123">
        <v>0.56031454799644898</v>
      </c>
    </row>
    <row r="124" spans="1:17" x14ac:dyDescent="0.3">
      <c r="A124" t="s">
        <v>516</v>
      </c>
      <c r="B124">
        <v>1.3212718316999801</v>
      </c>
      <c r="C124">
        <v>0.91462341954133053</v>
      </c>
      <c r="G124">
        <v>0.3975532452168995</v>
      </c>
      <c r="H124">
        <v>1.1172159176333392</v>
      </c>
      <c r="N124">
        <v>100</v>
      </c>
      <c r="O124">
        <v>-0.40080059524510564</v>
      </c>
      <c r="P124">
        <v>-3.7703713586960952E-2</v>
      </c>
      <c r="Q124">
        <v>-4.2884309919682312E-2</v>
      </c>
    </row>
    <row r="125" spans="1:17" x14ac:dyDescent="0.3">
      <c r="A125" t="s">
        <v>516</v>
      </c>
      <c r="B125">
        <v>0.3975532452168995</v>
      </c>
      <c r="C125">
        <v>1.1172159176333392</v>
      </c>
      <c r="G125">
        <v>0.74222421052624021</v>
      </c>
      <c r="H125">
        <v>0.53015769061757212</v>
      </c>
      <c r="N125">
        <v>101</v>
      </c>
      <c r="O125">
        <v>-0.55157132282169141</v>
      </c>
      <c r="P125">
        <v>-0.66002557731805878</v>
      </c>
      <c r="Q125">
        <v>-0.75071494873686617</v>
      </c>
    </row>
    <row r="126" spans="1:17" x14ac:dyDescent="0.3">
      <c r="A126" t="s">
        <v>516</v>
      </c>
      <c r="B126">
        <v>0.74222421052624021</v>
      </c>
      <c r="C126">
        <v>0.53015769061757212</v>
      </c>
      <c r="G126">
        <v>0.16257045772392351</v>
      </c>
      <c r="H126">
        <v>-1.1100742788103592</v>
      </c>
      <c r="N126">
        <v>102</v>
      </c>
      <c r="O126">
        <v>-0.20133445680027048</v>
      </c>
      <c r="P126">
        <v>1.4155667143778849</v>
      </c>
      <c r="Q126">
        <v>1.6100695638734484</v>
      </c>
    </row>
    <row r="127" spans="1:17" x14ac:dyDescent="0.3">
      <c r="A127" t="s">
        <v>516</v>
      </c>
      <c r="B127">
        <v>0.16257045772392351</v>
      </c>
      <c r="C127">
        <v>-1.1100742788103592</v>
      </c>
      <c r="G127">
        <v>1.4599497954192064</v>
      </c>
      <c r="H127">
        <v>1.8978560888264222</v>
      </c>
      <c r="N127">
        <v>103</v>
      </c>
      <c r="O127">
        <v>-0.44650002072818495</v>
      </c>
      <c r="P127">
        <v>-0.41975716443645206</v>
      </c>
      <c r="Q127">
        <v>-0.47743297988888639</v>
      </c>
    </row>
    <row r="128" spans="1:17" x14ac:dyDescent="0.3">
      <c r="A128" t="s">
        <v>516</v>
      </c>
      <c r="B128">
        <v>1.4599497954192064</v>
      </c>
      <c r="C128">
        <v>1.8978560888264222</v>
      </c>
      <c r="G128">
        <v>0.89603297180671759</v>
      </c>
      <c r="H128">
        <v>-0.4990766706631598</v>
      </c>
      <c r="N128">
        <v>104</v>
      </c>
      <c r="O128">
        <v>-0.72452098265840204</v>
      </c>
      <c r="P128">
        <v>0.78781101850961011</v>
      </c>
      <c r="Q128">
        <v>0.89605846909441966</v>
      </c>
    </row>
    <row r="129" spans="1:17" x14ac:dyDescent="0.3">
      <c r="A129" t="s">
        <v>516</v>
      </c>
      <c r="B129">
        <v>0.45733032040749494</v>
      </c>
      <c r="C129" t="e">
        <v>#N/A</v>
      </c>
      <c r="G129">
        <v>-0.25179970418786879</v>
      </c>
      <c r="H129">
        <v>0.65270291644345113</v>
      </c>
      <c r="N129">
        <v>105</v>
      </c>
      <c r="O129">
        <v>-0.62837721703348559</v>
      </c>
      <c r="P129">
        <v>0.44610704697604237</v>
      </c>
      <c r="Q129">
        <v>0.5074034104293359</v>
      </c>
    </row>
    <row r="130" spans="1:17" x14ac:dyDescent="0.3">
      <c r="A130" t="s">
        <v>516</v>
      </c>
      <c r="B130">
        <v>0.89603297180671759</v>
      </c>
      <c r="C130">
        <v>-0.4990766706631598</v>
      </c>
      <c r="G130">
        <v>0.36411106813616323</v>
      </c>
      <c r="H130">
        <v>0.80586672468240272</v>
      </c>
      <c r="N130">
        <v>106</v>
      </c>
      <c r="O130">
        <v>-0.48644698604236164</v>
      </c>
      <c r="P130">
        <v>-1.1517842232470548</v>
      </c>
      <c r="Q130">
        <v>-1.3100426162639047</v>
      </c>
    </row>
    <row r="131" spans="1:17" x14ac:dyDescent="0.3">
      <c r="A131" t="s">
        <v>516</v>
      </c>
      <c r="B131">
        <v>-0.25179970418786879</v>
      </c>
      <c r="C131">
        <v>0.65270291644345113</v>
      </c>
      <c r="G131">
        <v>0.85592451190244867</v>
      </c>
      <c r="H131">
        <v>0.2114128290799242</v>
      </c>
      <c r="N131">
        <v>107</v>
      </c>
      <c r="O131">
        <v>-0.60151431978411396</v>
      </c>
      <c r="P131">
        <v>6.9508128052556906E-2</v>
      </c>
      <c r="Q131">
        <v>7.9058740420032927E-2</v>
      </c>
    </row>
    <row r="132" spans="1:17" x14ac:dyDescent="0.3">
      <c r="A132" t="s">
        <v>516</v>
      </c>
      <c r="B132">
        <v>0.36411106813616323</v>
      </c>
      <c r="C132">
        <v>0.80586672468240272</v>
      </c>
      <c r="G132">
        <v>0.48299714100053198</v>
      </c>
      <c r="H132">
        <v>-0.65521622665469914</v>
      </c>
      <c r="N132">
        <v>108</v>
      </c>
      <c r="O132">
        <v>-0.70823236287140734</v>
      </c>
      <c r="P132">
        <v>0.60218838240024664</v>
      </c>
      <c r="Q132">
        <v>0.68493076050246648</v>
      </c>
    </row>
    <row r="133" spans="1:17" x14ac:dyDescent="0.3">
      <c r="A133" t="s">
        <v>516</v>
      </c>
      <c r="B133">
        <v>0.85592451190244867</v>
      </c>
      <c r="C133">
        <v>0.2114128290799242</v>
      </c>
      <c r="G133">
        <v>0.53331631008503755</v>
      </c>
      <c r="H133">
        <v>3.2889586162969726E-2</v>
      </c>
      <c r="N133">
        <v>109</v>
      </c>
      <c r="O133">
        <v>-1.2239305165855476</v>
      </c>
      <c r="P133">
        <v>0.86300005082608888</v>
      </c>
      <c r="Q133">
        <v>0.98157868600843701</v>
      </c>
    </row>
    <row r="134" spans="1:17" x14ac:dyDescent="0.3">
      <c r="A134" t="s">
        <v>516</v>
      </c>
      <c r="B134">
        <v>0.48299714100053198</v>
      </c>
      <c r="C134">
        <v>-0.65521622665469914</v>
      </c>
      <c r="G134">
        <v>0.7839138952326703</v>
      </c>
      <c r="H134">
        <v>2.4448420310205492</v>
      </c>
      <c r="N134">
        <v>110</v>
      </c>
      <c r="O134">
        <v>-0.64593851735397778</v>
      </c>
      <c r="P134">
        <v>-0.49036664952460818</v>
      </c>
      <c r="Q134">
        <v>-0.55774440690006699</v>
      </c>
    </row>
    <row r="135" spans="1:17" x14ac:dyDescent="0.3">
      <c r="A135" t="s">
        <v>516</v>
      </c>
      <c r="B135">
        <v>0.53331631008503755</v>
      </c>
      <c r="C135">
        <v>3.2889586162969726E-2</v>
      </c>
      <c r="G135">
        <v>0.49145114580172516</v>
      </c>
      <c r="H135">
        <v>-0.75826236960343307</v>
      </c>
      <c r="N135">
        <v>111</v>
      </c>
      <c r="O135">
        <v>-0.6426806144816184</v>
      </c>
      <c r="P135">
        <v>1.3971287931254053</v>
      </c>
      <c r="Q135">
        <v>1.5890982203626203</v>
      </c>
    </row>
    <row r="136" spans="1:17" x14ac:dyDescent="0.3">
      <c r="A136" t="s">
        <v>516</v>
      </c>
      <c r="B136">
        <v>0.7839138952326703</v>
      </c>
      <c r="C136">
        <v>2.4448420310205492</v>
      </c>
      <c r="G136">
        <v>0.80945752918433544</v>
      </c>
      <c r="H136">
        <v>0.394333041857299</v>
      </c>
      <c r="N136">
        <v>112</v>
      </c>
      <c r="O136">
        <v>-0.92779503947150688</v>
      </c>
      <c r="P136">
        <v>2.0030969714432967E-2</v>
      </c>
      <c r="Q136">
        <v>2.2783281313769208E-2</v>
      </c>
    </row>
    <row r="137" spans="1:17" x14ac:dyDescent="0.3">
      <c r="A137" t="s">
        <v>516</v>
      </c>
      <c r="B137">
        <v>0.49145114580172516</v>
      </c>
      <c r="C137">
        <v>-0.75826236960343307</v>
      </c>
      <c r="G137">
        <v>0.38705678624721734</v>
      </c>
      <c r="H137">
        <v>-0.2703038638904629</v>
      </c>
      <c r="N137">
        <v>113</v>
      </c>
      <c r="O137">
        <v>-0.77970733897713451</v>
      </c>
      <c r="P137">
        <v>-0.69593450134333246</v>
      </c>
      <c r="Q137">
        <v>-0.79155785995913674</v>
      </c>
    </row>
    <row r="138" spans="1:17" x14ac:dyDescent="0.3">
      <c r="A138" t="s">
        <v>516</v>
      </c>
      <c r="B138">
        <v>0.80945752918433544</v>
      </c>
      <c r="C138">
        <v>0.394333041857299</v>
      </c>
      <c r="G138">
        <v>1.1973573812094414</v>
      </c>
      <c r="H138">
        <v>2.6233360969530564</v>
      </c>
      <c r="N138">
        <v>114</v>
      </c>
      <c r="O138">
        <v>-1.0013790819261135</v>
      </c>
      <c r="P138">
        <v>-1.1524281763971134</v>
      </c>
      <c r="Q138">
        <v>-1.3107750503886542</v>
      </c>
    </row>
    <row r="139" spans="1:17" x14ac:dyDescent="0.3">
      <c r="A139" t="s">
        <v>516</v>
      </c>
      <c r="B139">
        <v>0.35355653058641257</v>
      </c>
      <c r="C139" t="e">
        <v>#N/A</v>
      </c>
      <c r="G139">
        <v>-0.6956387856034405</v>
      </c>
      <c r="H139">
        <v>5.4735231251764771E-2</v>
      </c>
      <c r="N139">
        <v>115</v>
      </c>
      <c r="O139">
        <v>0.66591599991130823</v>
      </c>
      <c r="P139">
        <v>2.4128072907193063</v>
      </c>
      <c r="Q139">
        <v>2.7443338013117957</v>
      </c>
    </row>
    <row r="140" spans="1:17" x14ac:dyDescent="0.3">
      <c r="A140" t="s">
        <v>516</v>
      </c>
      <c r="B140">
        <v>0.38705678624721734</v>
      </c>
      <c r="C140">
        <v>-0.2703038638904629</v>
      </c>
      <c r="G140">
        <v>0.6447554256580279</v>
      </c>
      <c r="H140">
        <v>-1.1516574823307633</v>
      </c>
      <c r="N140">
        <v>116</v>
      </c>
      <c r="O140">
        <v>0.55926982795184466</v>
      </c>
      <c r="P140">
        <v>-1.5004026656784024</v>
      </c>
      <c r="Q140">
        <v>-1.7065622135831746</v>
      </c>
    </row>
    <row r="141" spans="1:17" x14ac:dyDescent="0.3">
      <c r="A141" t="s">
        <v>516</v>
      </c>
      <c r="B141">
        <v>1.1973573812094414</v>
      </c>
      <c r="C141">
        <v>2.6233360969530564</v>
      </c>
      <c r="G141">
        <v>0.74020122850060299</v>
      </c>
      <c r="H141">
        <v>2.3782032517723737</v>
      </c>
      <c r="N141">
        <v>117</v>
      </c>
      <c r="O141">
        <v>0.58890160348671206</v>
      </c>
      <c r="P141">
        <v>0.98305766559526675</v>
      </c>
      <c r="Q141">
        <v>1.1181325548496162</v>
      </c>
    </row>
    <row r="142" spans="1:17" x14ac:dyDescent="0.3">
      <c r="A142" t="s">
        <v>516</v>
      </c>
      <c r="B142">
        <v>-0.6956387856034405</v>
      </c>
      <c r="C142">
        <v>5.4735231251764771E-2</v>
      </c>
      <c r="G142">
        <v>0.28164380784982923</v>
      </c>
      <c r="H142">
        <v>0.76931255785473063</v>
      </c>
      <c r="N142">
        <v>118</v>
      </c>
      <c r="O142">
        <v>1.6641699658412457</v>
      </c>
      <c r="P142">
        <v>1.0132414924759912</v>
      </c>
      <c r="Q142">
        <v>1.1524637244711324</v>
      </c>
    </row>
    <row r="143" spans="1:17" x14ac:dyDescent="0.3">
      <c r="A143" t="s">
        <v>516</v>
      </c>
      <c r="B143">
        <v>0.6447554256580279</v>
      </c>
      <c r="C143">
        <v>-1.1516574823307633</v>
      </c>
      <c r="G143">
        <v>0.69519474310748908</v>
      </c>
      <c r="H143">
        <v>-0.59731497431945735</v>
      </c>
      <c r="N143">
        <v>119</v>
      </c>
      <c r="O143">
        <v>1.6277392323892734</v>
      </c>
      <c r="P143">
        <v>0.90059883188768253</v>
      </c>
      <c r="Q143">
        <v>1.0243436453785209</v>
      </c>
    </row>
    <row r="144" spans="1:17" x14ac:dyDescent="0.3">
      <c r="A144" t="s">
        <v>516</v>
      </c>
      <c r="B144">
        <v>0.74020122850060299</v>
      </c>
      <c r="C144">
        <v>2.3782032517723737</v>
      </c>
      <c r="G144">
        <v>0.32310033159630369</v>
      </c>
      <c r="H144">
        <v>-0.25059910995033108</v>
      </c>
      <c r="N144">
        <v>120</v>
      </c>
      <c r="O144">
        <v>0.72023673093827045</v>
      </c>
      <c r="P144">
        <v>-0.37059720345376512</v>
      </c>
      <c r="Q144">
        <v>-0.42151830194718598</v>
      </c>
    </row>
    <row r="145" spans="1:17" x14ac:dyDescent="0.3">
      <c r="A145" t="s">
        <v>516</v>
      </c>
      <c r="B145">
        <v>-0.78530809677639934</v>
      </c>
      <c r="C145" t="e">
        <v>#N/A</v>
      </c>
      <c r="G145">
        <v>0.30312198495897513</v>
      </c>
      <c r="H145">
        <v>-0.24118410915992974</v>
      </c>
      <c r="N145">
        <v>121</v>
      </c>
      <c r="O145">
        <v>1.1910877102883561</v>
      </c>
      <c r="P145">
        <v>-0.27646429074702561</v>
      </c>
      <c r="Q145">
        <v>-0.31445126217542535</v>
      </c>
    </row>
    <row r="146" spans="1:17" x14ac:dyDescent="0.3">
      <c r="A146" t="s">
        <v>516</v>
      </c>
      <c r="B146">
        <v>0.28164380784982923</v>
      </c>
      <c r="C146">
        <v>0.76931255785473063</v>
      </c>
      <c r="G146">
        <v>0.71517396599690086</v>
      </c>
      <c r="H146">
        <v>-0.13619807692173291</v>
      </c>
      <c r="N146">
        <v>122</v>
      </c>
      <c r="O146">
        <v>0.38369519888573206</v>
      </c>
      <c r="P146">
        <v>0.73352071874760716</v>
      </c>
      <c r="Q146">
        <v>0.83430852939003597</v>
      </c>
    </row>
    <row r="147" spans="1:17" x14ac:dyDescent="0.3">
      <c r="A147" t="s">
        <v>516</v>
      </c>
      <c r="B147">
        <v>0.69519474310748908</v>
      </c>
      <c r="C147">
        <v>-0.59731497431945735</v>
      </c>
      <c r="G147">
        <v>0.61081946259249154</v>
      </c>
      <c r="H147">
        <v>0.63023257615211581</v>
      </c>
      <c r="N147">
        <v>123</v>
      </c>
      <c r="O147">
        <v>0.68496093106960276</v>
      </c>
      <c r="P147">
        <v>-0.15480324045203064</v>
      </c>
      <c r="Q147">
        <v>-0.17607364125564059</v>
      </c>
    </row>
    <row r="148" spans="1:17" x14ac:dyDescent="0.3">
      <c r="A148" t="s">
        <v>516</v>
      </c>
      <c r="B148">
        <v>0.32310033159630369</v>
      </c>
      <c r="C148">
        <v>-0.25059910995033108</v>
      </c>
      <c r="G148">
        <v>0.55263197192315672</v>
      </c>
      <c r="H148">
        <v>0.36995566374167832</v>
      </c>
      <c r="N148">
        <v>124</v>
      </c>
      <c r="O148">
        <v>0.17830435181759408</v>
      </c>
      <c r="P148">
        <v>-1.2883786306279532</v>
      </c>
      <c r="Q148">
        <v>-1.4654054795507607</v>
      </c>
    </row>
    <row r="149" spans="1:17" x14ac:dyDescent="0.3">
      <c r="A149" t="s">
        <v>516</v>
      </c>
      <c r="B149">
        <v>0.30312198495897513</v>
      </c>
      <c r="C149">
        <v>-0.24118410915992974</v>
      </c>
      <c r="G149">
        <v>0.14488749329158726</v>
      </c>
      <c r="H149">
        <v>-0.34986875226701813</v>
      </c>
      <c r="N149">
        <v>125</v>
      </c>
      <c r="O149">
        <v>1.3123016287283515</v>
      </c>
      <c r="P149">
        <v>0.58555446009807066</v>
      </c>
      <c r="Q149">
        <v>0.66601129047357466</v>
      </c>
    </row>
    <row r="150" spans="1:17" x14ac:dyDescent="0.3">
      <c r="A150" t="s">
        <v>516</v>
      </c>
      <c r="B150">
        <v>-3.8430286185018189E-2</v>
      </c>
      <c r="C150" t="e">
        <v>#N/A</v>
      </c>
      <c r="G150">
        <v>1.0368186224868556</v>
      </c>
      <c r="H150">
        <v>1.197638266846017</v>
      </c>
      <c r="N150">
        <v>126</v>
      </c>
      <c r="O150">
        <v>0.81940018980400064</v>
      </c>
      <c r="P150">
        <v>-1.3184768604671604</v>
      </c>
      <c r="Q150">
        <v>-1.4996392908564133</v>
      </c>
    </row>
    <row r="151" spans="1:17" x14ac:dyDescent="0.3">
      <c r="A151" t="s">
        <v>516</v>
      </c>
      <c r="B151">
        <v>0.71517396599690086</v>
      </c>
      <c r="C151">
        <v>-0.13619807692173291</v>
      </c>
      <c r="G151">
        <v>0.57730903764973018</v>
      </c>
      <c r="H151">
        <v>-0.74150675784589914</v>
      </c>
      <c r="N151">
        <v>127</v>
      </c>
      <c r="O151">
        <v>-0.18388319163117239</v>
      </c>
      <c r="P151">
        <v>0.83658610807462352</v>
      </c>
      <c r="Q151">
        <v>0.95153539320275637</v>
      </c>
    </row>
    <row r="152" spans="1:17" x14ac:dyDescent="0.3">
      <c r="A152" t="s">
        <v>516</v>
      </c>
      <c r="B152">
        <v>0.61081946259249154</v>
      </c>
      <c r="C152">
        <v>0.63023257615211581</v>
      </c>
      <c r="G152">
        <v>0.41211227704757697</v>
      </c>
      <c r="H152">
        <v>0.38128633159255598</v>
      </c>
      <c r="N152">
        <v>128</v>
      </c>
      <c r="O152">
        <v>0.35446447457738073</v>
      </c>
      <c r="P152">
        <v>0.451402250105022</v>
      </c>
      <c r="Q152">
        <v>0.51342618936720075</v>
      </c>
    </row>
    <row r="153" spans="1:17" x14ac:dyDescent="0.3">
      <c r="A153" t="s">
        <v>516</v>
      </c>
      <c r="B153">
        <v>0.55263197192315672</v>
      </c>
      <c r="C153">
        <v>0.36995566374167832</v>
      </c>
      <c r="G153">
        <v>2.4325289738381134E-2</v>
      </c>
      <c r="H153">
        <v>0.38042600571521723</v>
      </c>
      <c r="N153">
        <v>129</v>
      </c>
      <c r="O153">
        <v>0.78434268349800162</v>
      </c>
      <c r="P153">
        <v>-0.57292985441807742</v>
      </c>
      <c r="Q153">
        <v>-0.65165202845165426</v>
      </c>
    </row>
    <row r="154" spans="1:17" x14ac:dyDescent="0.3">
      <c r="A154" t="s">
        <v>516</v>
      </c>
      <c r="B154">
        <v>0.60847507687755964</v>
      </c>
      <c r="C154" t="e">
        <v>#N/A</v>
      </c>
      <c r="G154">
        <v>0.39963155458807603</v>
      </c>
      <c r="H154">
        <v>0.23261751083951318</v>
      </c>
      <c r="N154">
        <v>130</v>
      </c>
      <c r="O154">
        <v>0.45837894197617673</v>
      </c>
      <c r="P154">
        <v>-1.1135951686308758</v>
      </c>
      <c r="Q154">
        <v>-1.2666062780919995</v>
      </c>
    </row>
    <row r="155" spans="1:17" x14ac:dyDescent="0.3">
      <c r="A155" t="s">
        <v>516</v>
      </c>
      <c r="B155">
        <v>0.14488749329158726</v>
      </c>
      <c r="C155">
        <v>-0.34986875226701813</v>
      </c>
      <c r="G155">
        <v>0.56198422142889248</v>
      </c>
      <c r="H155">
        <v>0.14584111541010955</v>
      </c>
      <c r="N155">
        <v>131</v>
      </c>
      <c r="O155">
        <v>0.50236129860874668</v>
      </c>
      <c r="P155">
        <v>-0.46947171244577696</v>
      </c>
      <c r="Q155">
        <v>-0.53397844667511074</v>
      </c>
    </row>
    <row r="156" spans="1:17" x14ac:dyDescent="0.3">
      <c r="A156" t="s">
        <v>516</v>
      </c>
      <c r="B156">
        <v>1.0368186224868556</v>
      </c>
      <c r="C156">
        <v>1.197638266846017</v>
      </c>
      <c r="G156">
        <v>0.26727832717698541</v>
      </c>
      <c r="H156">
        <v>0.38805126409408519</v>
      </c>
      <c r="N156">
        <v>132</v>
      </c>
      <c r="O156">
        <v>0.72140053478361188</v>
      </c>
      <c r="P156">
        <v>1.7234414962369373</v>
      </c>
      <c r="Q156">
        <v>1.9602472070185037</v>
      </c>
    </row>
    <row r="157" spans="1:17" x14ac:dyDescent="0.3">
      <c r="A157" t="s">
        <v>516</v>
      </c>
      <c r="B157">
        <v>0.57730903764973018</v>
      </c>
      <c r="C157">
        <v>-0.74150675784589914</v>
      </c>
      <c r="G157">
        <v>9.7224557830197039E-2</v>
      </c>
      <c r="H157">
        <v>-0.11044220118987566</v>
      </c>
      <c r="N157">
        <v>133</v>
      </c>
      <c r="O157">
        <v>0.46576831387767004</v>
      </c>
      <c r="P157">
        <v>-1.2240306834811032</v>
      </c>
      <c r="Q157">
        <v>-1.3922159434119341</v>
      </c>
    </row>
    <row r="158" spans="1:17" x14ac:dyDescent="0.3">
      <c r="A158" t="s">
        <v>516</v>
      </c>
      <c r="B158">
        <v>-0.61984944534432762</v>
      </c>
      <c r="C158" t="e">
        <v>#N/A</v>
      </c>
      <c r="G158">
        <v>0.71440963070417673</v>
      </c>
      <c r="H158">
        <v>0.50817942734986787</v>
      </c>
      <c r="N158">
        <v>134</v>
      </c>
      <c r="O158">
        <v>0.74372739825520884</v>
      </c>
      <c r="P158">
        <v>-0.34939435639790983</v>
      </c>
      <c r="Q158">
        <v>-0.39740212404800485</v>
      </c>
    </row>
    <row r="159" spans="1:17" x14ac:dyDescent="0.3">
      <c r="A159" t="s">
        <v>516</v>
      </c>
      <c r="B159">
        <v>-0.55776011031663575</v>
      </c>
      <c r="C159" t="e">
        <v>#N/A</v>
      </c>
      <c r="G159">
        <v>0.9438929886231</v>
      </c>
      <c r="H159">
        <v>0.55726263822023825</v>
      </c>
      <c r="N159">
        <v>135</v>
      </c>
      <c r="O159">
        <v>0.37452058391924897</v>
      </c>
      <c r="P159">
        <v>-0.64482444780971182</v>
      </c>
      <c r="Q159">
        <v>-0.733425141263084</v>
      </c>
    </row>
    <row r="160" spans="1:17" x14ac:dyDescent="0.3">
      <c r="A160" t="s">
        <v>516</v>
      </c>
      <c r="B160">
        <v>0.41211227704757697</v>
      </c>
      <c r="C160">
        <v>0.38128633159255598</v>
      </c>
      <c r="G160">
        <v>0.69563547276700421</v>
      </c>
      <c r="H160">
        <v>1.3427037422435829E-2</v>
      </c>
      <c r="N160">
        <v>136</v>
      </c>
      <c r="O160">
        <v>1.0827781007983615</v>
      </c>
      <c r="P160">
        <v>1.5405579961546949</v>
      </c>
      <c r="Q160">
        <v>1.7522349994508277</v>
      </c>
    </row>
    <row r="161" spans="1:17" x14ac:dyDescent="0.3">
      <c r="A161" t="s">
        <v>516</v>
      </c>
      <c r="B161">
        <v>2.4325289738381134E-2</v>
      </c>
      <c r="C161">
        <v>0.38042600571521723</v>
      </c>
      <c r="G161">
        <v>-0.22694427118412339</v>
      </c>
      <c r="H161">
        <v>0.42081328151410513</v>
      </c>
      <c r="N161">
        <v>137</v>
      </c>
      <c r="O161">
        <v>-0.57182856357299361</v>
      </c>
      <c r="P161">
        <v>0.62656379482475844</v>
      </c>
      <c r="Q161">
        <v>0.71265542317851494</v>
      </c>
    </row>
    <row r="162" spans="1:17" x14ac:dyDescent="0.3">
      <c r="A162" t="s">
        <v>516</v>
      </c>
      <c r="B162">
        <v>0.39963155458807603</v>
      </c>
      <c r="C162">
        <v>0.23261751083951318</v>
      </c>
      <c r="G162">
        <v>1.7705516378110638E-2</v>
      </c>
      <c r="H162">
        <v>0.30524963370715147</v>
      </c>
      <c r="N162">
        <v>138</v>
      </c>
      <c r="O162">
        <v>0.59976662173159356</v>
      </c>
      <c r="P162">
        <v>-1.7514241040623568</v>
      </c>
      <c r="Q162">
        <v>-1.9920747038930084</v>
      </c>
    </row>
    <row r="163" spans="1:17" x14ac:dyDescent="0.3">
      <c r="A163" t="s">
        <v>516</v>
      </c>
      <c r="B163">
        <v>0.56198422142889248</v>
      </c>
      <c r="C163">
        <v>0.14584111541010955</v>
      </c>
      <c r="G163">
        <v>1.3135511861506393</v>
      </c>
      <c r="H163">
        <v>2.5589619052960257</v>
      </c>
      <c r="N163">
        <v>139</v>
      </c>
      <c r="O163">
        <v>0.68319270797427634</v>
      </c>
      <c r="P163">
        <v>1.6950105437980973</v>
      </c>
      <c r="Q163">
        <v>1.9279097617192003</v>
      </c>
    </row>
    <row r="164" spans="1:17" x14ac:dyDescent="0.3">
      <c r="A164" t="s">
        <v>516</v>
      </c>
      <c r="B164">
        <v>0.26727832717698541</v>
      </c>
      <c r="C164">
        <v>0.38805126409408519</v>
      </c>
      <c r="G164">
        <v>-0.18344003170008399</v>
      </c>
      <c r="H164">
        <v>-8.6293927117690183E-2</v>
      </c>
      <c r="N164">
        <v>140</v>
      </c>
      <c r="O164">
        <v>0.28238251220766863</v>
      </c>
      <c r="P164">
        <v>0.48693004564706199</v>
      </c>
      <c r="Q164">
        <v>0.55383560398027087</v>
      </c>
    </row>
    <row r="165" spans="1:17" x14ac:dyDescent="0.3">
      <c r="A165" t="s">
        <v>516</v>
      </c>
      <c r="B165">
        <v>9.7224557830197039E-2</v>
      </c>
      <c r="C165">
        <v>-0.11044220118987566</v>
      </c>
      <c r="G165">
        <v>0.16962584566591482</v>
      </c>
      <c r="H165">
        <v>0.65479705530365695</v>
      </c>
      <c r="N165">
        <v>141</v>
      </c>
      <c r="O165">
        <v>0.64385399616021299</v>
      </c>
      <c r="P165">
        <v>-1.2411689704796705</v>
      </c>
      <c r="Q165">
        <v>-1.4117090792656179</v>
      </c>
    </row>
    <row r="166" spans="1:17" x14ac:dyDescent="0.3">
      <c r="A166" t="s">
        <v>516</v>
      </c>
      <c r="B166">
        <v>0.71440963070417673</v>
      </c>
      <c r="C166">
        <v>0.50817942734986787</v>
      </c>
      <c r="G166">
        <v>0.20429530329906326</v>
      </c>
      <c r="H166">
        <v>0.3981150536881361</v>
      </c>
      <c r="N166">
        <v>142</v>
      </c>
      <c r="O166">
        <v>0.31861831747507902</v>
      </c>
      <c r="P166">
        <v>-0.56921742742541004</v>
      </c>
      <c r="Q166">
        <v>-0.64742950354464357</v>
      </c>
    </row>
    <row r="167" spans="1:17" x14ac:dyDescent="0.3">
      <c r="A167" t="s">
        <v>516</v>
      </c>
      <c r="B167">
        <v>-0.25336263150001492</v>
      </c>
      <c r="C167" t="e">
        <v>#N/A</v>
      </c>
      <c r="G167">
        <v>0.40489653137397946</v>
      </c>
      <c r="H167">
        <v>0.47652692924829049</v>
      </c>
      <c r="N167">
        <v>143</v>
      </c>
      <c r="O167">
        <v>0.30115589147085753</v>
      </c>
      <c r="P167">
        <v>-0.54234000063078724</v>
      </c>
      <c r="Q167">
        <v>-0.61685904268418368</v>
      </c>
    </row>
    <row r="168" spans="1:17" x14ac:dyDescent="0.3">
      <c r="A168" t="s">
        <v>516</v>
      </c>
      <c r="B168">
        <v>-0.21092382539951587</v>
      </c>
      <c r="C168" t="e">
        <v>#N/A</v>
      </c>
      <c r="G168">
        <v>0.2823133931034425</v>
      </c>
      <c r="H168">
        <v>-0.10635890603760531</v>
      </c>
      <c r="N168">
        <v>144</v>
      </c>
      <c r="O168">
        <v>0.66131718806801221</v>
      </c>
      <c r="P168">
        <v>-0.79751526498974512</v>
      </c>
      <c r="Q168">
        <v>-0.90709610634548921</v>
      </c>
    </row>
    <row r="169" spans="1:17" x14ac:dyDescent="0.3">
      <c r="A169" t="s">
        <v>516</v>
      </c>
      <c r="B169">
        <v>0.9438929886231</v>
      </c>
      <c r="C169">
        <v>0.55726263822023825</v>
      </c>
      <c r="G169">
        <v>5.1313008192227443E-2</v>
      </c>
      <c r="H169">
        <v>0.38873071897658401</v>
      </c>
      <c r="N169">
        <v>145</v>
      </c>
      <c r="O169">
        <v>0.57010429508006433</v>
      </c>
      <c r="P169">
        <v>6.0128281072051482E-2</v>
      </c>
      <c r="Q169">
        <v>6.8390076072595812E-2</v>
      </c>
    </row>
    <row r="170" spans="1:17" x14ac:dyDescent="0.3">
      <c r="A170" t="s">
        <v>516</v>
      </c>
      <c r="B170">
        <v>0.69563547276700421</v>
      </c>
      <c r="C170">
        <v>1.3427037422435829E-2</v>
      </c>
      <c r="G170">
        <v>0.35234453541693761</v>
      </c>
      <c r="H170">
        <v>1.0198873017652605</v>
      </c>
      <c r="N170">
        <v>146</v>
      </c>
      <c r="O170">
        <v>0.51924449328415068</v>
      </c>
      <c r="P170">
        <v>-0.14928882954247236</v>
      </c>
      <c r="Q170">
        <v>-0.16980153477136692</v>
      </c>
    </row>
    <row r="171" spans="1:17" x14ac:dyDescent="0.3">
      <c r="A171" t="s">
        <v>516</v>
      </c>
      <c r="B171">
        <v>0.44793756914342386</v>
      </c>
      <c r="C171" t="e">
        <v>#N/A</v>
      </c>
      <c r="G171">
        <v>-5.6946292669593584E-2</v>
      </c>
      <c r="H171">
        <v>-1.0393152420406668</v>
      </c>
      <c r="N171">
        <v>147</v>
      </c>
      <c r="O171">
        <v>0.16284824508661974</v>
      </c>
      <c r="P171">
        <v>-0.51271699735363785</v>
      </c>
      <c r="Q171">
        <v>-0.58316575540734716</v>
      </c>
    </row>
    <row r="172" spans="1:17" x14ac:dyDescent="0.3">
      <c r="A172" t="s">
        <v>516</v>
      </c>
      <c r="B172">
        <v>-0.22694427118412339</v>
      </c>
      <c r="C172">
        <v>0.42081328151410513</v>
      </c>
      <c r="G172">
        <v>0.45969572871303782</v>
      </c>
      <c r="H172">
        <v>-0.55046882558985999</v>
      </c>
      <c r="N172">
        <v>148</v>
      </c>
      <c r="O172">
        <v>0.94245636918095554</v>
      </c>
      <c r="P172">
        <v>0.2551818976650615</v>
      </c>
      <c r="Q172">
        <v>0.29024460840233168</v>
      </c>
    </row>
    <row r="173" spans="1:17" x14ac:dyDescent="0.3">
      <c r="A173" t="s">
        <v>516</v>
      </c>
      <c r="B173">
        <v>-0.60698690674599753</v>
      </c>
      <c r="C173" t="e">
        <v>#N/A</v>
      </c>
      <c r="G173">
        <v>-1.0341881973532068</v>
      </c>
      <c r="H173">
        <v>0.39899196361663242</v>
      </c>
      <c r="N173">
        <v>149</v>
      </c>
      <c r="O173">
        <v>0.54081391752501573</v>
      </c>
      <c r="P173">
        <v>-1.2823206753709149</v>
      </c>
      <c r="Q173">
        <v>-1.458515144196308</v>
      </c>
    </row>
    <row r="174" spans="1:17" x14ac:dyDescent="0.3">
      <c r="A174" t="s">
        <v>516</v>
      </c>
      <c r="B174">
        <v>1.7705516378110638E-2</v>
      </c>
      <c r="C174">
        <v>0.30524963370715147</v>
      </c>
      <c r="G174">
        <v>-0.67740851927201207</v>
      </c>
      <c r="H174">
        <v>-0.1690599938353109</v>
      </c>
      <c r="N174">
        <v>150</v>
      </c>
      <c r="O174">
        <v>0.39642077726574088</v>
      </c>
      <c r="P174">
        <v>-1.5134445673184893E-2</v>
      </c>
      <c r="Q174">
        <v>-1.7213961092042394E-2</v>
      </c>
    </row>
    <row r="175" spans="1:17" x14ac:dyDescent="0.3">
      <c r="A175" t="s">
        <v>516</v>
      </c>
      <c r="B175">
        <v>-0.52865367270825914</v>
      </c>
      <c r="C175" t="e">
        <v>#N/A</v>
      </c>
      <c r="G175">
        <v>0.18800572982976232</v>
      </c>
      <c r="H175">
        <v>0.39255202496930003</v>
      </c>
      <c r="N175">
        <v>151</v>
      </c>
      <c r="O175">
        <v>5.7468726116812377E-2</v>
      </c>
      <c r="P175">
        <v>0.32295727959840487</v>
      </c>
      <c r="Q175">
        <v>0.36733251851099236</v>
      </c>
    </row>
    <row r="176" spans="1:17" x14ac:dyDescent="0.3">
      <c r="A176" t="s">
        <v>516</v>
      </c>
      <c r="B176">
        <v>0.44892817241312688</v>
      </c>
      <c r="C176" t="e">
        <v>#N/A</v>
      </c>
      <c r="G176">
        <v>3.6889632975021361E-2</v>
      </c>
      <c r="H176">
        <v>1.0263032772401901E-2</v>
      </c>
      <c r="N176">
        <v>152</v>
      </c>
      <c r="O176">
        <v>0.38551178182259233</v>
      </c>
      <c r="P176">
        <v>-0.15289427098307914</v>
      </c>
      <c r="Q176">
        <v>-0.17390237401044173</v>
      </c>
    </row>
    <row r="177" spans="1:17" x14ac:dyDescent="0.3">
      <c r="A177" t="s">
        <v>516</v>
      </c>
      <c r="B177">
        <v>1.3135511861506393</v>
      </c>
      <c r="C177">
        <v>2.5589619052960257</v>
      </c>
      <c r="G177">
        <v>-0.17113970108968063</v>
      </c>
      <c r="H177">
        <v>0.2272541585940466</v>
      </c>
      <c r="N177">
        <v>153</v>
      </c>
      <c r="O177">
        <v>0.52741899180154972</v>
      </c>
      <c r="P177">
        <v>-0.38157787639144014</v>
      </c>
      <c r="Q177">
        <v>-0.43400775024250654</v>
      </c>
    </row>
    <row r="178" spans="1:17" x14ac:dyDescent="0.3">
      <c r="A178" t="s">
        <v>516</v>
      </c>
      <c r="B178">
        <v>-8.9589516849700956E-2</v>
      </c>
      <c r="C178" t="e">
        <v>#N/A</v>
      </c>
      <c r="G178">
        <v>-0.75812134341556559</v>
      </c>
      <c r="H178">
        <v>0.51821906421664288</v>
      </c>
      <c r="N178">
        <v>154</v>
      </c>
      <c r="O178">
        <v>0.26982611062857609</v>
      </c>
      <c r="P178">
        <v>0.1182251534655091</v>
      </c>
      <c r="Q178">
        <v>0.1344696221984418</v>
      </c>
    </row>
    <row r="179" spans="1:17" x14ac:dyDescent="0.3">
      <c r="A179" t="s">
        <v>516</v>
      </c>
      <c r="B179">
        <v>-0.18344003170008399</v>
      </c>
      <c r="C179">
        <v>-8.6293927117690183E-2</v>
      </c>
      <c r="G179">
        <v>0.1431083061062024</v>
      </c>
      <c r="H179">
        <v>1.8397071499963096</v>
      </c>
      <c r="N179">
        <v>155</v>
      </c>
      <c r="O179">
        <v>0.12118761626944925</v>
      </c>
      <c r="P179">
        <v>-0.23162981745932493</v>
      </c>
      <c r="Q179">
        <v>-0.26345640610850474</v>
      </c>
    </row>
    <row r="180" spans="1:17" x14ac:dyDescent="0.3">
      <c r="A180" t="s">
        <v>516</v>
      </c>
      <c r="B180">
        <v>0.16962584566591482</v>
      </c>
      <c r="C180">
        <v>0.65479705530365695</v>
      </c>
      <c r="G180">
        <v>0.70207134813865402</v>
      </c>
      <c r="H180">
        <v>-0.16980427297945952</v>
      </c>
      <c r="N180">
        <v>156</v>
      </c>
      <c r="O180">
        <v>0.66064910733370996</v>
      </c>
      <c r="P180">
        <v>-0.15246967998384209</v>
      </c>
      <c r="Q180">
        <v>-0.1734194430132498</v>
      </c>
    </row>
    <row r="181" spans="1:17" x14ac:dyDescent="0.3">
      <c r="A181" t="s">
        <v>516</v>
      </c>
      <c r="B181">
        <v>0.34925448398741382</v>
      </c>
      <c r="C181" t="e">
        <v>#N/A</v>
      </c>
      <c r="G181">
        <v>0.10730130765767018</v>
      </c>
      <c r="H181">
        <v>-0.55841290919017972</v>
      </c>
      <c r="N181">
        <v>157</v>
      </c>
      <c r="O181">
        <v>0.86123308105313501</v>
      </c>
      <c r="P181">
        <v>-0.30397044283289676</v>
      </c>
      <c r="Q181">
        <v>-0.34573683695117768</v>
      </c>
    </row>
    <row r="182" spans="1:17" x14ac:dyDescent="0.3">
      <c r="A182" t="s">
        <v>516</v>
      </c>
      <c r="B182">
        <v>0.20429530329906326</v>
      </c>
      <c r="C182">
        <v>0.3981150536881361</v>
      </c>
      <c r="G182">
        <v>0.10908455622581033</v>
      </c>
      <c r="H182">
        <v>-0.33528555421098655</v>
      </c>
      <c r="N182">
        <v>158</v>
      </c>
      <c r="O182">
        <v>0.64423922368713815</v>
      </c>
      <c r="P182">
        <v>-0.63081218626470237</v>
      </c>
      <c r="Q182">
        <v>-0.71748755555588606</v>
      </c>
    </row>
    <row r="183" spans="1:17" x14ac:dyDescent="0.3">
      <c r="A183" t="s">
        <v>516</v>
      </c>
      <c r="B183">
        <v>-0.55547811661492597</v>
      </c>
      <c r="C183" t="e">
        <v>#N/A</v>
      </c>
      <c r="G183">
        <v>0.3311698907545485</v>
      </c>
      <c r="H183">
        <v>1.0756856582059773</v>
      </c>
      <c r="N183">
        <v>159</v>
      </c>
      <c r="O183">
        <v>-0.16215786232790491</v>
      </c>
      <c r="P183">
        <v>0.58297114384200999</v>
      </c>
      <c r="Q183">
        <v>0.66307301929532736</v>
      </c>
    </row>
    <row r="184" spans="1:17" x14ac:dyDescent="0.3">
      <c r="A184" t="s">
        <v>516</v>
      </c>
      <c r="B184">
        <v>0.40489653137397946</v>
      </c>
      <c r="C184">
        <v>0.47652692924829049</v>
      </c>
      <c r="G184">
        <v>1.142492025660522</v>
      </c>
      <c r="H184">
        <v>2.1075429646068309</v>
      </c>
      <c r="N184">
        <v>160</v>
      </c>
      <c r="O184">
        <v>5.1682596535275717E-2</v>
      </c>
      <c r="P184">
        <v>0.25356703717187573</v>
      </c>
      <c r="Q184">
        <v>0.28840786153369485</v>
      </c>
    </row>
    <row r="185" spans="1:17" x14ac:dyDescent="0.3">
      <c r="A185" t="s">
        <v>516</v>
      </c>
      <c r="B185">
        <v>0.3195146099496548</v>
      </c>
      <c r="C185" t="e">
        <v>#N/A</v>
      </c>
      <c r="G185">
        <v>-0.63465534101601795</v>
      </c>
      <c r="H185">
        <v>-0.67818287512431308</v>
      </c>
      <c r="N185">
        <v>161</v>
      </c>
      <c r="O185">
        <v>1.1843393439666765</v>
      </c>
      <c r="P185">
        <v>1.3746225613293492</v>
      </c>
      <c r="Q185">
        <v>1.5634995689926381</v>
      </c>
    </row>
    <row r="186" spans="1:17" x14ac:dyDescent="0.3">
      <c r="A186" t="s">
        <v>516</v>
      </c>
      <c r="B186">
        <v>0.1963175300656268</v>
      </c>
      <c r="C186" t="e">
        <v>#N/A</v>
      </c>
      <c r="G186">
        <v>-5.6919839640185321E-2</v>
      </c>
      <c r="H186">
        <v>-0.97075400506974918</v>
      </c>
      <c r="N186">
        <v>162</v>
      </c>
      <c r="O186">
        <v>-0.12413221502831676</v>
      </c>
      <c r="P186">
        <v>3.7838287910626572E-2</v>
      </c>
      <c r="Q186">
        <v>4.3037375134067558E-2</v>
      </c>
    </row>
    <row r="187" spans="1:17" x14ac:dyDescent="0.3">
      <c r="A187" t="s">
        <v>516</v>
      </c>
      <c r="B187">
        <v>0.2823133931034425</v>
      </c>
      <c r="C187">
        <v>-0.10635890603760531</v>
      </c>
      <c r="G187">
        <v>-0.71795064098311034</v>
      </c>
      <c r="H187">
        <v>-1.0953970241843576</v>
      </c>
      <c r="N187">
        <v>163</v>
      </c>
      <c r="O187">
        <v>0.18447123800215448</v>
      </c>
      <c r="P187">
        <v>0.47032581730150247</v>
      </c>
      <c r="Q187">
        <v>0.53494990794118358</v>
      </c>
    </row>
    <row r="188" spans="1:17" x14ac:dyDescent="0.3">
      <c r="A188" t="s">
        <v>516</v>
      </c>
      <c r="B188">
        <v>5.1313008192227443E-2</v>
      </c>
      <c r="C188">
        <v>0.38873071897658401</v>
      </c>
      <c r="G188">
        <v>-0.99839430751325453</v>
      </c>
      <c r="H188">
        <v>-0.57046336528604447</v>
      </c>
      <c r="N188">
        <v>164</v>
      </c>
      <c r="O188">
        <v>0.21477468850862244</v>
      </c>
      <c r="P188">
        <v>0.18334036517951366</v>
      </c>
      <c r="Q188">
        <v>0.2085318472147808</v>
      </c>
    </row>
    <row r="189" spans="1:17" x14ac:dyDescent="0.3">
      <c r="A189" t="s">
        <v>516</v>
      </c>
      <c r="B189">
        <v>0.35234453541693761</v>
      </c>
      <c r="C189">
        <v>1.0198873017652605</v>
      </c>
      <c r="G189">
        <v>-0.6928728972181698</v>
      </c>
      <c r="H189">
        <v>-0.87809676470597964</v>
      </c>
      <c r="N189">
        <v>165</v>
      </c>
      <c r="O189">
        <v>0.39011372757950485</v>
      </c>
      <c r="P189">
        <v>8.6413201668785633E-2</v>
      </c>
      <c r="Q189">
        <v>9.8286618716459162E-2</v>
      </c>
    </row>
    <row r="190" spans="1:17" x14ac:dyDescent="0.3">
      <c r="A190" t="s">
        <v>516</v>
      </c>
      <c r="B190">
        <v>-5.6946292669593584E-2</v>
      </c>
      <c r="C190">
        <v>-1.0393152420406668</v>
      </c>
      <c r="G190">
        <v>-0.45954422232260456</v>
      </c>
      <c r="H190">
        <v>-0.83341905269494321</v>
      </c>
      <c r="N190">
        <v>166</v>
      </c>
      <c r="O190">
        <v>0.28296777500028092</v>
      </c>
      <c r="P190">
        <v>-0.38932668103788626</v>
      </c>
      <c r="Q190">
        <v>-0.44282126244996689</v>
      </c>
    </row>
    <row r="191" spans="1:17" x14ac:dyDescent="0.3">
      <c r="A191" t="s">
        <v>516</v>
      </c>
      <c r="B191">
        <v>-0.36206821391334909</v>
      </c>
      <c r="C191" t="e">
        <v>#N/A</v>
      </c>
      <c r="G191">
        <v>-0.34668383067351138</v>
      </c>
      <c r="H191">
        <v>-1.8896459659040115</v>
      </c>
      <c r="N191">
        <v>167</v>
      </c>
      <c r="O191">
        <v>8.1057817100072593E-2</v>
      </c>
      <c r="P191">
        <v>0.30767290187651142</v>
      </c>
      <c r="Q191">
        <v>0.3499480242848893</v>
      </c>
    </row>
    <row r="192" spans="1:17" x14ac:dyDescent="0.3">
      <c r="A192" t="s">
        <v>516</v>
      </c>
      <c r="B192">
        <v>0.45969572871303782</v>
      </c>
      <c r="C192">
        <v>-0.55046882558985999</v>
      </c>
      <c r="G192">
        <v>-0.19582828270989883</v>
      </c>
      <c r="H192">
        <v>0.8013961547558609</v>
      </c>
      <c r="N192">
        <v>168</v>
      </c>
      <c r="O192">
        <v>0.34417972926458223</v>
      </c>
      <c r="P192">
        <v>0.67570757250067826</v>
      </c>
      <c r="Q192">
        <v>0.76855169418156399</v>
      </c>
    </row>
    <row r="193" spans="1:17" x14ac:dyDescent="0.3">
      <c r="A193" t="s">
        <v>516</v>
      </c>
      <c r="B193">
        <v>-1.0341881973532068</v>
      </c>
      <c r="C193">
        <v>0.39899196361663242</v>
      </c>
      <c r="G193">
        <v>-0.53727378379994017</v>
      </c>
      <c r="H193">
        <v>-0.86671164799268952</v>
      </c>
      <c r="N193">
        <v>169</v>
      </c>
      <c r="O193">
        <v>-1.3568132929048037E-2</v>
      </c>
      <c r="P193">
        <v>-1.0257471091116188</v>
      </c>
      <c r="Q193">
        <v>-1.1666876480191954</v>
      </c>
    </row>
    <row r="194" spans="1:17" x14ac:dyDescent="0.3">
      <c r="A194" t="s">
        <v>516</v>
      </c>
      <c r="B194">
        <v>-0.67740851927201207</v>
      </c>
      <c r="C194">
        <v>-0.1690599938353109</v>
      </c>
      <c r="G194">
        <v>-0.5995497146120824</v>
      </c>
      <c r="H194">
        <v>1.1041613054279744</v>
      </c>
      <c r="N194">
        <v>170</v>
      </c>
      <c r="O194">
        <v>0.43801193187014759</v>
      </c>
      <c r="P194">
        <v>-0.98848075746000763</v>
      </c>
      <c r="Q194">
        <v>-1.1243007947953727</v>
      </c>
    </row>
    <row r="195" spans="1:17" x14ac:dyDescent="0.3">
      <c r="A195" t="s">
        <v>516</v>
      </c>
      <c r="B195">
        <v>-0.57469645606606878</v>
      </c>
      <c r="C195" t="e">
        <v>#N/A</v>
      </c>
      <c r="G195">
        <v>-1.0934571275858838</v>
      </c>
      <c r="H195">
        <v>-0.93031568620389993</v>
      </c>
      <c r="N195">
        <v>171</v>
      </c>
      <c r="O195">
        <v>-0.86774364397343717</v>
      </c>
      <c r="P195">
        <v>1.2667356075900695</v>
      </c>
      <c r="Q195">
        <v>1.44078864425111</v>
      </c>
    </row>
    <row r="196" spans="1:17" x14ac:dyDescent="0.3">
      <c r="A196" t="s">
        <v>516</v>
      </c>
      <c r="B196">
        <v>0.18800572982976232</v>
      </c>
      <c r="C196">
        <v>0.39255202496930003</v>
      </c>
      <c r="N196">
        <v>172</v>
      </c>
      <c r="O196">
        <v>-0.55589407797071622</v>
      </c>
      <c r="P196">
        <v>0.38683408413540532</v>
      </c>
      <c r="Q196">
        <v>0.43998617571973564</v>
      </c>
    </row>
    <row r="197" spans="1:17" x14ac:dyDescent="0.3">
      <c r="A197" t="s">
        <v>516</v>
      </c>
      <c r="B197">
        <v>3.6889632975021361E-2</v>
      </c>
      <c r="C197">
        <v>1.0263032772401901E-2</v>
      </c>
      <c r="N197">
        <v>173</v>
      </c>
      <c r="O197">
        <v>0.20053649970792828</v>
      </c>
      <c r="P197">
        <v>0.19201552526137175</v>
      </c>
      <c r="Q197">
        <v>0.21839899870093882</v>
      </c>
    </row>
    <row r="198" spans="1:17" x14ac:dyDescent="0.3">
      <c r="A198" t="s">
        <v>516</v>
      </c>
      <c r="B198">
        <v>-0.17113970108968063</v>
      </c>
      <c r="C198">
        <v>0.2272541585940466</v>
      </c>
      <c r="N198">
        <v>174</v>
      </c>
      <c r="O198">
        <v>6.8450811774067186E-2</v>
      </c>
      <c r="P198">
        <v>-5.8187779001665288E-2</v>
      </c>
      <c r="Q198">
        <v>-6.6182943557802743E-2</v>
      </c>
    </row>
    <row r="199" spans="1:17" x14ac:dyDescent="0.3">
      <c r="A199" t="s">
        <v>516</v>
      </c>
      <c r="B199">
        <v>-0.75812134341556559</v>
      </c>
      <c r="C199">
        <v>0.51821906421664288</v>
      </c>
      <c r="N199">
        <v>175</v>
      </c>
      <c r="O199">
        <v>-0.11338089426034598</v>
      </c>
      <c r="P199">
        <v>0.34063505285439255</v>
      </c>
      <c r="Q199">
        <v>0.38743926755180358</v>
      </c>
    </row>
    <row r="200" spans="1:17" x14ac:dyDescent="0.3">
      <c r="A200" t="s">
        <v>516</v>
      </c>
      <c r="B200">
        <v>-0.68779271034167211</v>
      </c>
      <c r="C200" t="e">
        <v>#N/A</v>
      </c>
      <c r="N200">
        <v>176</v>
      </c>
      <c r="O200">
        <v>-0.62644254450723502</v>
      </c>
      <c r="P200">
        <v>1.1446616087238779</v>
      </c>
      <c r="Q200">
        <v>1.3019413344645443</v>
      </c>
    </row>
    <row r="201" spans="1:17" x14ac:dyDescent="0.3">
      <c r="A201" t="s">
        <v>516</v>
      </c>
      <c r="B201">
        <v>0.1431083061062024</v>
      </c>
      <c r="C201">
        <v>1.8397071499963096</v>
      </c>
      <c r="N201">
        <v>177</v>
      </c>
      <c r="O201">
        <v>0.16129311516839162</v>
      </c>
      <c r="P201">
        <v>1.678414034827918</v>
      </c>
      <c r="Q201">
        <v>1.9090328457193901</v>
      </c>
    </row>
    <row r="202" spans="1:17" x14ac:dyDescent="0.3">
      <c r="A202" t="s">
        <v>516</v>
      </c>
      <c r="B202">
        <v>0.70207134813865402</v>
      </c>
      <c r="C202">
        <v>-0.16980427297945952</v>
      </c>
      <c r="N202">
        <v>178</v>
      </c>
      <c r="O202">
        <v>0.64986461399044959</v>
      </c>
      <c r="P202">
        <v>-0.81966888696990914</v>
      </c>
      <c r="Q202">
        <v>-0.93229369831874753</v>
      </c>
    </row>
    <row r="203" spans="1:17" x14ac:dyDescent="0.3">
      <c r="A203" t="s">
        <v>516</v>
      </c>
      <c r="B203">
        <v>0.10730130765767018</v>
      </c>
      <c r="C203">
        <v>-0.55841290919017972</v>
      </c>
      <c r="N203">
        <v>179</v>
      </c>
      <c r="O203">
        <v>0.12999537706265324</v>
      </c>
      <c r="P203">
        <v>-0.6884082862528329</v>
      </c>
      <c r="Q203">
        <v>-0.78299752173890391</v>
      </c>
    </row>
    <row r="204" spans="1:17" x14ac:dyDescent="0.3">
      <c r="A204" t="s">
        <v>516</v>
      </c>
      <c r="B204">
        <v>0.10908455622581033</v>
      </c>
      <c r="C204">
        <v>-0.33528555421098655</v>
      </c>
      <c r="N204">
        <v>180</v>
      </c>
      <c r="O204">
        <v>0.13155405690406205</v>
      </c>
      <c r="P204">
        <v>-0.46683961111504857</v>
      </c>
      <c r="Q204">
        <v>-0.53098468721567116</v>
      </c>
    </row>
    <row r="205" spans="1:17" x14ac:dyDescent="0.3">
      <c r="A205" t="s">
        <v>516</v>
      </c>
      <c r="B205">
        <v>0.3311698907545485</v>
      </c>
      <c r="C205">
        <v>1.0756856582059773</v>
      </c>
      <c r="N205">
        <v>181</v>
      </c>
      <c r="O205">
        <v>0.32567165788635444</v>
      </c>
      <c r="P205">
        <v>0.75001400031962284</v>
      </c>
      <c r="Q205">
        <v>0.85306803425672673</v>
      </c>
    </row>
    <row r="206" spans="1:17" x14ac:dyDescent="0.3">
      <c r="A206" t="s">
        <v>516</v>
      </c>
      <c r="B206">
        <v>1.142492025660522</v>
      </c>
      <c r="C206">
        <v>2.1075429646068309</v>
      </c>
      <c r="N206">
        <v>182</v>
      </c>
      <c r="O206">
        <v>1.0348220697583266</v>
      </c>
      <c r="P206">
        <v>1.0727208948485043</v>
      </c>
      <c r="Q206">
        <v>1.2201157640851417</v>
      </c>
    </row>
    <row r="207" spans="1:17" x14ac:dyDescent="0.3">
      <c r="A207" t="s">
        <v>516</v>
      </c>
      <c r="B207">
        <v>-0.65094708274118673</v>
      </c>
      <c r="C207" t="e">
        <v>#N/A</v>
      </c>
      <c r="N207">
        <v>183</v>
      </c>
      <c r="O207">
        <v>-0.51852490897523729</v>
      </c>
      <c r="P207">
        <v>-0.15965796614907579</v>
      </c>
      <c r="Q207">
        <v>-0.18159541992306416</v>
      </c>
    </row>
    <row r="208" spans="1:17" x14ac:dyDescent="0.3">
      <c r="A208" t="s">
        <v>516</v>
      </c>
      <c r="B208">
        <v>0.38867801372497013</v>
      </c>
      <c r="C208" t="e">
        <v>#N/A</v>
      </c>
      <c r="N208">
        <v>184</v>
      </c>
      <c r="O208">
        <v>-1.3545011192449163E-2</v>
      </c>
      <c r="P208">
        <v>-0.95720899387730007</v>
      </c>
      <c r="Q208">
        <v>-1.0887322029079241</v>
      </c>
    </row>
    <row r="209" spans="1:17" x14ac:dyDescent="0.3">
      <c r="A209" t="s">
        <v>516</v>
      </c>
      <c r="B209">
        <v>-0.54937674658256319</v>
      </c>
      <c r="C209" t="e">
        <v>#N/A</v>
      </c>
      <c r="N209">
        <v>185</v>
      </c>
      <c r="O209">
        <v>-0.59133063402242669</v>
      </c>
      <c r="P209">
        <v>-0.50406639016193089</v>
      </c>
      <c r="Q209">
        <v>-0.57332653044753079</v>
      </c>
    </row>
    <row r="210" spans="1:17" x14ac:dyDescent="0.3">
      <c r="A210" t="s">
        <v>516</v>
      </c>
      <c r="B210">
        <v>-0.82907709864404333</v>
      </c>
      <c r="C210" t="e">
        <v>#N/A</v>
      </c>
      <c r="N210">
        <v>186</v>
      </c>
      <c r="O210">
        <v>-0.83645736367807233</v>
      </c>
      <c r="P210">
        <v>0.26599399839202786</v>
      </c>
      <c r="Q210">
        <v>0.30254232219088534</v>
      </c>
    </row>
    <row r="211" spans="1:17" x14ac:dyDescent="0.3">
      <c r="A211" t="s">
        <v>516</v>
      </c>
      <c r="B211">
        <v>-0.63465534101601795</v>
      </c>
      <c r="C211">
        <v>-0.67818287512431308</v>
      </c>
      <c r="N211">
        <v>187</v>
      </c>
      <c r="O211">
        <v>-0.56941099008002594</v>
      </c>
      <c r="P211">
        <v>-0.3086857746259537</v>
      </c>
      <c r="Q211">
        <v>-0.35110006859999637</v>
      </c>
    </row>
    <row r="212" spans="1:17" x14ac:dyDescent="0.3">
      <c r="A212" t="s">
        <v>516</v>
      </c>
      <c r="B212">
        <v>-5.6919839640185321E-2</v>
      </c>
      <c r="C212">
        <v>-0.97075400506974918</v>
      </c>
      <c r="N212">
        <v>188</v>
      </c>
      <c r="O212">
        <v>-0.36546594928201082</v>
      </c>
      <c r="P212">
        <v>-0.46795310341293239</v>
      </c>
      <c r="Q212">
        <v>-0.53225117648828602</v>
      </c>
    </row>
    <row r="213" spans="1:17" x14ac:dyDescent="0.3">
      <c r="A213" t="s">
        <v>516</v>
      </c>
      <c r="B213">
        <v>-0.50700587733882674</v>
      </c>
      <c r="C213" t="e">
        <v>#N/A</v>
      </c>
      <c r="N213">
        <v>189</v>
      </c>
      <c r="O213">
        <v>-0.26681833475432143</v>
      </c>
      <c r="P213">
        <v>-1.6228276311496901</v>
      </c>
      <c r="Q213">
        <v>-1.8458087137738812</v>
      </c>
    </row>
    <row r="214" spans="1:17" x14ac:dyDescent="0.3">
      <c r="A214" t="s">
        <v>516</v>
      </c>
      <c r="B214">
        <v>-0.71795064098311034</v>
      </c>
      <c r="C214">
        <v>-1.0953970241843576</v>
      </c>
      <c r="N214">
        <v>190</v>
      </c>
      <c r="O214">
        <v>-0.13496038417102318</v>
      </c>
      <c r="P214">
        <v>0.93635653892688409</v>
      </c>
      <c r="Q214">
        <v>1.0650145619753582</v>
      </c>
    </row>
    <row r="215" spans="1:17" x14ac:dyDescent="0.3">
      <c r="A215" t="s">
        <v>516</v>
      </c>
      <c r="B215">
        <v>-0.83868961234950634</v>
      </c>
      <c r="C215" t="e">
        <v>#N/A</v>
      </c>
      <c r="N215">
        <v>191</v>
      </c>
      <c r="O215">
        <v>-0.43340684250399664</v>
      </c>
      <c r="P215">
        <v>-0.43330480548869288</v>
      </c>
      <c r="Q215">
        <v>-0.49284210494031971</v>
      </c>
    </row>
    <row r="216" spans="1:17" x14ac:dyDescent="0.3">
      <c r="A216" t="s">
        <v>516</v>
      </c>
      <c r="B216">
        <v>-0.7237993560891085</v>
      </c>
      <c r="C216" t="e">
        <v>#N/A</v>
      </c>
      <c r="N216">
        <v>192</v>
      </c>
      <c r="O216">
        <v>-0.4878402174670245</v>
      </c>
      <c r="P216">
        <v>1.5920015228949989</v>
      </c>
      <c r="Q216">
        <v>1.8107470115104463</v>
      </c>
    </row>
    <row r="217" spans="1:17" ht="15" thickBot="1" x14ac:dyDescent="0.35">
      <c r="A217" t="s">
        <v>516</v>
      </c>
      <c r="B217">
        <v>-0.99839430751325453</v>
      </c>
      <c r="C217">
        <v>-0.57046336528604447</v>
      </c>
      <c r="N217" s="4">
        <v>193</v>
      </c>
      <c r="O217" s="4">
        <v>-0.91954869708046849</v>
      </c>
      <c r="P217" s="4">
        <v>-1.0766989123431436E-2</v>
      </c>
      <c r="Q217" s="4">
        <v>-1.2246403723763798E-2</v>
      </c>
    </row>
    <row r="218" spans="1:17" x14ac:dyDescent="0.3">
      <c r="A218" t="s">
        <v>516</v>
      </c>
      <c r="B218">
        <v>-0.6928728972181698</v>
      </c>
      <c r="C218">
        <v>-0.87809676470597964</v>
      </c>
    </row>
    <row r="219" spans="1:17" x14ac:dyDescent="0.3">
      <c r="A219" t="s">
        <v>516</v>
      </c>
      <c r="B219">
        <v>-9.6819657219546135E-2</v>
      </c>
      <c r="C219" t="e">
        <v>#N/A</v>
      </c>
    </row>
    <row r="220" spans="1:17" x14ac:dyDescent="0.3">
      <c r="A220" t="s">
        <v>516</v>
      </c>
      <c r="B220">
        <v>-0.45954422232260456</v>
      </c>
      <c r="C220">
        <v>-0.83341905269494321</v>
      </c>
    </row>
    <row r="221" spans="1:17" x14ac:dyDescent="0.3">
      <c r="A221" t="s">
        <v>516</v>
      </c>
      <c r="B221">
        <v>-0.34668383067351138</v>
      </c>
      <c r="C221">
        <v>-1.8896459659040115</v>
      </c>
    </row>
    <row r="222" spans="1:17" x14ac:dyDescent="0.3">
      <c r="A222" t="s">
        <v>516</v>
      </c>
      <c r="B222">
        <v>-0.19582828270989883</v>
      </c>
      <c r="C222">
        <v>0.8013961547558609</v>
      </c>
    </row>
    <row r="223" spans="1:17" x14ac:dyDescent="0.3">
      <c r="A223" t="s">
        <v>516</v>
      </c>
      <c r="B223">
        <v>-0.53727378379994017</v>
      </c>
      <c r="C223">
        <v>-0.86671164799268952</v>
      </c>
    </row>
    <row r="224" spans="1:17" x14ac:dyDescent="0.3">
      <c r="A224" t="s">
        <v>516</v>
      </c>
      <c r="B224">
        <v>-1.3083532065338408</v>
      </c>
      <c r="C224" t="e">
        <v>#N/A</v>
      </c>
    </row>
    <row r="225" spans="1:3" x14ac:dyDescent="0.3">
      <c r="A225" t="s">
        <v>516</v>
      </c>
      <c r="B225">
        <v>-0.52721495782770178</v>
      </c>
      <c r="C225" t="e">
        <v>#N/A</v>
      </c>
    </row>
    <row r="226" spans="1:3" x14ac:dyDescent="0.3">
      <c r="A226" t="s">
        <v>516</v>
      </c>
      <c r="B226">
        <v>-0.5995497146120824</v>
      </c>
      <c r="C226">
        <v>1.1041613054279744</v>
      </c>
    </row>
    <row r="227" spans="1:3" x14ac:dyDescent="0.3">
      <c r="A227" t="s">
        <v>516</v>
      </c>
      <c r="B227">
        <v>-0.78978850304828285</v>
      </c>
      <c r="C227" t="e">
        <v>#N/A</v>
      </c>
    </row>
    <row r="228" spans="1:3" x14ac:dyDescent="0.3">
      <c r="A228" t="s">
        <v>516</v>
      </c>
      <c r="B228">
        <v>-1.0934571275858838</v>
      </c>
      <c r="C228">
        <v>-0.93031568620389993</v>
      </c>
    </row>
    <row r="229" spans="1:3" x14ac:dyDescent="0.3">
      <c r="A229" t="s">
        <v>516</v>
      </c>
      <c r="B229">
        <v>-1.7659659576972089</v>
      </c>
      <c r="C229" t="e">
        <v>#N/A</v>
      </c>
    </row>
  </sheetData>
  <autoFilter ref="C1:C230" xr:uid="{1E425883-8B2C-41C9-A5FF-23436886EE0F}"/>
  <mergeCells count="2">
    <mergeCell ref="B2:C2"/>
    <mergeCell ref="G2:H2"/>
  </mergeCells>
  <phoneticPr fontId="19" type="noConversion"/>
  <pageMargins left="0.7" right="0.7" top="0.75" bottom="0.75" header="0.3" footer="0.3"/>
  <pageSetup orientation="portrait" horizontalDpi="90" verticalDpi="9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69ED80-1252-468F-B993-5EB524AB9554}">
  <sheetPr codeName="Sheet11" filterMode="1"/>
  <dimension ref="A1:N173"/>
  <sheetViews>
    <sheetView workbookViewId="0">
      <selection activeCell="D27" sqref="D27"/>
    </sheetView>
  </sheetViews>
  <sheetFormatPr defaultRowHeight="14.4" x14ac:dyDescent="0.3"/>
  <cols>
    <col min="1" max="1" width="16.6640625" customWidth="1"/>
    <col min="12" max="12" width="7.33203125" customWidth="1"/>
    <col min="13" max="13" width="11.44140625" style="11" customWidth="1"/>
    <col min="14" max="14" width="12.6640625" style="12" customWidth="1"/>
  </cols>
  <sheetData>
    <row r="1" spans="1:14" ht="15.6" thickTop="1" thickBot="1" x14ac:dyDescent="0.35">
      <c r="B1" s="22" t="s">
        <v>258</v>
      </c>
      <c r="C1" s="22"/>
      <c r="D1" s="22"/>
      <c r="E1" s="23" t="s">
        <v>305</v>
      </c>
      <c r="F1" s="24"/>
      <c r="G1" s="25"/>
      <c r="H1" s="23" t="s">
        <v>511</v>
      </c>
      <c r="I1" s="24"/>
      <c r="J1" s="25"/>
      <c r="M1" s="26" t="s">
        <v>513</v>
      </c>
      <c r="N1" s="27"/>
    </row>
    <row r="2" spans="1:14" ht="15" thickTop="1" x14ac:dyDescent="0.3">
      <c r="B2">
        <v>2021</v>
      </c>
      <c r="C2">
        <v>2022</v>
      </c>
      <c r="D2">
        <v>2023</v>
      </c>
      <c r="E2">
        <v>2021</v>
      </c>
      <c r="F2">
        <v>2022</v>
      </c>
      <c r="G2">
        <v>2023</v>
      </c>
      <c r="H2">
        <v>2021</v>
      </c>
      <c r="I2">
        <v>2022</v>
      </c>
      <c r="J2">
        <v>2023</v>
      </c>
      <c r="M2">
        <v>1.1539825364952581</v>
      </c>
      <c r="N2" s="12">
        <v>1.3455492036631709</v>
      </c>
    </row>
    <row r="3" spans="1:14" x14ac:dyDescent="0.3">
      <c r="A3" t="s">
        <v>22</v>
      </c>
      <c r="B3">
        <f>VLOOKUP($A3,'2021'!$B:$AC,18,FALSE)</f>
        <v>0.393489620412108</v>
      </c>
      <c r="C3">
        <f>VLOOKUP($A3,'2022'!$B:$AC,18,FALSE)</f>
        <v>0.36962461224728499</v>
      </c>
      <c r="D3">
        <f>VLOOKUP($A3,'2023'!$B:$AC,18,FALSE)</f>
        <v>0.43348250588821402</v>
      </c>
      <c r="E3">
        <f>VLOOKUP($A3,'2021'!$B:$AC,21,FALSE)</f>
        <v>1.721844013157511</v>
      </c>
      <c r="F3">
        <f>VLOOKUP($A3,'2022'!$B:$AC,21,FALSE)</f>
        <v>1.3455492036631709</v>
      </c>
      <c r="G3">
        <f>VLOOKUP($A3,'2023'!$B:$AC,21,FALSE)</f>
        <v>3.0787232906306148</v>
      </c>
      <c r="H3">
        <f>VLOOKUP($A3,'2021'!$B:$AD,29,FALSE)</f>
        <v>1.1539825364952645</v>
      </c>
      <c r="I3">
        <f>VLOOKUP($A3,'2022'!$B:$AD,29,FALSE)</f>
        <v>0.72043535734670949</v>
      </c>
      <c r="J3">
        <f>VLOOKUP($A3,'2023'!$B:$AD,29,FALSE)</f>
        <v>0.95559034961011657</v>
      </c>
      <c r="M3">
        <v>0.88387434221588812</v>
      </c>
      <c r="N3" s="12">
        <v>8.6949429667738942E-3</v>
      </c>
    </row>
    <row r="4" spans="1:14" hidden="1" x14ac:dyDescent="0.3">
      <c r="A4" t="s">
        <v>337</v>
      </c>
      <c r="B4">
        <f>VLOOKUP(A4,'2021'!$B:$AC,18,FALSE)</f>
        <v>0.38383442385458599</v>
      </c>
      <c r="C4" t="e">
        <f>VLOOKUP($A4,'2022'!$B:$AC,18,FALSE)</f>
        <v>#N/A</v>
      </c>
      <c r="D4" t="e">
        <f>VLOOKUP($A4,'2023'!$B:$AC,18,FALSE)</f>
        <v>#N/A</v>
      </c>
      <c r="E4">
        <f>VLOOKUP($A4,'2021'!$B:$AC,21,FALSE)</f>
        <v>1.4464934770623405</v>
      </c>
      <c r="F4" t="e">
        <f>VLOOKUP($A4,'2022'!$B:$AC,21,FALSE)</f>
        <v>#N/A</v>
      </c>
      <c r="G4" t="e">
        <f>VLOOKUP($A4,'2023'!$B:$AC,21,FALSE)</f>
        <v>#N/A</v>
      </c>
      <c r="H4">
        <f>VLOOKUP($A4,'2021'!$B:$AD,29,FALSE)</f>
        <v>1.0600612329806822</v>
      </c>
      <c r="I4" t="e">
        <f>VLOOKUP($A4,'2022'!$B:$AD,29,FALSE)</f>
        <v>#N/A</v>
      </c>
      <c r="J4" t="e">
        <f>VLOOKUP($A4,'2023'!$B:$AD,29,FALSE)</f>
        <v>#N/A</v>
      </c>
      <c r="M4">
        <v>1.1362822986906291</v>
      </c>
      <c r="N4">
        <v>1.3368593418231935</v>
      </c>
    </row>
    <row r="5" spans="1:14" hidden="1" x14ac:dyDescent="0.3">
      <c r="A5" t="s">
        <v>475</v>
      </c>
      <c r="B5">
        <f>VLOOKUP(A5,'2021'!$B:$AC,18,FALSE)</f>
        <v>0.331507059313216</v>
      </c>
      <c r="C5" t="e">
        <f>VLOOKUP($A5,'2022'!$B:$AC,18,FALSE)</f>
        <v>#N/A</v>
      </c>
      <c r="D5" t="e">
        <f>VLOOKUP($A5,'2023'!$B:$AC,18,FALSE)</f>
        <v>#N/A</v>
      </c>
      <c r="E5">
        <f>VLOOKUP($A5,'2021'!$B:$AC,21,FALSE)</f>
        <v>-4.579803591453515E-2</v>
      </c>
      <c r="F5" t="e">
        <f>VLOOKUP($A5,'2022'!$B:$AC,21,FALSE)</f>
        <v>#N/A</v>
      </c>
      <c r="G5" t="e">
        <f>VLOOKUP($A5,'2023'!$B:$AC,21,FALSE)</f>
        <v>#N/A</v>
      </c>
      <c r="H5">
        <f>VLOOKUP($A5,'2021'!$B:$AD,29,FALSE)</f>
        <v>1.3492234128620535</v>
      </c>
      <c r="I5" t="e">
        <f>VLOOKUP($A5,'2022'!$B:$AD,29,FALSE)</f>
        <v>#N/A</v>
      </c>
      <c r="J5" t="e">
        <f>VLOOKUP($A5,'2023'!$B:$AD,29,FALSE)</f>
        <v>#N/A</v>
      </c>
      <c r="M5">
        <v>1.0072896920508954</v>
      </c>
      <c r="N5">
        <v>-0.65473628590566946</v>
      </c>
    </row>
    <row r="6" spans="1:14" hidden="1" x14ac:dyDescent="0.3">
      <c r="A6" t="s">
        <v>275</v>
      </c>
      <c r="B6">
        <f>VLOOKUP(A6,'2021'!$B:$AC,18,FALSE)</f>
        <v>0.40267855547092501</v>
      </c>
      <c r="C6" t="e">
        <f>VLOOKUP($A6,'2022'!$B:$AC,18,FALSE)</f>
        <v>#N/A</v>
      </c>
      <c r="D6">
        <f>VLOOKUP($A6,'2023'!$B:$AC,18,FALSE)</f>
        <v>0.33173821673784298</v>
      </c>
      <c r="E6">
        <f>VLOOKUP($A6,'2021'!$B:$AC,21,FALSE)</f>
        <v>1.98389752802022</v>
      </c>
      <c r="F6" t="e">
        <f>VLOOKUP($A6,'2022'!$B:$AC,21,FALSE)</f>
        <v>#N/A</v>
      </c>
      <c r="G6">
        <f>VLOOKUP($A6,'2023'!$B:$AC,21,FALSE)</f>
        <v>-3.317469178529265E-2</v>
      </c>
      <c r="H6">
        <f>VLOOKUP($A6,'2021'!$B:$AD,29,FALSE)</f>
        <v>1.3252733266719434</v>
      </c>
      <c r="I6" t="e">
        <f>VLOOKUP($A6,'2022'!$B:$AD,29,FALSE)</f>
        <v>#N/A</v>
      </c>
      <c r="J6">
        <f>VLOOKUP($A6,'2023'!$B:$AD,29,FALSE)</f>
        <v>0.40957857093660799</v>
      </c>
      <c r="M6">
        <v>1.2885140508939954</v>
      </c>
      <c r="N6">
        <v>3.9484305687139916</v>
      </c>
    </row>
    <row r="7" spans="1:14" x14ac:dyDescent="0.3">
      <c r="A7" t="s">
        <v>90</v>
      </c>
      <c r="B7">
        <f>VLOOKUP(A7,'2021'!$B:$AC,18,FALSE)</f>
        <v>0.35910321192734102</v>
      </c>
      <c r="C7">
        <f>VLOOKUP($A7,'2022'!$B:$AC,18,FALSE)</f>
        <v>0.32413363190972799</v>
      </c>
      <c r="D7">
        <f>VLOOKUP($A7,'2023'!$B:$AC,18,FALSE)</f>
        <v>0.30205229622917501</v>
      </c>
      <c r="E7">
        <f>VLOOKUP($A7,'2021'!$B:$AC,21,FALSE)</f>
        <v>0.74119944996716447</v>
      </c>
      <c r="F7">
        <f>VLOOKUP($A7,'2022'!$B:$AC,21,FALSE)</f>
        <v>8.6949429667738942E-3</v>
      </c>
      <c r="G7">
        <f>VLOOKUP($A7,'2023'!$B:$AC,21,FALSE)</f>
        <v>-0.94113283772655787</v>
      </c>
      <c r="H7">
        <f>VLOOKUP($A7,'2021'!$B:$AD,29,FALSE)</f>
        <v>0.88387434221590011</v>
      </c>
      <c r="I7">
        <f>VLOOKUP($A7,'2022'!$B:$AD,29,FALSE)</f>
        <v>0.59842400620712188</v>
      </c>
      <c r="J7">
        <f>VLOOKUP($A7,'2023'!$B:$AD,29,FALSE)</f>
        <v>8.5116205772837239E-2</v>
      </c>
      <c r="M7">
        <v>1.1287905021773266</v>
      </c>
      <c r="N7" s="12">
        <v>0.62695595872943011</v>
      </c>
    </row>
    <row r="8" spans="1:14" x14ac:dyDescent="0.3">
      <c r="A8" t="s">
        <v>70</v>
      </c>
      <c r="B8">
        <f>VLOOKUP(A8,'2021'!$B:$AC,18,FALSE)</f>
        <v>0.43089849349769399</v>
      </c>
      <c r="C8">
        <f>VLOOKUP($A8,'2022'!$B:$AC,18,FALSE)</f>
        <v>0.36932891035537302</v>
      </c>
      <c r="D8">
        <f>VLOOKUP($A8,'2023'!$B:$AC,18,FALSE)</f>
        <v>0.38421847629724298</v>
      </c>
      <c r="E8">
        <f>VLOOKUP($A8,'2021'!$B:$AC,21,FALSE)</f>
        <v>2.7886843615093539</v>
      </c>
      <c r="F8">
        <f>VLOOKUP($A8,'2022'!$B:$AC,21,FALSE)</f>
        <v>1.3368593418231935</v>
      </c>
      <c r="G8">
        <f>VLOOKUP($A8,'2023'!$B:$AC,21,FALSE)</f>
        <v>1.5719592690819788</v>
      </c>
      <c r="H8">
        <f>VLOOKUP($A8,'2021'!$B:$AD,29,FALSE)</f>
        <v>1.1362822986906411</v>
      </c>
      <c r="I8">
        <f>VLOOKUP($A8,'2022'!$B:$AD,29,FALSE)</f>
        <v>0.63232501646605732</v>
      </c>
      <c r="J8">
        <f>VLOOKUP($A8,'2023'!$B:$AD,29,FALSE)</f>
        <v>0.54942075441222205</v>
      </c>
      <c r="M8">
        <v>1.4973094268395379</v>
      </c>
      <c r="N8" s="12">
        <v>3.0190301839772977</v>
      </c>
    </row>
    <row r="9" spans="1:14" x14ac:dyDescent="0.3">
      <c r="A9" t="s">
        <v>426</v>
      </c>
      <c r="B9">
        <f>VLOOKUP(A9,'2021'!$B:$AC,18,FALSE)</f>
        <v>0.35261761723516599</v>
      </c>
      <c r="C9">
        <f>VLOOKUP($A9,'2022'!$B:$AC,18,FALSE)</f>
        <v>0.301558144158179</v>
      </c>
      <c r="D9" t="e">
        <f>VLOOKUP($A9,'2023'!$B:$AC,18,FALSE)</f>
        <v>#N/A</v>
      </c>
      <c r="E9">
        <f>VLOOKUP($A9,'2021'!$B:$AC,21,FALSE)</f>
        <v>0.55624081502408562</v>
      </c>
      <c r="F9">
        <f>VLOOKUP($A9,'2022'!$B:$AC,21,FALSE)</f>
        <v>-0.65473628590566946</v>
      </c>
      <c r="G9" t="e">
        <f>VLOOKUP($A9,'2023'!$B:$AC,21,FALSE)</f>
        <v>#N/A</v>
      </c>
      <c r="H9">
        <f>VLOOKUP($A9,'2021'!$B:$AD,29,FALSE)</f>
        <v>1.0072896920509014</v>
      </c>
      <c r="I9">
        <f>VLOOKUP($A9,'2022'!$B:$AD,29,FALSE)</f>
        <v>-0.27219920429884209</v>
      </c>
      <c r="J9" t="e">
        <f>VLOOKUP($A9,'2023'!$B:$AD,29,FALSE)</f>
        <v>#N/A</v>
      </c>
      <c r="M9">
        <v>1.4159291055032543</v>
      </c>
      <c r="N9" s="12">
        <v>-0.17394309344011216</v>
      </c>
    </row>
    <row r="10" spans="1:14" hidden="1" x14ac:dyDescent="0.3">
      <c r="A10" t="s">
        <v>476</v>
      </c>
      <c r="B10">
        <f>VLOOKUP(A10,'2021'!$B:$AC,18,FALSE)</f>
        <v>0.391317901846579</v>
      </c>
      <c r="C10" t="e">
        <f>VLOOKUP($A10,'2022'!$B:$AC,18,FALSE)</f>
        <v>#N/A</v>
      </c>
      <c r="D10" t="e">
        <f>VLOOKUP($A10,'2023'!$B:$AC,18,FALSE)</f>
        <v>#N/A</v>
      </c>
      <c r="E10">
        <f>VLOOKUP($A10,'2021'!$B:$AC,21,FALSE)</f>
        <v>1.6599101242197059</v>
      </c>
      <c r="F10" t="e">
        <f>VLOOKUP($A10,'2022'!$B:$AC,21,FALSE)</f>
        <v>#N/A</v>
      </c>
      <c r="G10" t="e">
        <f>VLOOKUP($A10,'2023'!$B:$AC,21,FALSE)</f>
        <v>#N/A</v>
      </c>
      <c r="H10">
        <f>VLOOKUP($A10,'2021'!$B:$AD,29,FALSE)</f>
        <v>1.0671655062797998</v>
      </c>
      <c r="I10" t="e">
        <f>VLOOKUP($A10,'2022'!$B:$AD,29,FALSE)</f>
        <v>#N/A</v>
      </c>
      <c r="J10" t="e">
        <f>VLOOKUP($A10,'2023'!$B:$AD,29,FALSE)</f>
        <v>#N/A</v>
      </c>
      <c r="M10">
        <v>1.1247022652705181</v>
      </c>
      <c r="N10">
        <v>1.5507584215964074</v>
      </c>
    </row>
    <row r="11" spans="1:14" x14ac:dyDescent="0.3">
      <c r="A11" t="s">
        <v>16</v>
      </c>
      <c r="B11">
        <f>VLOOKUP(A11,'2021'!$B:$AC,18,FALSE)</f>
        <v>0.387044765775441</v>
      </c>
      <c r="C11">
        <f>VLOOKUP($A11,'2022'!$B:$AC,18,FALSE)</f>
        <v>0.45819643976784002</v>
      </c>
      <c r="D11">
        <f>VLOOKUP($A11,'2023'!$B:$AC,18,FALSE)</f>
        <v>0.42036151434637098</v>
      </c>
      <c r="E11">
        <f>VLOOKUP($A11,'2021'!$B:$AC,21,FALSE)</f>
        <v>1.53804721847919</v>
      </c>
      <c r="F11">
        <f>VLOOKUP($A11,'2022'!$B:$AC,21,FALSE)</f>
        <v>3.9484305687139916</v>
      </c>
      <c r="G11">
        <f>VLOOKUP($A11,'2023'!$B:$AC,21,FALSE)</f>
        <v>2.6774114583172368</v>
      </c>
      <c r="H11">
        <f>VLOOKUP($A11,'2021'!$B:$AD,29,FALSE)</f>
        <v>1.2885140508940023</v>
      </c>
      <c r="I11">
        <f>VLOOKUP($A11,'2022'!$B:$AD,29,FALSE)</f>
        <v>1.8625139985741657</v>
      </c>
      <c r="J11">
        <f>VLOOKUP($A11,'2023'!$B:$AD,29,FALSE)</f>
        <v>1.9404311938009682</v>
      </c>
      <c r="M11">
        <v>0.90842752006978944</v>
      </c>
      <c r="N11" s="12">
        <v>0.56278768711146088</v>
      </c>
    </row>
    <row r="12" spans="1:14" x14ac:dyDescent="0.3">
      <c r="A12" t="s">
        <v>346</v>
      </c>
      <c r="B12">
        <f>VLOOKUP(A12,'2021'!$B:$AC,18,FALSE)</f>
        <v>0.36448408962641499</v>
      </c>
      <c r="C12">
        <f>VLOOKUP($A12,'2022'!$B:$AC,18,FALSE)</f>
        <v>0.34517205063525602</v>
      </c>
      <c r="D12" t="e">
        <f>VLOOKUP($A12,'2023'!$B:$AC,18,FALSE)</f>
        <v>#N/A</v>
      </c>
      <c r="E12">
        <f>VLOOKUP($A12,'2021'!$B:$AC,21,FALSE)</f>
        <v>0.89465334914731987</v>
      </c>
      <c r="F12">
        <f>VLOOKUP($A12,'2022'!$B:$AC,21,FALSE)</f>
        <v>0.62695595872943011</v>
      </c>
      <c r="G12" t="e">
        <f>VLOOKUP($A12,'2023'!$B:$AC,21,FALSE)</f>
        <v>#N/A</v>
      </c>
      <c r="H12">
        <f>VLOOKUP($A12,'2021'!$B:$AD,29,FALSE)</f>
        <v>1.1287905021773259</v>
      </c>
      <c r="I12">
        <f>VLOOKUP($A12,'2022'!$B:$AD,29,FALSE)</f>
        <v>0.84679646634077343</v>
      </c>
      <c r="J12" t="e">
        <f>VLOOKUP($A12,'2023'!$B:$AD,29,FALSE)</f>
        <v>#N/A</v>
      </c>
      <c r="M12">
        <v>0.71337660331503827</v>
      </c>
      <c r="N12" s="12">
        <v>2.8058332496846874</v>
      </c>
    </row>
    <row r="13" spans="1:14" x14ac:dyDescent="0.3">
      <c r="A13" t="s">
        <v>28</v>
      </c>
      <c r="B13">
        <f>VLOOKUP(A13,'2021'!$B:$AC,18,FALSE)</f>
        <v>0.36949823323418102</v>
      </c>
      <c r="C13">
        <f>VLOOKUP($A13,'2022'!$B:$AC,18,FALSE)</f>
        <v>0.42657045339760502</v>
      </c>
      <c r="D13">
        <f>VLOOKUP($A13,'2023'!$B:$AC,18,FALSE)</f>
        <v>0.415487522141753</v>
      </c>
      <c r="E13">
        <f>VLOOKUP($A13,'2021'!$B:$AC,21,FALSE)</f>
        <v>1.0376485872277852</v>
      </c>
      <c r="F13">
        <f>VLOOKUP($A13,'2022'!$B:$AC,21,FALSE)</f>
        <v>3.0190301839772977</v>
      </c>
      <c r="G13">
        <f>VLOOKUP($A13,'2023'!$B:$AC,21,FALSE)</f>
        <v>2.528338064276956</v>
      </c>
      <c r="H13">
        <f>VLOOKUP($A13,'2021'!$B:$AD,29,FALSE)</f>
        <v>1.4973094268395368</v>
      </c>
      <c r="I13">
        <f>VLOOKUP($A13,'2022'!$B:$AD,29,FALSE)</f>
        <v>1.8208344621237487</v>
      </c>
      <c r="J13">
        <f>VLOOKUP($A13,'2023'!$B:$AD,29,FALSE)</f>
        <v>1.6585100595975057</v>
      </c>
      <c r="M13">
        <v>0.57902460557092694</v>
      </c>
      <c r="N13" s="12">
        <v>9.0064077768831352E-2</v>
      </c>
    </row>
    <row r="14" spans="1:14" x14ac:dyDescent="0.3">
      <c r="A14" t="s">
        <v>33</v>
      </c>
      <c r="B14">
        <f>VLOOKUP(A14,'2021'!$B:$AC,18,FALSE)</f>
        <v>0.37869175887798301</v>
      </c>
      <c r="C14">
        <f>VLOOKUP($A14,'2022'!$B:$AC,18,FALSE)</f>
        <v>0.31791875601237501</v>
      </c>
      <c r="D14">
        <f>VLOOKUP($A14,'2023'!$B:$AC,18,FALSE)</f>
        <v>0.34425442415734903</v>
      </c>
      <c r="E14">
        <f>VLOOKUP($A14,'2021'!$B:$AC,21,FALSE)</f>
        <v>1.2998330181240596</v>
      </c>
      <c r="F14">
        <f>VLOOKUP($A14,'2022'!$B:$AC,21,FALSE)</f>
        <v>-0.17394309344011216</v>
      </c>
      <c r="G14">
        <f>VLOOKUP($A14,'2023'!$B:$AC,21,FALSE)</f>
        <v>0.34963952748450533</v>
      </c>
      <c r="H14">
        <f>VLOOKUP($A14,'2021'!$B:$AD,29,FALSE)</f>
        <v>1.4159291055032521</v>
      </c>
      <c r="I14">
        <f>VLOOKUP($A14,'2022'!$B:$AD,29,FALSE)</f>
        <v>0.78258241490831371</v>
      </c>
      <c r="J14">
        <f>VLOOKUP($A14,'2023'!$B:$AD,29,FALSE)</f>
        <v>0.90035102632854014</v>
      </c>
      <c r="M14">
        <v>1.8578432776452447</v>
      </c>
      <c r="N14" s="12">
        <v>1.5285042799483992</v>
      </c>
    </row>
    <row r="15" spans="1:14" x14ac:dyDescent="0.3">
      <c r="A15" t="s">
        <v>36</v>
      </c>
      <c r="B15">
        <f>VLOOKUP(A15,'2021'!$B:$AC,18,FALSE)</f>
        <v>0.37948604334484398</v>
      </c>
      <c r="C15">
        <f>VLOOKUP($A15,'2022'!$B:$AC,18,FALSE)</f>
        <v>0.37660754881153202</v>
      </c>
      <c r="D15">
        <f>VLOOKUP($A15,'2023'!$B:$AC,18,FALSE)</f>
        <v>0.36272671495979503</v>
      </c>
      <c r="E15">
        <f>VLOOKUP($A15,'2021'!$B:$AC,21,FALSE)</f>
        <v>1.3224847220494291</v>
      </c>
      <c r="F15">
        <f>VLOOKUP($A15,'2022'!$B:$AC,21,FALSE)</f>
        <v>1.5507584215964074</v>
      </c>
      <c r="G15">
        <f>VLOOKUP($A15,'2023'!$B:$AC,21,FALSE)</f>
        <v>0.91462341954133053</v>
      </c>
      <c r="H15">
        <f>VLOOKUP($A15,'2021'!$B:$AD,29,FALSE)</f>
        <v>1.1247022652705261</v>
      </c>
      <c r="I15">
        <f>VLOOKUP($A15,'2022'!$B:$AD,29,FALSE)</f>
        <v>1.3212718316999936</v>
      </c>
      <c r="J15">
        <f>VLOOKUP($A15,'2023'!$B:$AD,29,FALSE)</f>
        <v>1.0050103070218099</v>
      </c>
      <c r="M15">
        <v>0.43681139061767199</v>
      </c>
      <c r="N15" s="12">
        <v>-0.98903759054047213</v>
      </c>
    </row>
    <row r="16" spans="1:14" x14ac:dyDescent="0.3">
      <c r="A16" t="s">
        <v>24</v>
      </c>
      <c r="B16">
        <f>VLOOKUP(A16,'2021'!$B:$AC,18,FALSE)</f>
        <v>0.36397238106628699</v>
      </c>
      <c r="C16">
        <f>VLOOKUP($A16,'2022'!$B:$AC,18,FALSE)</f>
        <v>0.34298850851829599</v>
      </c>
      <c r="D16">
        <f>VLOOKUP($A16,'2023'!$B:$AC,18,FALSE)</f>
        <v>0.36935052776536997</v>
      </c>
      <c r="E16">
        <f>VLOOKUP($A16,'2021'!$B:$AC,21,FALSE)</f>
        <v>0.88006025148055478</v>
      </c>
      <c r="F16">
        <f>VLOOKUP($A16,'2022'!$B:$AC,21,FALSE)</f>
        <v>0.56278768711146088</v>
      </c>
      <c r="G16">
        <f>VLOOKUP($A16,'2023'!$B:$AC,21,FALSE)</f>
        <v>1.1172159176333392</v>
      </c>
      <c r="H16">
        <f>VLOOKUP($A16,'2021'!$B:$AD,29,FALSE)</f>
        <v>0.90842752006980065</v>
      </c>
      <c r="I16">
        <f>VLOOKUP($A16,'2022'!$B:$AD,29,FALSE)</f>
        <v>0.39755324521690927</v>
      </c>
      <c r="J16">
        <f>VLOOKUP($A16,'2023'!$B:$AD,29,FALSE)</f>
        <v>1.1086981268457883</v>
      </c>
      <c r="M16">
        <v>0.63159813489537009</v>
      </c>
      <c r="N16" s="12">
        <v>0.70281822910320957</v>
      </c>
    </row>
    <row r="17" spans="1:14" hidden="1" x14ac:dyDescent="0.3">
      <c r="A17" t="s">
        <v>477</v>
      </c>
      <c r="B17">
        <f>VLOOKUP(A17,'2021'!$B:$AC,18,FALSE)</f>
        <v>0.33380781114101399</v>
      </c>
      <c r="C17" t="e">
        <f>VLOOKUP($A17,'2022'!$B:$AC,18,FALSE)</f>
        <v>#N/A</v>
      </c>
      <c r="D17" t="e">
        <f>VLOOKUP($A17,'2023'!$B:$AC,18,FALSE)</f>
        <v>#N/A</v>
      </c>
      <c r="E17">
        <f>VLOOKUP($A17,'2021'!$B:$AC,21,FALSE)</f>
        <v>1.9815672250998985E-2</v>
      </c>
      <c r="F17" t="e">
        <f>VLOOKUP($A17,'2022'!$B:$AC,21,FALSE)</f>
        <v>#N/A</v>
      </c>
      <c r="G17" t="e">
        <f>VLOOKUP($A17,'2023'!$B:$AC,21,FALSE)</f>
        <v>#N/A</v>
      </c>
      <c r="H17">
        <f>VLOOKUP($A17,'2021'!$B:$AD,29,FALSE)</f>
        <v>-0.29069523945259856</v>
      </c>
      <c r="I17" t="e">
        <f>VLOOKUP($A17,'2022'!$B:$AD,29,FALSE)</f>
        <v>#N/A</v>
      </c>
      <c r="J17" t="e">
        <f>VLOOKUP($A17,'2023'!$B:$AD,29,FALSE)</f>
        <v>#N/A</v>
      </c>
      <c r="M17">
        <v>-0.11930524825745625</v>
      </c>
      <c r="N17">
        <v>1.5621169633385274E-2</v>
      </c>
    </row>
    <row r="18" spans="1:14" x14ac:dyDescent="0.3">
      <c r="A18" t="s">
        <v>56</v>
      </c>
      <c r="B18">
        <f>VLOOKUP(A18,'2021'!$B:$AC,18,FALSE)</f>
        <v>0.37344868232439599</v>
      </c>
      <c r="C18">
        <f>VLOOKUP($A18,'2022'!$B:$AC,18,FALSE)</f>
        <v>0.41931570781233801</v>
      </c>
      <c r="D18">
        <f>VLOOKUP($A18,'2023'!$B:$AC,18,FALSE)</f>
        <v>0.35015651101575102</v>
      </c>
      <c r="E18">
        <f>VLOOKUP($A18,'2021'!$B:$AC,21,FALSE)</f>
        <v>1.1503089839713334</v>
      </c>
      <c r="F18">
        <f>VLOOKUP($A18,'2022'!$B:$AC,21,FALSE)</f>
        <v>2.8058332496846874</v>
      </c>
      <c r="G18">
        <f>VLOOKUP($A18,'2023'!$B:$AC,21,FALSE)</f>
        <v>0.53015769061757212</v>
      </c>
      <c r="H18">
        <f>VLOOKUP($A18,'2021'!$B:$AD,29,FALSE)</f>
        <v>0.7133766033150406</v>
      </c>
      <c r="I18">
        <f>VLOOKUP($A18,'2022'!$B:$AD,29,FALSE)</f>
        <v>0.74222421052623977</v>
      </c>
      <c r="J18">
        <f>VLOOKUP($A18,'2023'!$B:$AD,29,FALSE)</f>
        <v>0.23938161611330086</v>
      </c>
      <c r="M18">
        <v>0.2200415452293113</v>
      </c>
      <c r="N18" s="12">
        <v>1.4385428041006725</v>
      </c>
    </row>
    <row r="19" spans="1:14" x14ac:dyDescent="0.3">
      <c r="A19" t="s">
        <v>66</v>
      </c>
      <c r="B19">
        <f>VLOOKUP(A19,'2021'!$B:$AC,18,FALSE)</f>
        <v>0.36953543183300303</v>
      </c>
      <c r="C19">
        <f>VLOOKUP($A19,'2022'!$B:$AC,18,FALSE)</f>
        <v>0.32690249147818701</v>
      </c>
      <c r="D19">
        <f>VLOOKUP($A19,'2023'!$B:$AC,18,FALSE)</f>
        <v>0.29652871321705898</v>
      </c>
      <c r="E19">
        <f>VLOOKUP($A19,'2021'!$B:$AC,21,FALSE)</f>
        <v>1.0387094308954006</v>
      </c>
      <c r="F19">
        <f>VLOOKUP($A19,'2022'!$B:$AC,21,FALSE)</f>
        <v>9.0064077768831352E-2</v>
      </c>
      <c r="G19">
        <f>VLOOKUP($A19,'2023'!$B:$AC,21,FALSE)</f>
        <v>-1.1100742788103592</v>
      </c>
      <c r="H19">
        <f>VLOOKUP($A19,'2021'!$B:$AD,29,FALSE)</f>
        <v>0.57902460557092827</v>
      </c>
      <c r="I19">
        <f>VLOOKUP($A19,'2022'!$B:$AD,29,FALSE)</f>
        <v>0.16257045772392301</v>
      </c>
      <c r="J19">
        <f>VLOOKUP($A19,'2023'!$B:$AD,29,FALSE)</f>
        <v>0.3328133509215504</v>
      </c>
      <c r="M19">
        <v>1.150087919403427</v>
      </c>
      <c r="N19" s="12">
        <v>0.81281923991770078</v>
      </c>
    </row>
    <row r="20" spans="1:14" x14ac:dyDescent="0.3">
      <c r="A20" t="s">
        <v>53</v>
      </c>
      <c r="B20">
        <f>VLOOKUP(A20,'2021'!$B:$AC,18,FALSE)</f>
        <v>0.42023964294729799</v>
      </c>
      <c r="C20">
        <f>VLOOKUP($A20,'2022'!$B:$AC,18,FALSE)</f>
        <v>0.37585027649703801</v>
      </c>
      <c r="D20">
        <f>VLOOKUP($A20,'2023'!$B:$AC,18,FALSE)</f>
        <v>0.394873754988456</v>
      </c>
      <c r="E20">
        <f>VLOOKUP($A20,'2021'!$B:$AC,21,FALSE)</f>
        <v>2.4847112423993805</v>
      </c>
      <c r="F20">
        <f>VLOOKUP($A20,'2022'!$B:$AC,21,FALSE)</f>
        <v>1.5285042799483992</v>
      </c>
      <c r="G20">
        <f>VLOOKUP($A20,'2023'!$B:$AC,21,FALSE)</f>
        <v>1.8978560888264222</v>
      </c>
      <c r="H20">
        <f>VLOOKUP($A20,'2021'!$B:$AD,29,FALSE)</f>
        <v>1.8578432776452483</v>
      </c>
      <c r="I20">
        <f>VLOOKUP($A20,'2022'!$B:$AD,29,FALSE)</f>
        <v>1.4599497954192149</v>
      </c>
      <c r="J20">
        <f>VLOOKUP($A20,'2023'!$B:$AD,29,FALSE)</f>
        <v>1.5778438970732613</v>
      </c>
      <c r="M20">
        <v>0.5115154778054164</v>
      </c>
      <c r="N20" s="12">
        <v>2.5903172140677801E-2</v>
      </c>
    </row>
    <row r="21" spans="1:14" x14ac:dyDescent="0.3">
      <c r="A21" t="s">
        <v>424</v>
      </c>
      <c r="B21">
        <f>VLOOKUP(A21,'2021'!$B:$AC,18,FALSE)</f>
        <v>0.31442663830532303</v>
      </c>
      <c r="C21">
        <f>VLOOKUP($A21,'2022'!$B:$AC,18,FALSE)</f>
        <v>0.290182413442372</v>
      </c>
      <c r="D21" t="e">
        <f>VLOOKUP($A21,'2023'!$B:$AC,18,FALSE)</f>
        <v>#N/A</v>
      </c>
      <c r="E21">
        <f>VLOOKUP($A21,'2021'!$B:$AC,21,FALSE)</f>
        <v>-0.53290392270153464</v>
      </c>
      <c r="F21">
        <f>VLOOKUP($A21,'2022'!$B:$AC,21,FALSE)</f>
        <v>-0.98903759054047213</v>
      </c>
      <c r="G21" t="e">
        <f>VLOOKUP($A21,'2023'!$B:$AC,21,FALSE)</f>
        <v>#N/A</v>
      </c>
      <c r="H21">
        <f>VLOOKUP($A21,'2021'!$B:$AD,29,FALSE)</f>
        <v>0.43681139061767105</v>
      </c>
      <c r="I21">
        <f>VLOOKUP($A21,'2022'!$B:$AD,29,FALSE)</f>
        <v>0.45733032040749105</v>
      </c>
      <c r="J21" t="e">
        <f>VLOOKUP($A21,'2023'!$B:$AD,29,FALSE)</f>
        <v>#N/A</v>
      </c>
      <c r="M21">
        <v>1.1418348367588405</v>
      </c>
      <c r="N21" s="12">
        <v>1.6984993113858666</v>
      </c>
    </row>
    <row r="22" spans="1:14" x14ac:dyDescent="0.3">
      <c r="A22" t="s">
        <v>26</v>
      </c>
      <c r="B22">
        <f>VLOOKUP(A22,'2021'!$B:$AC,18,FALSE)</f>
        <v>0.36892882651752801</v>
      </c>
      <c r="C22">
        <f>VLOOKUP($A22,'2022'!$B:$AC,18,FALSE)</f>
        <v>0.34775352054667202</v>
      </c>
      <c r="D22">
        <f>VLOOKUP($A22,'2023'!$B:$AC,18,FALSE)</f>
        <v>0.31650543406870202</v>
      </c>
      <c r="E22">
        <f>VLOOKUP($A22,'2021'!$B:$AC,21,FALSE)</f>
        <v>1.0214100317770989</v>
      </c>
      <c r="F22">
        <f>VLOOKUP($A22,'2022'!$B:$AC,21,FALSE)</f>
        <v>0.70281822910320957</v>
      </c>
      <c r="G22">
        <f>VLOOKUP($A22,'2023'!$B:$AC,21,FALSE)</f>
        <v>-0.4990766706631598</v>
      </c>
      <c r="H22">
        <f>VLOOKUP($A22,'2021'!$B:$AD,29,FALSE)</f>
        <v>0.63159813489537575</v>
      </c>
      <c r="I22">
        <f>VLOOKUP($A22,'2022'!$B:$AD,29,FALSE)</f>
        <v>0.89603297180672514</v>
      </c>
      <c r="J22">
        <f>VLOOKUP($A22,'2023'!$B:$AD,29,FALSE)</f>
        <v>0.4984842606696866</v>
      </c>
      <c r="M22">
        <v>0.80953171229873977</v>
      </c>
      <c r="N22" s="12">
        <v>0.58551048234380154</v>
      </c>
    </row>
    <row r="23" spans="1:14" hidden="1" x14ac:dyDescent="0.3">
      <c r="A23" t="s">
        <v>472</v>
      </c>
      <c r="B23">
        <f>VLOOKUP(A23,'2021'!$B:$AC,18,FALSE)</f>
        <v>0.35425677593016902</v>
      </c>
      <c r="C23" t="e">
        <f>VLOOKUP($A23,'2022'!$B:$AC,18,FALSE)</f>
        <v>#N/A</v>
      </c>
      <c r="D23" t="e">
        <f>VLOOKUP($A23,'2023'!$B:$AC,18,FALSE)</f>
        <v>#N/A</v>
      </c>
      <c r="E23">
        <f>VLOOKUP($A23,'2021'!$B:$AC,21,FALSE)</f>
        <v>0.60298696076282976</v>
      </c>
      <c r="F23" t="e">
        <f>VLOOKUP($A23,'2022'!$B:$AC,21,FALSE)</f>
        <v>#N/A</v>
      </c>
      <c r="G23" t="e">
        <f>VLOOKUP($A23,'2023'!$B:$AC,21,FALSE)</f>
        <v>#N/A</v>
      </c>
      <c r="H23">
        <f>VLOOKUP($A23,'2021'!$B:$AD,29,FALSE)</f>
        <v>0.52060583406777727</v>
      </c>
      <c r="I23" t="e">
        <f>VLOOKUP($A23,'2022'!$B:$AD,29,FALSE)</f>
        <v>#N/A</v>
      </c>
      <c r="J23" t="e">
        <f>VLOOKUP($A23,'2023'!$B:$AD,29,FALSE)</f>
        <v>#N/A</v>
      </c>
      <c r="M23">
        <v>0.52200069528269222</v>
      </c>
      <c r="N23">
        <v>0.66738904358663387</v>
      </c>
    </row>
    <row r="24" spans="1:14" x14ac:dyDescent="0.3">
      <c r="A24" t="s">
        <v>52</v>
      </c>
      <c r="B24">
        <f>VLOOKUP(A24,'2021'!$B:$AC,18,FALSE)</f>
        <v>0.31422523718171502</v>
      </c>
      <c r="C24">
        <f>VLOOKUP($A24,'2022'!$B:$AC,18,FALSE)</f>
        <v>0.32436932015964998</v>
      </c>
      <c r="D24">
        <f>VLOOKUP($A24,'2023'!$B:$AC,18,FALSE)</f>
        <v>0.35416315807194598</v>
      </c>
      <c r="E24">
        <f>VLOOKUP($A24,'2021'!$B:$AC,21,FALSE)</f>
        <v>-0.53864755588655033</v>
      </c>
      <c r="F24">
        <f>VLOOKUP($A24,'2022'!$B:$AC,21,FALSE)</f>
        <v>1.5621169633385274E-2</v>
      </c>
      <c r="G24">
        <f>VLOOKUP($A24,'2023'!$B:$AC,21,FALSE)</f>
        <v>0.65270291644345113</v>
      </c>
      <c r="H24">
        <f>VLOOKUP($A24,'2021'!$B:$AD,29,FALSE)</f>
        <v>-0.1193052482574542</v>
      </c>
      <c r="I24">
        <f>VLOOKUP($A24,'2022'!$B:$AD,29,FALSE)</f>
        <v>-0.25179970418786701</v>
      </c>
      <c r="J24">
        <f>VLOOKUP($A24,'2023'!$B:$AD,29,FALSE)</f>
        <v>0.37480262617032661</v>
      </c>
      <c r="M24">
        <v>0.65501408902065794</v>
      </c>
      <c r="N24" s="12">
        <v>1.2311383772787594</v>
      </c>
    </row>
    <row r="25" spans="1:14" x14ac:dyDescent="0.3">
      <c r="A25" t="s">
        <v>43</v>
      </c>
      <c r="B25">
        <f>VLOOKUP(A25,'2021'!$B:$AC,18,FALSE)</f>
        <v>0.37304512686925301</v>
      </c>
      <c r="C25">
        <f>VLOOKUP($A25,'2022'!$B:$AC,18,FALSE)</f>
        <v>0.37278903351098902</v>
      </c>
      <c r="D25">
        <f>VLOOKUP($A25,'2023'!$B:$AC,18,FALSE)</f>
        <v>0.35917088740012199</v>
      </c>
      <c r="E25">
        <f>VLOOKUP($A25,'2021'!$B:$AC,21,FALSE)</f>
        <v>1.1388002373336297</v>
      </c>
      <c r="F25">
        <f>VLOOKUP($A25,'2022'!$B:$AC,21,FALSE)</f>
        <v>1.4385428041006725</v>
      </c>
      <c r="G25">
        <f>VLOOKUP($A25,'2023'!$B:$AC,21,FALSE)</f>
        <v>0.80586672468240272</v>
      </c>
      <c r="H25">
        <f>VLOOKUP($A25,'2021'!$B:$AD,29,FALSE)</f>
        <v>0.22004154522931854</v>
      </c>
      <c r="I25">
        <f>VLOOKUP($A25,'2022'!$B:$AD,29,FALSE)</f>
        <v>0.36411106813617122</v>
      </c>
      <c r="J25">
        <f>VLOOKUP($A25,'2023'!$B:$AD,29,FALSE)</f>
        <v>0.47790000781476305</v>
      </c>
      <c r="M25">
        <v>0.64903590673351463</v>
      </c>
      <c r="N25" s="12">
        <v>-0.77790949816424637</v>
      </c>
    </row>
    <row r="26" spans="1:14" x14ac:dyDescent="0.3">
      <c r="A26" t="s">
        <v>286</v>
      </c>
      <c r="B26">
        <f>VLOOKUP(A26,'2021'!$B:$AC,18,FALSE)</f>
        <v>0.41904787406562499</v>
      </c>
      <c r="C26">
        <f>VLOOKUP($A26,'2022'!$B:$AC,18,FALSE)</f>
        <v>0.35149667637688697</v>
      </c>
      <c r="D26">
        <f>VLOOKUP($A26,'2023'!$B:$AC,18,FALSE)</f>
        <v>0.339735067401361</v>
      </c>
      <c r="E26">
        <f>VLOOKUP($A26,'2021'!$B:$AC,21,FALSE)</f>
        <v>2.4507239280536619</v>
      </c>
      <c r="F26">
        <f>VLOOKUP($A26,'2022'!$B:$AC,21,FALSE)</f>
        <v>0.81281923991770078</v>
      </c>
      <c r="G26">
        <f>VLOOKUP($A26,'2023'!$B:$AC,21,FALSE)</f>
        <v>0.2114128290799242</v>
      </c>
      <c r="H26">
        <f>VLOOKUP($A26,'2021'!$B:$AD,29,FALSE)</f>
        <v>1.1500879194034359</v>
      </c>
      <c r="I26">
        <f>VLOOKUP($A26,'2022'!$B:$AD,29,FALSE)</f>
        <v>0.85592451190245755</v>
      </c>
      <c r="J26">
        <f>VLOOKUP($A26,'2023'!$B:$AD,29,FALSE)</f>
        <v>0.61936514863620717</v>
      </c>
      <c r="M26">
        <v>-3.4516994041880432E-3</v>
      </c>
      <c r="N26" s="12">
        <v>0.88631595277168951</v>
      </c>
    </row>
    <row r="27" spans="1:14" x14ac:dyDescent="0.3">
      <c r="A27" t="s">
        <v>130</v>
      </c>
      <c r="B27">
        <f>VLOOKUP(A27,'2021'!$B:$AC,18,FALSE)</f>
        <v>0.34926334959505201</v>
      </c>
      <c r="C27">
        <f>VLOOKUP($A27,'2022'!$B:$AC,18,FALSE)</f>
        <v>0.32471920001390298</v>
      </c>
      <c r="D27">
        <f>VLOOKUP($A27,'2023'!$B:$AC,18,FALSE)</f>
        <v>0.31140041191746798</v>
      </c>
      <c r="E27">
        <f>VLOOKUP($A27,'2021'!$B:$AC,21,FALSE)</f>
        <v>0.4605825456755942</v>
      </c>
      <c r="F27">
        <f>VLOOKUP($A27,'2022'!$B:$AC,21,FALSE)</f>
        <v>2.5903172140677801E-2</v>
      </c>
      <c r="G27">
        <f>VLOOKUP($A27,'2023'!$B:$AC,21,FALSE)</f>
        <v>-0.65521622665469914</v>
      </c>
      <c r="H27">
        <f>VLOOKUP($A27,'2021'!$B:$AD,29,FALSE)</f>
        <v>0.51151547780542095</v>
      </c>
      <c r="I27">
        <f>VLOOKUP($A27,'2022'!$B:$AD,29,FALSE)</f>
        <v>0.48299714100053387</v>
      </c>
      <c r="J27">
        <f>VLOOKUP($A27,'2023'!$B:$AD,29,FALSE)</f>
        <v>-6.267703711028097E-2</v>
      </c>
      <c r="M27">
        <v>0.77616507539453239</v>
      </c>
      <c r="N27" s="12">
        <v>0.21851218178445594</v>
      </c>
    </row>
    <row r="28" spans="1:14" x14ac:dyDescent="0.3">
      <c r="A28" t="s">
        <v>107</v>
      </c>
      <c r="B28">
        <f>VLOOKUP(A28,'2021'!$B:$AC,18,FALSE)</f>
        <v>0.34968860206149799</v>
      </c>
      <c r="C28">
        <f>VLOOKUP($A28,'2022'!$B:$AC,18,FALSE)</f>
        <v>0.38163493145903499</v>
      </c>
      <c r="D28">
        <f>VLOOKUP($A28,'2023'!$B:$AC,18,FALSE)</f>
        <v>0.33389820496241202</v>
      </c>
      <c r="E28">
        <f>VLOOKUP($A28,'2021'!$B:$AC,21,FALSE)</f>
        <v>0.47271005586289028</v>
      </c>
      <c r="F28">
        <f>VLOOKUP($A28,'2022'!$B:$AC,21,FALSE)</f>
        <v>1.6984993113858666</v>
      </c>
      <c r="G28">
        <f>VLOOKUP($A28,'2023'!$B:$AC,21,FALSE)</f>
        <v>3.2889586162969726E-2</v>
      </c>
      <c r="H28">
        <f>VLOOKUP($A28,'2021'!$B:$AD,29,FALSE)</f>
        <v>1.1418348367588464</v>
      </c>
      <c r="I28">
        <f>VLOOKUP($A28,'2022'!$B:$AD,29,FALSE)</f>
        <v>0.53331631008504365</v>
      </c>
      <c r="J28">
        <f>VLOOKUP($A28,'2023'!$B:$AD,29,FALSE)</f>
        <v>0.43025820168302426</v>
      </c>
      <c r="M28">
        <v>0.5495381177188452</v>
      </c>
      <c r="N28" s="12">
        <v>-0.57689024986366166</v>
      </c>
    </row>
    <row r="29" spans="1:14" x14ac:dyDescent="0.3">
      <c r="A29" t="s">
        <v>20</v>
      </c>
      <c r="B29">
        <f>VLOOKUP(A29,'2021'!$B:$AC,18,FALSE)</f>
        <v>0.37855561228635198</v>
      </c>
      <c r="C29">
        <f>VLOOKUP($A29,'2022'!$B:$AC,18,FALSE)</f>
        <v>0.34376172835348601</v>
      </c>
      <c r="D29">
        <f>VLOOKUP($A29,'2023'!$B:$AC,18,FALSE)</f>
        <v>0.41275759828224601</v>
      </c>
      <c r="E29">
        <f>VLOOKUP($A29,'2021'!$B:$AC,21,FALSE)</f>
        <v>1.2959503382873734</v>
      </c>
      <c r="F29">
        <f>VLOOKUP($A29,'2022'!$B:$AC,21,FALSE)</f>
        <v>0.58551048234380154</v>
      </c>
      <c r="G29">
        <f>VLOOKUP($A29,'2023'!$B:$AC,21,FALSE)</f>
        <v>2.4448420310205492</v>
      </c>
      <c r="H29">
        <f>VLOOKUP($A29,'2021'!$B:$AD,29,FALSE)</f>
        <v>0.80953171229874477</v>
      </c>
      <c r="I29">
        <f>VLOOKUP($A29,'2022'!$B:$AD,29,FALSE)</f>
        <v>0.78391389523267785</v>
      </c>
      <c r="J29">
        <f>VLOOKUP($A29,'2023'!$B:$AD,29,FALSE)</f>
        <v>0.94579119353077268</v>
      </c>
      <c r="M29">
        <v>0.37560033732186937</v>
      </c>
      <c r="N29" s="12">
        <v>1.1026144260060065</v>
      </c>
    </row>
    <row r="30" spans="1:14" x14ac:dyDescent="0.3">
      <c r="A30" t="s">
        <v>142</v>
      </c>
      <c r="B30">
        <f>VLOOKUP(A30,'2021'!$B:$AC,18,FALSE)</f>
        <v>0.34396321404647101</v>
      </c>
      <c r="C30">
        <f>VLOOKUP($A30,'2022'!$B:$AC,18,FALSE)</f>
        <v>0.34654792287675801</v>
      </c>
      <c r="D30">
        <f>VLOOKUP($A30,'2023'!$B:$AC,18,FALSE)</f>
        <v>0.30803129229232301</v>
      </c>
      <c r="E30">
        <f>VLOOKUP($A30,'2021'!$B:$AC,21,FALSE)</f>
        <v>0.30943128158849625</v>
      </c>
      <c r="F30">
        <f>VLOOKUP($A30,'2022'!$B:$AC,21,FALSE)</f>
        <v>0.66738904358663387</v>
      </c>
      <c r="G30">
        <f>VLOOKUP($A30,'2023'!$B:$AC,21,FALSE)</f>
        <v>-0.75826236960343307</v>
      </c>
      <c r="H30">
        <f>VLOOKUP($A30,'2021'!$B:$AD,29,FALSE)</f>
        <v>0.5220006952826941</v>
      </c>
      <c r="I30">
        <f>VLOOKUP($A30,'2022'!$B:$AD,29,FALSE)</f>
        <v>0.49145114580172677</v>
      </c>
      <c r="J30">
        <f>VLOOKUP($A30,'2023'!$B:$AD,29,FALSE)</f>
        <v>-0.2022198939252878</v>
      </c>
      <c r="M30">
        <v>0.72054152852098985</v>
      </c>
      <c r="N30" s="12">
        <v>2.0191300653747177</v>
      </c>
    </row>
    <row r="31" spans="1:14" x14ac:dyDescent="0.3">
      <c r="A31" t="s">
        <v>87</v>
      </c>
      <c r="B31">
        <f>VLOOKUP(A31,'2021'!$B:$AC,18,FALSE)</f>
        <v>0.36261495451919601</v>
      </c>
      <c r="C31">
        <f>VLOOKUP($A31,'2022'!$B:$AC,18,FALSE)</f>
        <v>0.365731397551806</v>
      </c>
      <c r="D31">
        <f>VLOOKUP($A31,'2023'!$B:$AC,18,FALSE)</f>
        <v>0.34571568987852203</v>
      </c>
      <c r="E31">
        <f>VLOOKUP($A31,'2021'!$B:$AC,21,FALSE)</f>
        <v>0.84134864936820541</v>
      </c>
      <c r="F31">
        <f>VLOOKUP($A31,'2022'!$B:$AC,21,FALSE)</f>
        <v>1.2311383772787594</v>
      </c>
      <c r="G31">
        <f>VLOOKUP($A31,'2023'!$B:$AC,21,FALSE)</f>
        <v>0.394333041857299</v>
      </c>
      <c r="H31">
        <f>VLOOKUP($A31,'2021'!$B:$AD,29,FALSE)</f>
        <v>0.65501408902066061</v>
      </c>
      <c r="I31">
        <f>VLOOKUP($A31,'2022'!$B:$AD,29,FALSE)</f>
        <v>0.80945752918434311</v>
      </c>
      <c r="J31">
        <f>VLOOKUP($A31,'2023'!$B:$AD,29,FALSE)</f>
        <v>0.54935237598738929</v>
      </c>
      <c r="M31">
        <v>0.38681745469278428</v>
      </c>
      <c r="N31" s="12">
        <v>-1.4273320750305365</v>
      </c>
    </row>
    <row r="32" spans="1:14" x14ac:dyDescent="0.3">
      <c r="A32" t="s">
        <v>430</v>
      </c>
      <c r="B32">
        <f>VLOOKUP(A32,'2021'!$B:$AC,18,FALSE)</f>
        <v>0.37484273100583698</v>
      </c>
      <c r="C32">
        <f>VLOOKUP($A32,'2022'!$B:$AC,18,FALSE)</f>
        <v>0.29736675969563497</v>
      </c>
      <c r="D32" t="e">
        <f>VLOOKUP($A32,'2023'!$B:$AC,18,FALSE)</f>
        <v>#N/A</v>
      </c>
      <c r="E32">
        <f>VLOOKUP($A32,'2021'!$B:$AC,21,FALSE)</f>
        <v>1.1900649899201194</v>
      </c>
      <c r="F32">
        <f>VLOOKUP($A32,'2022'!$B:$AC,21,FALSE)</f>
        <v>-0.77790949816424637</v>
      </c>
      <c r="G32" t="e">
        <f>VLOOKUP($A32,'2023'!$B:$AC,21,FALSE)</f>
        <v>#N/A</v>
      </c>
      <c r="H32">
        <f>VLOOKUP($A32,'2021'!$B:$AD,29,FALSE)</f>
        <v>0.64903590673351685</v>
      </c>
      <c r="I32">
        <f>VLOOKUP($A32,'2022'!$B:$AD,29,FALSE)</f>
        <v>0.35355653058641795</v>
      </c>
      <c r="J32" t="e">
        <f>VLOOKUP($A32,'2023'!$B:$AD,29,FALSE)</f>
        <v>#N/A</v>
      </c>
      <c r="M32">
        <v>0.12876632320979087</v>
      </c>
      <c r="N32" s="12">
        <v>0.97142491091684735</v>
      </c>
    </row>
    <row r="33" spans="1:14" x14ac:dyDescent="0.3">
      <c r="A33" t="s">
        <v>67</v>
      </c>
      <c r="B33">
        <f>VLOOKUP(A33,'2021'!$B:$AC,18,FALSE)</f>
        <v>0.33562864923387498</v>
      </c>
      <c r="C33">
        <f>VLOOKUP($A33,'2022'!$B:$AC,18,FALSE)</f>
        <v>0.35399765020598201</v>
      </c>
      <c r="D33">
        <f>VLOOKUP($A33,'2023'!$B:$AC,18,FALSE)</f>
        <v>0.32398521866753799</v>
      </c>
      <c r="E33">
        <f>VLOOKUP($A33,'2021'!$B:$AC,21,FALSE)</f>
        <v>7.1743019563383095E-2</v>
      </c>
      <c r="F33">
        <f>VLOOKUP($A33,'2022'!$B:$AC,21,FALSE)</f>
        <v>0.88631595277168951</v>
      </c>
      <c r="G33">
        <f>VLOOKUP($A33,'2023'!$B:$AC,21,FALSE)</f>
        <v>-0.2703038638904629</v>
      </c>
      <c r="H33">
        <f>VLOOKUP($A33,'2021'!$B:$AD,29,FALSE)</f>
        <v>-3.4516994041877865E-3</v>
      </c>
      <c r="I33">
        <f>VLOOKUP($A33,'2022'!$B:$AD,29,FALSE)</f>
        <v>0.38705678624721795</v>
      </c>
      <c r="J33">
        <f>VLOOKUP($A33,'2023'!$B:$AD,29,FALSE)</f>
        <v>0.50265640134971534</v>
      </c>
      <c r="M33">
        <v>0.68863381146637714</v>
      </c>
      <c r="N33" s="12">
        <v>0.59847591582525272</v>
      </c>
    </row>
    <row r="34" spans="1:14" x14ac:dyDescent="0.3">
      <c r="A34" t="s">
        <v>34</v>
      </c>
      <c r="B34">
        <f>VLOOKUP(A34,'2021'!$B:$AC,18,FALSE)</f>
        <v>0.38931176952413599</v>
      </c>
      <c r="C34">
        <f>VLOOKUP($A34,'2022'!$B:$AC,18,FALSE)</f>
        <v>0.33127337194433998</v>
      </c>
      <c r="D34">
        <f>VLOOKUP($A34,'2023'!$B:$AC,18,FALSE)</f>
        <v>0.41859350677233198</v>
      </c>
      <c r="E34">
        <f>VLOOKUP($A34,'2021'!$B:$AC,21,FALSE)</f>
        <v>1.6026984861995368</v>
      </c>
      <c r="F34">
        <f>VLOOKUP($A34,'2022'!$B:$AC,21,FALSE)</f>
        <v>0.21851218178445594</v>
      </c>
      <c r="G34">
        <f>VLOOKUP($A34,'2023'!$B:$AC,21,FALSE)</f>
        <v>2.6233360969530564</v>
      </c>
      <c r="H34">
        <f>VLOOKUP($A34,'2021'!$B:$AD,29,FALSE)</f>
        <v>0.77616507539454416</v>
      </c>
      <c r="I34">
        <f>VLOOKUP($A34,'2022'!$B:$AD,29,FALSE)</f>
        <v>1.1973573812094516</v>
      </c>
      <c r="J34">
        <f>VLOOKUP($A34,'2023'!$B:$AD,29,FALSE)</f>
        <v>1.9324762934157573</v>
      </c>
      <c r="M34">
        <v>5.012733090263749E-2</v>
      </c>
      <c r="N34" s="12">
        <v>0.39964044075995686</v>
      </c>
    </row>
    <row r="35" spans="1:14" x14ac:dyDescent="0.3">
      <c r="A35" t="s">
        <v>106</v>
      </c>
      <c r="B35">
        <f>VLOOKUP(A35,'2021'!$B:$AC,18,FALSE)</f>
        <v>0.39124431846470598</v>
      </c>
      <c r="C35">
        <f>VLOOKUP($A35,'2022'!$B:$AC,18,FALSE)</f>
        <v>0.30420711839498099</v>
      </c>
      <c r="D35">
        <f>VLOOKUP($A35,'2023'!$B:$AC,18,FALSE)</f>
        <v>0.33461245383662003</v>
      </c>
      <c r="E35">
        <f>VLOOKUP($A35,'2021'!$B:$AC,21,FALSE)</f>
        <v>1.6578116455894965</v>
      </c>
      <c r="F35">
        <f>VLOOKUP($A35,'2022'!$B:$AC,21,FALSE)</f>
        <v>-0.57689024986366166</v>
      </c>
      <c r="G35">
        <f>VLOOKUP($A35,'2023'!$B:$AC,21,FALSE)</f>
        <v>5.4735231251764771E-2</v>
      </c>
      <c r="H35">
        <f>VLOOKUP($A35,'2021'!$B:$AD,29,FALSE)</f>
        <v>0.54953811771885808</v>
      </c>
      <c r="I35">
        <f>VLOOKUP($A35,'2022'!$B:$AD,29,FALSE)</f>
        <v>-0.69563878560343562</v>
      </c>
      <c r="J35">
        <f>VLOOKUP($A35,'2023'!$B:$AD,29,FALSE)</f>
        <v>-9.931530757695789E-2</v>
      </c>
      <c r="M35">
        <v>6.0959558940819621E-2</v>
      </c>
      <c r="N35" s="12">
        <v>5.3955751295981839E-2</v>
      </c>
    </row>
    <row r="36" spans="1:14" hidden="1" x14ac:dyDescent="0.3">
      <c r="A36" t="s">
        <v>100</v>
      </c>
      <c r="B36">
        <f>VLOOKUP(A36,'2021'!$B:$AC,18,FALSE)</f>
        <v>0.36336189859627499</v>
      </c>
      <c r="C36" t="e">
        <f>VLOOKUP($A36,'2022'!$B:$AC,18,FALSE)</f>
        <v>#N/A</v>
      </c>
      <c r="D36">
        <f>VLOOKUP($A36,'2023'!$B:$AC,18,FALSE)</f>
        <v>0.33392053104321801</v>
      </c>
      <c r="E36">
        <f>VLOOKUP($A36,'2021'!$B:$AC,21,FALSE)</f>
        <v>0.86265028220721574</v>
      </c>
      <c r="F36" t="e">
        <f>VLOOKUP($A36,'2022'!$B:$AC,21,FALSE)</f>
        <v>#N/A</v>
      </c>
      <c r="G36">
        <f>VLOOKUP($A36,'2023'!$B:$AC,21,FALSE)</f>
        <v>3.357244007443333E-2</v>
      </c>
      <c r="H36">
        <f>VLOOKUP($A36,'2021'!$B:$AD,29,FALSE)</f>
        <v>-8.9729762743690933E-2</v>
      </c>
      <c r="I36" t="e">
        <f>VLOOKUP($A36,'2022'!$B:$AD,29,FALSE)</f>
        <v>#N/A</v>
      </c>
      <c r="J36">
        <f>VLOOKUP($A36,'2023'!$B:$AD,29,FALSE)</f>
        <v>0.41126759826278342</v>
      </c>
      <c r="M36">
        <v>0.63998466843323065</v>
      </c>
      <c r="N36">
        <v>0.57886090993093053</v>
      </c>
    </row>
    <row r="37" spans="1:14" x14ac:dyDescent="0.3">
      <c r="A37" t="s">
        <v>147</v>
      </c>
      <c r="B37">
        <f>VLOOKUP(A37,'2021'!$B:$AC,18,FALSE)</f>
        <v>0.35393579903899097</v>
      </c>
      <c r="C37">
        <f>VLOOKUP($A37,'2022'!$B:$AC,18,FALSE)</f>
        <v>0.36135793612661798</v>
      </c>
      <c r="D37">
        <f>VLOOKUP($A37,'2023'!$B:$AC,18,FALSE)</f>
        <v>0.29516913989341997</v>
      </c>
      <c r="E37">
        <f>VLOOKUP($A37,'2021'!$B:$AC,21,FALSE)</f>
        <v>0.59383322075002987</v>
      </c>
      <c r="F37">
        <f>VLOOKUP($A37,'2022'!$B:$AC,21,FALSE)</f>
        <v>1.1026144260060065</v>
      </c>
      <c r="G37">
        <f>VLOOKUP($A37,'2023'!$B:$AC,21,FALSE)</f>
        <v>-1.1516574823307633</v>
      </c>
      <c r="H37">
        <f>VLOOKUP($A37,'2021'!$B:$AD,29,FALSE)</f>
        <v>0.37560033732187015</v>
      </c>
      <c r="I37">
        <f>VLOOKUP($A37,'2022'!$B:$AD,29,FALSE)</f>
        <v>0.64475542565803123</v>
      </c>
      <c r="J37">
        <f>VLOOKUP($A37,'2023'!$B:$AD,29,FALSE)</f>
        <v>-0.29124697973932479</v>
      </c>
      <c r="M37">
        <v>-0.49910979593491744</v>
      </c>
      <c r="N37" s="12">
        <v>0.20266466029412236</v>
      </c>
    </row>
    <row r="38" spans="1:14" x14ac:dyDescent="0.3">
      <c r="A38" t="s">
        <v>116</v>
      </c>
      <c r="B38">
        <f>VLOOKUP(A38,'2021'!$B:$AC,18,FALSE)</f>
        <v>0.37914660520413301</v>
      </c>
      <c r="C38">
        <f>VLOOKUP($A38,'2022'!$B:$AC,18,FALSE)</f>
        <v>0.39254547552815799</v>
      </c>
      <c r="D38">
        <f>VLOOKUP($A38,'2023'!$B:$AC,18,FALSE)</f>
        <v>0.41057882659282502</v>
      </c>
      <c r="E38">
        <f>VLOOKUP($A38,'2021'!$B:$AC,21,FALSE)</f>
        <v>1.3128044971612989</v>
      </c>
      <c r="F38">
        <f>VLOOKUP($A38,'2022'!$B:$AC,21,FALSE)</f>
        <v>2.0191300653747177</v>
      </c>
      <c r="G38">
        <f>VLOOKUP($A38,'2023'!$B:$AC,21,FALSE)</f>
        <v>2.3782032517723737</v>
      </c>
      <c r="H38">
        <f>VLOOKUP($A38,'2021'!$B:$AD,29,FALSE)</f>
        <v>0.7205415285210004</v>
      </c>
      <c r="I38">
        <f>VLOOKUP($A38,'2022'!$B:$AD,29,FALSE)</f>
        <v>0.74020122850061032</v>
      </c>
      <c r="J38">
        <f>VLOOKUP($A38,'2023'!$B:$AD,29,FALSE)</f>
        <v>0.54619833208477664</v>
      </c>
      <c r="M38">
        <v>0.66541714893174841</v>
      </c>
      <c r="N38" s="12">
        <v>0.11126805049070231</v>
      </c>
    </row>
    <row r="39" spans="1:14" x14ac:dyDescent="0.3">
      <c r="A39" t="s">
        <v>473</v>
      </c>
      <c r="B39">
        <f>VLOOKUP(A39,'2021'!$B:$AC,18,FALSE)</f>
        <v>0.30486215486725898</v>
      </c>
      <c r="C39">
        <f>VLOOKUP($A39,'2022'!$B:$AC,18,FALSE)</f>
        <v>0.27526796363120798</v>
      </c>
      <c r="D39" t="e">
        <f>VLOOKUP($A39,'2023'!$B:$AC,18,FALSE)</f>
        <v>#N/A</v>
      </c>
      <c r="E39">
        <f>VLOOKUP($A39,'2021'!$B:$AC,21,FALSE)</f>
        <v>-0.80566746785096854</v>
      </c>
      <c r="F39">
        <f>VLOOKUP($A39,'2022'!$B:$AC,21,FALSE)</f>
        <v>-1.4273320750305365</v>
      </c>
      <c r="G39" t="e">
        <f>VLOOKUP($A39,'2023'!$B:$AC,21,FALSE)</f>
        <v>#N/A</v>
      </c>
      <c r="H39">
        <f>VLOOKUP($A39,'2021'!$B:$AD,29,FALSE)</f>
        <v>0.38681745469278728</v>
      </c>
      <c r="I39">
        <f>VLOOKUP($A39,'2022'!$B:$AD,29,FALSE)</f>
        <v>-0.78530809677639868</v>
      </c>
      <c r="J39" t="e">
        <f>VLOOKUP($A39,'2023'!$B:$AD,29,FALSE)</f>
        <v>#N/A</v>
      </c>
      <c r="M39">
        <v>0.60593666489128095</v>
      </c>
      <c r="N39" s="12">
        <v>0.73154123772508262</v>
      </c>
    </row>
    <row r="40" spans="1:14" x14ac:dyDescent="0.3">
      <c r="A40" t="s">
        <v>95</v>
      </c>
      <c r="B40">
        <f>VLOOKUP(A40,'2021'!$B:$AC,18,FALSE)</f>
        <v>0.33705533836887003</v>
      </c>
      <c r="C40">
        <f>VLOOKUP($A40,'2022'!$B:$AC,18,FALSE)</f>
        <v>0.35689376989184401</v>
      </c>
      <c r="D40">
        <f>VLOOKUP($A40,'2023'!$B:$AC,18,FALSE)</f>
        <v>0.35797573969914298</v>
      </c>
      <c r="E40">
        <f>VLOOKUP($A40,'2021'!$B:$AC,21,FALSE)</f>
        <v>0.11242987827430137</v>
      </c>
      <c r="F40">
        <f>VLOOKUP($A40,'2022'!$B:$AC,21,FALSE)</f>
        <v>0.97142491091684735</v>
      </c>
      <c r="G40">
        <f>VLOOKUP($A40,'2023'!$B:$AC,21,FALSE)</f>
        <v>0.76931255785473063</v>
      </c>
      <c r="H40">
        <f>VLOOKUP($A40,'2021'!$B:$AD,29,FALSE)</f>
        <v>0.12876632320979367</v>
      </c>
      <c r="I40">
        <f>VLOOKUP($A40,'2022'!$B:$AD,29,FALSE)</f>
        <v>0.28164380784983628</v>
      </c>
      <c r="J40">
        <f>VLOOKUP($A40,'2023'!$B:$AD,29,FALSE)</f>
        <v>0.30659579047334601</v>
      </c>
      <c r="M40">
        <v>0.24925896216491789</v>
      </c>
      <c r="N40" s="12">
        <v>0.32156604504201985</v>
      </c>
    </row>
    <row r="41" spans="1:14" x14ac:dyDescent="0.3">
      <c r="A41" t="s">
        <v>71</v>
      </c>
      <c r="B41">
        <f>VLOOKUP(A41,'2021'!$B:$AC,18,FALSE)</f>
        <v>0.30611186638110999</v>
      </c>
      <c r="C41">
        <f>VLOOKUP($A41,'2022'!$B:$AC,18,FALSE)</f>
        <v>0.344202921007699</v>
      </c>
      <c r="D41">
        <f>VLOOKUP($A41,'2023'!$B:$AC,18,FALSE)</f>
        <v>0.31329350796144301</v>
      </c>
      <c r="E41">
        <f>VLOOKUP($A41,'2021'!$B:$AC,21,FALSE)</f>
        <v>-0.77002772367247241</v>
      </c>
      <c r="F41">
        <f>VLOOKUP($A41,'2022'!$B:$AC,21,FALSE)</f>
        <v>0.59847591582525272</v>
      </c>
      <c r="G41">
        <f>VLOOKUP($A41,'2023'!$B:$AC,21,FALSE)</f>
        <v>-0.59731497431945735</v>
      </c>
      <c r="H41">
        <f>VLOOKUP($A41,'2021'!$B:$AD,29,FALSE)</f>
        <v>0.6886338114663797</v>
      </c>
      <c r="I41">
        <f>VLOOKUP($A41,'2022'!$B:$AD,29,FALSE)</f>
        <v>0.69519474310749141</v>
      </c>
      <c r="J41">
        <f>VLOOKUP($A41,'2023'!$B:$AD,29,FALSE)</f>
        <v>0.4444159619232052</v>
      </c>
      <c r="M41">
        <v>0.4507873198145953</v>
      </c>
      <c r="N41" s="12">
        <v>8.2818904343052793E-2</v>
      </c>
    </row>
    <row r="42" spans="1:14" x14ac:dyDescent="0.3">
      <c r="A42" t="s">
        <v>92</v>
      </c>
      <c r="B42">
        <f>VLOOKUP(A42,'2021'!$B:$AC,18,FALSE)</f>
        <v>0.322436959563214</v>
      </c>
      <c r="C42">
        <f>VLOOKUP($A42,'2022'!$B:$AC,18,FALSE)</f>
        <v>0.33743687256656801</v>
      </c>
      <c r="D42">
        <f>VLOOKUP($A42,'2023'!$B:$AC,18,FALSE)</f>
        <v>0.32462947056584901</v>
      </c>
      <c r="E42">
        <f>VLOOKUP($A42,'2021'!$B:$AC,21,FALSE)</f>
        <v>-0.30446256063143967</v>
      </c>
      <c r="F42">
        <f>VLOOKUP($A42,'2022'!$B:$AC,21,FALSE)</f>
        <v>0.39964044075995686</v>
      </c>
      <c r="G42">
        <f>VLOOKUP($A42,'2023'!$B:$AC,21,FALSE)</f>
        <v>-0.25059910995033108</v>
      </c>
      <c r="H42">
        <f>VLOOKUP($A42,'2021'!$B:$AD,29,FALSE)</f>
        <v>5.0127330902642778E-2</v>
      </c>
      <c r="I42">
        <f>VLOOKUP($A42,'2022'!$B:$AD,29,FALSE)</f>
        <v>0.32310033159630819</v>
      </c>
      <c r="J42">
        <f>VLOOKUP($A42,'2023'!$B:$AD,29,FALSE)</f>
        <v>0.32624489992789624</v>
      </c>
      <c r="M42">
        <v>0.6872804369104285</v>
      </c>
      <c r="N42" s="12">
        <v>0.69931443799686821</v>
      </c>
    </row>
    <row r="43" spans="1:14" x14ac:dyDescent="0.3">
      <c r="A43" t="s">
        <v>77</v>
      </c>
      <c r="B43">
        <f>VLOOKUP(A43,'2021'!$B:$AC,18,FALSE)</f>
        <v>0.33389331776686298</v>
      </c>
      <c r="C43">
        <f>VLOOKUP($A43,'2022'!$B:$AC,18,FALSE)</f>
        <v>0.32567378374400002</v>
      </c>
      <c r="D43">
        <f>VLOOKUP($A43,'2023'!$B:$AC,18,FALSE)</f>
        <v>0.32493729639053298</v>
      </c>
      <c r="E43">
        <f>VLOOKUP($A43,'2021'!$B:$AC,21,FALSE)</f>
        <v>2.2254182448791685E-2</v>
      </c>
      <c r="F43">
        <f>VLOOKUP($A43,'2022'!$B:$AC,21,FALSE)</f>
        <v>5.3955751295981839E-2</v>
      </c>
      <c r="G43">
        <f>VLOOKUP($A43,'2023'!$B:$AC,21,FALSE)</f>
        <v>-0.24118410915992974</v>
      </c>
      <c r="H43">
        <f>VLOOKUP($A43,'2021'!$B:$AD,29,FALSE)</f>
        <v>6.0959558940823277E-2</v>
      </c>
      <c r="I43">
        <f>VLOOKUP($A43,'2022'!$B:$AD,29,FALSE)</f>
        <v>0.3031219849589738</v>
      </c>
      <c r="J43">
        <f>VLOOKUP($A43,'2023'!$B:$AD,29,FALSE)</f>
        <v>-0.24263934389500849</v>
      </c>
      <c r="M43">
        <v>0.67417483903922681</v>
      </c>
      <c r="N43" s="12">
        <v>1.1317659259973298</v>
      </c>
    </row>
    <row r="44" spans="1:14" x14ac:dyDescent="0.3">
      <c r="A44" t="s">
        <v>293</v>
      </c>
      <c r="B44">
        <f>VLOOKUP(A44,'2021'!$B:$AC,18,FALSE)</f>
        <v>0.35182323177795899</v>
      </c>
      <c r="C44">
        <f>VLOOKUP($A44,'2022'!$B:$AC,18,FALSE)</f>
        <v>0.343535454198718</v>
      </c>
      <c r="D44" t="e">
        <f>VLOOKUP($A44,'2023'!$B:$AC,18,FALSE)</f>
        <v>#N/A</v>
      </c>
      <c r="E44">
        <f>VLOOKUP($A44,'2021'!$B:$AC,21,FALSE)</f>
        <v>0.53358623101794778</v>
      </c>
      <c r="F44">
        <f>VLOOKUP($A44,'2022'!$B:$AC,21,FALSE)</f>
        <v>0.57886090993093053</v>
      </c>
      <c r="G44" t="e">
        <f>VLOOKUP($A44,'2023'!$B:$AC,21,FALSE)</f>
        <v>#N/A</v>
      </c>
      <c r="H44">
        <f>VLOOKUP($A44,'2021'!$B:$AD,29,FALSE)</f>
        <v>0.6399846684332372</v>
      </c>
      <c r="I44">
        <f>VLOOKUP($A44,'2022'!$B:$AD,29,FALSE)</f>
        <v>-3.8430286185017967E-2</v>
      </c>
      <c r="J44" t="e">
        <f>VLOOKUP($A44,'2023'!$B:$AD,29,FALSE)</f>
        <v>#N/A</v>
      </c>
      <c r="M44">
        <v>-5.7284383955698182E-2</v>
      </c>
      <c r="N44" s="12">
        <v>-0.76126810918081944</v>
      </c>
    </row>
    <row r="45" spans="1:14" hidden="1" x14ac:dyDescent="0.3">
      <c r="A45" t="s">
        <v>377</v>
      </c>
      <c r="B45">
        <f>VLOOKUP(A45,'2021'!$B:$AC,18,FALSE)</f>
        <v>0.33986499511970603</v>
      </c>
      <c r="C45" t="e">
        <f>VLOOKUP($A45,'2022'!$B:$AC,18,FALSE)</f>
        <v>#N/A</v>
      </c>
      <c r="D45" t="e">
        <f>VLOOKUP($A45,'2023'!$B:$AC,18,FALSE)</f>
        <v>#N/A</v>
      </c>
      <c r="E45">
        <f>VLOOKUP($A45,'2021'!$B:$AC,21,FALSE)</f>
        <v>0.19255672892690584</v>
      </c>
      <c r="F45" t="e">
        <f>VLOOKUP($A45,'2022'!$B:$AC,21,FALSE)</f>
        <v>#N/A</v>
      </c>
      <c r="G45" t="e">
        <f>VLOOKUP($A45,'2023'!$B:$AC,21,FALSE)</f>
        <v>#N/A</v>
      </c>
      <c r="H45">
        <f>VLOOKUP($A45,'2021'!$B:$AD,29,FALSE)</f>
        <v>7.9922544203152202E-2</v>
      </c>
      <c r="I45" t="e">
        <f>VLOOKUP($A45,'2022'!$B:$AD,29,FALSE)</f>
        <v>#N/A</v>
      </c>
      <c r="J45" t="e">
        <f>VLOOKUP($A45,'2023'!$B:$AD,29,FALSE)</f>
        <v>#N/A</v>
      </c>
      <c r="M45">
        <v>0.11508838545279648</v>
      </c>
      <c r="N45">
        <v>-1.0279038237866791</v>
      </c>
    </row>
    <row r="46" spans="1:14" hidden="1" x14ac:dyDescent="0.3">
      <c r="A46" t="s">
        <v>478</v>
      </c>
      <c r="B46">
        <f>VLOOKUP(A46,'2021'!$B:$AC,18,FALSE)</f>
        <v>0.34078599922170499</v>
      </c>
      <c r="C46" t="e">
        <f>VLOOKUP($A46,'2022'!$B:$AC,18,FALSE)</f>
        <v>#N/A</v>
      </c>
      <c r="D46" t="e">
        <f>VLOOKUP($A46,'2023'!$B:$AC,18,FALSE)</f>
        <v>#N/A</v>
      </c>
      <c r="E46">
        <f>VLOOKUP($A46,'2021'!$B:$AC,21,FALSE)</f>
        <v>0.21882227118908767</v>
      </c>
      <c r="F46" t="e">
        <f>VLOOKUP($A46,'2022'!$B:$AC,21,FALSE)</f>
        <v>#N/A</v>
      </c>
      <c r="G46" t="e">
        <f>VLOOKUP($A46,'2023'!$B:$AC,21,FALSE)</f>
        <v>#N/A</v>
      </c>
      <c r="H46">
        <f>VLOOKUP($A46,'2021'!$B:$AD,29,FALSE)</f>
        <v>0.45869447297153515</v>
      </c>
      <c r="I46" t="e">
        <f>VLOOKUP($A46,'2022'!$B:$AD,29,FALSE)</f>
        <v>#N/A</v>
      </c>
      <c r="J46" t="e">
        <f>VLOOKUP($A46,'2023'!$B:$AD,29,FALSE)</f>
        <v>#N/A</v>
      </c>
      <c r="M46">
        <v>0.43648329072789949</v>
      </c>
      <c r="N46">
        <v>-0.43560442697842172</v>
      </c>
    </row>
    <row r="47" spans="1:14" hidden="1" x14ac:dyDescent="0.3">
      <c r="A47" t="s">
        <v>282</v>
      </c>
      <c r="B47">
        <f>VLOOKUP(A47,'2021'!$B:$AC,18,FALSE)</f>
        <v>0.31823585473508298</v>
      </c>
      <c r="C47" t="e">
        <f>VLOOKUP($A47,'2022'!$B:$AC,18,FALSE)</f>
        <v>#N/A</v>
      </c>
      <c r="D47" t="e">
        <f>VLOOKUP($A47,'2023'!$B:$AC,18,FALSE)</f>
        <v>#N/A</v>
      </c>
      <c r="E47">
        <f>VLOOKUP($A47,'2021'!$B:$AC,21,FALSE)</f>
        <v>-0.42427125222319012</v>
      </c>
      <c r="F47" t="e">
        <f>VLOOKUP($A47,'2022'!$B:$AC,21,FALSE)</f>
        <v>#N/A</v>
      </c>
      <c r="G47" t="e">
        <f>VLOOKUP($A47,'2023'!$B:$AC,21,FALSE)</f>
        <v>#N/A</v>
      </c>
      <c r="H47">
        <f>VLOOKUP($A47,'2021'!$B:$AD,29,FALSE)</f>
        <v>0.70787815360368667</v>
      </c>
      <c r="I47" t="e">
        <f>VLOOKUP($A47,'2022'!$B:$AD,29,FALSE)</f>
        <v>#N/A</v>
      </c>
      <c r="J47" t="e">
        <f>VLOOKUP($A47,'2023'!$B:$AD,29,FALSE)</f>
        <v>#N/A</v>
      </c>
      <c r="M47">
        <v>-0.25171506089772222</v>
      </c>
      <c r="N47">
        <v>0.44840384709427689</v>
      </c>
    </row>
    <row r="48" spans="1:14" x14ac:dyDescent="0.3">
      <c r="A48" t="s">
        <v>18</v>
      </c>
      <c r="B48">
        <f>VLOOKUP(A48,'2021'!$B:$AC,18,FALSE)</f>
        <v>0.31149108137731701</v>
      </c>
      <c r="C48">
        <f>VLOOKUP($A48,'2022'!$B:$AC,18,FALSE)</f>
        <v>0.33073410651376101</v>
      </c>
      <c r="D48">
        <f>VLOOKUP($A48,'2023'!$B:$AC,18,FALSE)</f>
        <v>0.32836984118510898</v>
      </c>
      <c r="E48">
        <f>VLOOKUP($A48,'2021'!$B:$AC,21,FALSE)</f>
        <v>-0.61662124207962898</v>
      </c>
      <c r="F48">
        <f>VLOOKUP($A48,'2022'!$B:$AC,21,FALSE)</f>
        <v>0.20266466029412236</v>
      </c>
      <c r="G48">
        <f>VLOOKUP($A48,'2023'!$B:$AC,21,FALSE)</f>
        <v>-0.13619807692173291</v>
      </c>
      <c r="H48">
        <f>VLOOKUP($A48,'2021'!$B:$AD,29,FALSE)</f>
        <v>-0.49910979593491683</v>
      </c>
      <c r="I48">
        <f>VLOOKUP($A48,'2022'!$B:$AD,29,FALSE)</f>
        <v>0.71517396599690364</v>
      </c>
      <c r="J48">
        <f>VLOOKUP($A48,'2023'!$B:$AD,29,FALSE)</f>
        <v>0.81094681387276024</v>
      </c>
      <c r="M48">
        <v>-0.30294668733064645</v>
      </c>
      <c r="N48" s="12">
        <v>0.34569604019134748</v>
      </c>
    </row>
    <row r="49" spans="1:14" x14ac:dyDescent="0.3">
      <c r="A49" t="s">
        <v>81</v>
      </c>
      <c r="B49">
        <f>VLOOKUP(A49,'2021'!$B:$AC,18,FALSE)</f>
        <v>0.32461316927950401</v>
      </c>
      <c r="C49">
        <f>VLOOKUP($A49,'2022'!$B:$AC,18,FALSE)</f>
        <v>0.32762402824889397</v>
      </c>
      <c r="D49">
        <f>VLOOKUP($A49,'2023'!$B:$AC,18,FALSE)</f>
        <v>0.35342848463058402</v>
      </c>
      <c r="E49">
        <f>VLOOKUP($A49,'2021'!$B:$AC,21,FALSE)</f>
        <v>-0.24240059136276199</v>
      </c>
      <c r="F49">
        <f>VLOOKUP($A49,'2022'!$B:$AC,21,FALSE)</f>
        <v>0.11126805049070231</v>
      </c>
      <c r="G49">
        <f>VLOOKUP($A49,'2023'!$B:$AC,21,FALSE)</f>
        <v>0.63023257615211581</v>
      </c>
      <c r="H49">
        <f>VLOOKUP($A49,'2021'!$B:$AD,29,FALSE)</f>
        <v>0.6654171489317493</v>
      </c>
      <c r="I49">
        <f>VLOOKUP($A49,'2022'!$B:$AD,29,FALSE)</f>
        <v>0.61081946259249165</v>
      </c>
      <c r="J49">
        <f>VLOOKUP($A49,'2023'!$B:$AD,29,FALSE)</f>
        <v>0.49187683834876572</v>
      </c>
      <c r="M49">
        <v>0.64483461649591955</v>
      </c>
      <c r="N49" s="12">
        <v>0.73751322567444055</v>
      </c>
    </row>
    <row r="50" spans="1:14" x14ac:dyDescent="0.3">
      <c r="A50" t="s">
        <v>174</v>
      </c>
      <c r="B50">
        <f>VLOOKUP(A50,'2021'!$B:$AC,18,FALSE)</f>
        <v>0.36390374747800103</v>
      </c>
      <c r="C50">
        <f>VLOOKUP($A50,'2022'!$B:$AC,18,FALSE)</f>
        <v>0.348730917903189</v>
      </c>
      <c r="D50">
        <f>VLOOKUP($A50,'2023'!$B:$AC,18,FALSE)</f>
        <v>0.34491866535466598</v>
      </c>
      <c r="E50">
        <f>VLOOKUP($A50,'2021'!$B:$AC,21,FALSE)</f>
        <v>0.87810293293027097</v>
      </c>
      <c r="F50">
        <f>VLOOKUP($A50,'2022'!$B:$AC,21,FALSE)</f>
        <v>0.73154123772508262</v>
      </c>
      <c r="G50">
        <f>VLOOKUP($A50,'2023'!$B:$AC,21,FALSE)</f>
        <v>0.36995566374167832</v>
      </c>
      <c r="H50">
        <f>VLOOKUP($A50,'2021'!$B:$AD,29,FALSE)</f>
        <v>0.60593666489128162</v>
      </c>
      <c r="I50">
        <f>VLOOKUP($A50,'2022'!$B:$AD,29,FALSE)</f>
        <v>0.55263197192315983</v>
      </c>
      <c r="J50">
        <f>VLOOKUP($A50,'2023'!$B:$AD,29,FALSE)</f>
        <v>-2.1891791910502643E-2</v>
      </c>
      <c r="M50">
        <v>1.0465862092666062E-3</v>
      </c>
      <c r="N50" s="12">
        <v>0.12948176030088762</v>
      </c>
    </row>
    <row r="51" spans="1:14" x14ac:dyDescent="0.3">
      <c r="A51" t="s">
        <v>427</v>
      </c>
      <c r="B51">
        <f>VLOOKUP(A51,'2021'!$B:$AC,18,FALSE)</f>
        <v>0.38299014474100901</v>
      </c>
      <c r="C51">
        <f>VLOOKUP($A51,'2022'!$B:$AC,18,FALSE)</f>
        <v>0.33478012762069698</v>
      </c>
      <c r="D51" t="e">
        <f>VLOOKUP($A51,'2023'!$B:$AC,18,FALSE)</f>
        <v>#N/A</v>
      </c>
      <c r="E51">
        <f>VLOOKUP($A51,'2021'!$B:$AC,21,FALSE)</f>
        <v>1.4224160069505314</v>
      </c>
      <c r="F51">
        <f>VLOOKUP($A51,'2022'!$B:$AC,21,FALSE)</f>
        <v>0.32156604504201985</v>
      </c>
      <c r="G51" t="e">
        <f>VLOOKUP($A51,'2023'!$B:$AC,21,FALSE)</f>
        <v>#N/A</v>
      </c>
      <c r="H51">
        <f>VLOOKUP($A51,'2021'!$B:$AD,29,FALSE)</f>
        <v>0.24925896216492274</v>
      </c>
      <c r="I51">
        <f>VLOOKUP($A51,'2022'!$B:$AD,29,FALSE)</f>
        <v>0.60847507687755908</v>
      </c>
      <c r="J51" t="e">
        <f>VLOOKUP($A51,'2023'!$B:$AD,29,FALSE)</f>
        <v>#N/A</v>
      </c>
      <c r="M51">
        <v>-0.31113558434256094</v>
      </c>
      <c r="N51" s="12">
        <v>-0.41335957653869121</v>
      </c>
    </row>
    <row r="52" spans="1:14" x14ac:dyDescent="0.3">
      <c r="A52" t="s">
        <v>89</v>
      </c>
      <c r="B52">
        <f>VLOOKUP(A52,'2021'!$B:$AC,18,FALSE)</f>
        <v>0.30645724247767703</v>
      </c>
      <c r="C52">
        <f>VLOOKUP($A52,'2022'!$B:$AC,18,FALSE)</f>
        <v>0.326655949987806</v>
      </c>
      <c r="D52">
        <f>VLOOKUP($A52,'2023'!$B:$AC,18,FALSE)</f>
        <v>0.32138382458105302</v>
      </c>
      <c r="E52">
        <f>VLOOKUP($A52,'2021'!$B:$AC,21,FALSE)</f>
        <v>-0.76017815792022436</v>
      </c>
      <c r="F52">
        <f>VLOOKUP($A52,'2022'!$B:$AC,21,FALSE)</f>
        <v>8.2818904343052793E-2</v>
      </c>
      <c r="G52">
        <f>VLOOKUP($A52,'2023'!$B:$AC,21,FALSE)</f>
        <v>-0.34986875226701813</v>
      </c>
      <c r="H52">
        <f>VLOOKUP($A52,'2021'!$B:$AD,29,FALSE)</f>
        <v>0.45078731981459558</v>
      </c>
      <c r="I52">
        <f>VLOOKUP($A52,'2022'!$B:$AD,29,FALSE)</f>
        <v>0.14488749329158121</v>
      </c>
      <c r="J52">
        <f>VLOOKUP($A52,'2023'!$B:$AD,29,FALSE)</f>
        <v>0.79600042312456498</v>
      </c>
      <c r="M52">
        <v>0.18107044954534895</v>
      </c>
      <c r="N52" s="12">
        <v>0.69496235380490889</v>
      </c>
    </row>
    <row r="53" spans="1:14" x14ac:dyDescent="0.3">
      <c r="A53" t="s">
        <v>135</v>
      </c>
      <c r="B53">
        <f>VLOOKUP(A53,'2021'!$B:$AC,18,FALSE)</f>
        <v>0.382518369278737</v>
      </c>
      <c r="C53">
        <f>VLOOKUP($A53,'2022'!$B:$AC,18,FALSE)</f>
        <v>0.34763429222312803</v>
      </c>
      <c r="D53">
        <f>VLOOKUP($A53,'2023'!$B:$AC,18,FALSE)</f>
        <v>0.37197995675008699</v>
      </c>
      <c r="E53">
        <f>VLOOKUP($A53,'2021'!$B:$AC,21,FALSE)</f>
        <v>1.4089617364259257</v>
      </c>
      <c r="F53">
        <f>VLOOKUP($A53,'2022'!$B:$AC,21,FALSE)</f>
        <v>0.69931443799686821</v>
      </c>
      <c r="G53">
        <f>VLOOKUP($A53,'2023'!$B:$AC,21,FALSE)</f>
        <v>1.197638266846017</v>
      </c>
      <c r="H53">
        <f>VLOOKUP($A53,'2021'!$B:$AD,29,FALSE)</f>
        <v>0.68728043691043872</v>
      </c>
      <c r="I53">
        <f>VLOOKUP($A53,'2022'!$B:$AD,29,FALSE)</f>
        <v>1.0368186224868663</v>
      </c>
      <c r="J53">
        <f>VLOOKUP($A53,'2023'!$B:$AD,29,FALSE)</f>
        <v>0.66153307296665853</v>
      </c>
      <c r="M53">
        <v>3.1168193907897546E-2</v>
      </c>
      <c r="N53" s="12">
        <v>-1.4441713483028622</v>
      </c>
    </row>
    <row r="54" spans="1:14" hidden="1" x14ac:dyDescent="0.3">
      <c r="A54" t="s">
        <v>479</v>
      </c>
      <c r="B54">
        <f>VLOOKUP(A54,'2021'!$B:$AC,18,FALSE)</f>
        <v>0.34579758094806201</v>
      </c>
      <c r="C54" t="e">
        <f>VLOOKUP($A54,'2022'!$B:$AC,18,FALSE)</f>
        <v>#N/A</v>
      </c>
      <c r="D54" t="e">
        <f>VLOOKUP($A54,'2023'!$B:$AC,18,FALSE)</f>
        <v>#N/A</v>
      </c>
      <c r="E54">
        <f>VLOOKUP($A54,'2021'!$B:$AC,21,FALSE)</f>
        <v>0.3617444485695267</v>
      </c>
      <c r="F54" t="e">
        <f>VLOOKUP($A54,'2022'!$B:$AC,21,FALSE)</f>
        <v>#N/A</v>
      </c>
      <c r="G54" t="e">
        <f>VLOOKUP($A54,'2023'!$B:$AC,21,FALSE)</f>
        <v>#N/A</v>
      </c>
      <c r="H54">
        <f>VLOOKUP($A54,'2021'!$B:$AD,29,FALSE)</f>
        <v>-0.30257725316732126</v>
      </c>
      <c r="I54" t="e">
        <f>VLOOKUP($A54,'2022'!$B:$AD,29,FALSE)</f>
        <v>#N/A</v>
      </c>
      <c r="J54" t="e">
        <f>VLOOKUP($A54,'2023'!$B:$AD,29,FALSE)</f>
        <v>#N/A</v>
      </c>
      <c r="M54">
        <v>-0.11871484563442763</v>
      </c>
      <c r="N54">
        <v>-0.33807140057513668</v>
      </c>
    </row>
    <row r="55" spans="1:14" x14ac:dyDescent="0.3">
      <c r="A55" t="s">
        <v>115</v>
      </c>
      <c r="B55">
        <f>VLOOKUP(A55,'2021'!$B:$AC,18,FALSE)</f>
        <v>0.363585961836632</v>
      </c>
      <c r="C55">
        <f>VLOOKUP($A55,'2022'!$B:$AC,18,FALSE)</f>
        <v>0.362349914348855</v>
      </c>
      <c r="D55">
        <f>VLOOKUP($A55,'2023'!$B:$AC,18,FALSE)</f>
        <v>0.30857912124339498</v>
      </c>
      <c r="E55">
        <f>VLOOKUP($A55,'2021'!$B:$AC,21,FALSE)</f>
        <v>0.86904020218284361</v>
      </c>
      <c r="F55">
        <f>VLOOKUP($A55,'2022'!$B:$AC,21,FALSE)</f>
        <v>1.1317659259973298</v>
      </c>
      <c r="G55">
        <f>VLOOKUP($A55,'2023'!$B:$AC,21,FALSE)</f>
        <v>-0.74150675784589914</v>
      </c>
      <c r="H55">
        <f>VLOOKUP($A55,'2021'!$B:$AD,29,FALSE)</f>
        <v>0.67417483903922437</v>
      </c>
      <c r="I55">
        <f>VLOOKUP($A55,'2022'!$B:$AD,29,FALSE)</f>
        <v>0.57730903764973041</v>
      </c>
      <c r="J55">
        <f>VLOOKUP($A55,'2023'!$B:$AD,29,FALSE)</f>
        <v>0.35949534380111453</v>
      </c>
      <c r="M55">
        <v>-5.3447403301080831E-2</v>
      </c>
      <c r="N55" s="12">
        <v>0.65524710299685662</v>
      </c>
    </row>
    <row r="56" spans="1:14" hidden="1" x14ac:dyDescent="0.3">
      <c r="A56" t="s">
        <v>480</v>
      </c>
      <c r="B56">
        <f>VLOOKUP(A56,'2021'!$B:$AC,18,FALSE)</f>
        <v>0.31122820554647401</v>
      </c>
      <c r="C56" t="e">
        <f>VLOOKUP($A56,'2022'!$B:$AC,18,FALSE)</f>
        <v>#N/A</v>
      </c>
      <c r="D56" t="e">
        <f>VLOOKUP($A56,'2023'!$B:$AC,18,FALSE)</f>
        <v>#N/A</v>
      </c>
      <c r="E56">
        <f>VLOOKUP($A56,'2021'!$B:$AC,21,FALSE)</f>
        <v>-0.62411803414573064</v>
      </c>
      <c r="F56" t="e">
        <f>VLOOKUP($A56,'2022'!$B:$AC,21,FALSE)</f>
        <v>#N/A</v>
      </c>
      <c r="G56" t="e">
        <f>VLOOKUP($A56,'2023'!$B:$AC,21,FALSE)</f>
        <v>#N/A</v>
      </c>
      <c r="H56">
        <f>VLOOKUP($A56,'2021'!$B:$AD,29,FALSE)</f>
        <v>9.7290716101879338E-3</v>
      </c>
      <c r="I56" t="e">
        <f>VLOOKUP($A56,'2022'!$B:$AD,29,FALSE)</f>
        <v>#N/A</v>
      </c>
      <c r="J56" t="e">
        <f>VLOOKUP($A56,'2023'!$B:$AD,29,FALSE)</f>
        <v>#N/A</v>
      </c>
      <c r="M56">
        <v>-0.56135138563111786</v>
      </c>
      <c r="N56">
        <v>-0.23198463466071023</v>
      </c>
    </row>
    <row r="57" spans="1:14" hidden="1" x14ac:dyDescent="0.3">
      <c r="A57" t="s">
        <v>481</v>
      </c>
      <c r="B57">
        <f>VLOOKUP(A57,'2021'!$B:$AC,18,FALSE)</f>
        <v>0.34482364425596002</v>
      </c>
      <c r="C57" t="e">
        <f>VLOOKUP($A57,'2022'!$B:$AC,18,FALSE)</f>
        <v>#N/A</v>
      </c>
      <c r="D57" t="e">
        <f>VLOOKUP($A57,'2023'!$B:$AC,18,FALSE)</f>
        <v>#N/A</v>
      </c>
      <c r="E57">
        <f>VLOOKUP($A57,'2021'!$B:$AC,21,FALSE)</f>
        <v>0.3339693547435893</v>
      </c>
      <c r="F57" t="e">
        <f>VLOOKUP($A57,'2022'!$B:$AC,21,FALSE)</f>
        <v>#N/A</v>
      </c>
      <c r="G57" t="e">
        <f>VLOOKUP($A57,'2023'!$B:$AC,21,FALSE)</f>
        <v>#N/A</v>
      </c>
      <c r="H57">
        <f>VLOOKUP($A57,'2021'!$B:$AD,29,FALSE)</f>
        <v>0.10350709285522527</v>
      </c>
      <c r="I57" t="e">
        <f>VLOOKUP($A57,'2022'!$B:$AD,29,FALSE)</f>
        <v>#N/A</v>
      </c>
      <c r="J57" t="e">
        <f>VLOOKUP($A57,'2023'!$B:$AD,29,FALSE)</f>
        <v>#N/A</v>
      </c>
      <c r="M57">
        <v>0.1698649007932666</v>
      </c>
      <c r="N57">
        <v>0.25671935917749567</v>
      </c>
    </row>
    <row r="58" spans="1:14" x14ac:dyDescent="0.3">
      <c r="A58" t="s">
        <v>431</v>
      </c>
      <c r="B58">
        <f>VLOOKUP(A58,'2021'!$B:$AC,18,FALSE)</f>
        <v>0.33806246467616602</v>
      </c>
      <c r="C58">
        <f>VLOOKUP($A58,'2022'!$B:$AC,18,FALSE)</f>
        <v>0.297933039148296</v>
      </c>
      <c r="D58" t="e">
        <f>VLOOKUP($A58,'2023'!$B:$AC,18,FALSE)</f>
        <v>#N/A</v>
      </c>
      <c r="E58">
        <f>VLOOKUP($A58,'2021'!$B:$AC,21,FALSE)</f>
        <v>0.14115148606109018</v>
      </c>
      <c r="F58">
        <f>VLOOKUP($A58,'2022'!$B:$AC,21,FALSE)</f>
        <v>-0.76126810918081944</v>
      </c>
      <c r="G58" t="e">
        <f>VLOOKUP($A58,'2023'!$B:$AC,21,FALSE)</f>
        <v>#N/A</v>
      </c>
      <c r="H58">
        <f>VLOOKUP($A58,'2021'!$B:$AD,29,FALSE)</f>
        <v>-5.7284383955693907E-2</v>
      </c>
      <c r="I58">
        <f>VLOOKUP($A58,'2022'!$B:$AD,29,FALSE)</f>
        <v>-0.61984944534432151</v>
      </c>
      <c r="J58" t="e">
        <f>VLOOKUP($A58,'2023'!$B:$AD,29,FALSE)</f>
        <v>#N/A</v>
      </c>
      <c r="M58">
        <v>-0.34572835432735743</v>
      </c>
      <c r="N58" s="12">
        <v>0.34326352270002924</v>
      </c>
    </row>
    <row r="59" spans="1:14" x14ac:dyDescent="0.3">
      <c r="A59" t="s">
        <v>443</v>
      </c>
      <c r="B59">
        <f>VLOOKUP(A59,'2021'!$B:$AC,18,FALSE)</f>
        <v>0.37713299985309501</v>
      </c>
      <c r="C59">
        <f>VLOOKUP($A59,'2022'!$B:$AC,18,FALSE)</f>
        <v>0.28885985861767699</v>
      </c>
      <c r="D59" t="e">
        <f>VLOOKUP($A59,'2023'!$B:$AC,18,FALSE)</f>
        <v>#N/A</v>
      </c>
      <c r="E59">
        <f>VLOOKUP($A59,'2021'!$B:$AC,21,FALSE)</f>
        <v>1.2553797404938161</v>
      </c>
      <c r="F59">
        <f>VLOOKUP($A59,'2022'!$B:$AC,21,FALSE)</f>
        <v>-1.0279038237866791</v>
      </c>
      <c r="G59" t="e">
        <f>VLOOKUP($A59,'2023'!$B:$AC,21,FALSE)</f>
        <v>#N/A</v>
      </c>
      <c r="H59">
        <f>VLOOKUP($A59,'2021'!$B:$AD,29,FALSE)</f>
        <v>0.11508838545280425</v>
      </c>
      <c r="I59">
        <f>VLOOKUP($A59,'2022'!$B:$AD,29,FALSE)</f>
        <v>-0.55776011031662853</v>
      </c>
      <c r="J59" t="e">
        <f>VLOOKUP($A59,'2023'!$B:$AD,29,FALSE)</f>
        <v>#N/A</v>
      </c>
      <c r="M59">
        <v>0.15868576756040587</v>
      </c>
      <c r="N59" s="12">
        <v>-1.0530531737722391</v>
      </c>
    </row>
    <row r="60" spans="1:14" x14ac:dyDescent="0.3">
      <c r="A60" t="s">
        <v>110</v>
      </c>
      <c r="B60">
        <f>VLOOKUP(A60,'2021'!$B:$AC,18,FALSE)</f>
        <v>0.33465912604665399</v>
      </c>
      <c r="C60">
        <f>VLOOKUP($A60,'2022'!$B:$AC,18,FALSE)</f>
        <v>0.30901484559442899</v>
      </c>
      <c r="D60">
        <f>VLOOKUP($A60,'2023'!$B:$AC,18,FALSE)</f>
        <v>0.34528912439689702</v>
      </c>
      <c r="E60">
        <f>VLOOKUP($A60,'2021'!$B:$AC,21,FALSE)</f>
        <v>4.4093791733834688E-2</v>
      </c>
      <c r="F60">
        <f>VLOOKUP($A60,'2022'!$B:$AC,21,FALSE)</f>
        <v>-0.43560442697842172</v>
      </c>
      <c r="G60">
        <f>VLOOKUP($A60,'2023'!$B:$AC,21,FALSE)</f>
        <v>0.38128633159255598</v>
      </c>
      <c r="H60">
        <f>VLOOKUP($A60,'2021'!$B:$AD,29,FALSE)</f>
        <v>0.43648329072790121</v>
      </c>
      <c r="I60">
        <f>VLOOKUP($A60,'2022'!$B:$AD,29,FALSE)</f>
        <v>0.41211227704757791</v>
      </c>
      <c r="J60">
        <f>VLOOKUP($A60,'2023'!$B:$AD,29,FALSE)</f>
        <v>0.30734990669825302</v>
      </c>
      <c r="M60">
        <v>0.17619072539122191</v>
      </c>
      <c r="N60" s="12">
        <v>1.1539867300390521</v>
      </c>
    </row>
    <row r="61" spans="1:14" x14ac:dyDescent="0.3">
      <c r="A61" t="s">
        <v>133</v>
      </c>
      <c r="B61">
        <f>VLOOKUP(A61,'2021'!$B:$AC,18,FALSE)</f>
        <v>0.32818826020994002</v>
      </c>
      <c r="C61">
        <f>VLOOKUP($A61,'2022'!$B:$AC,18,FALSE)</f>
        <v>0.33909621212508601</v>
      </c>
      <c r="D61">
        <f>VLOOKUP($A61,'2023'!$B:$AC,18,FALSE)</f>
        <v>0.34526099582542003</v>
      </c>
      <c r="E61">
        <f>VLOOKUP($A61,'2021'!$B:$AC,21,FALSE)</f>
        <v>-0.14044480015542249</v>
      </c>
      <c r="F61">
        <f>VLOOKUP($A61,'2022'!$B:$AC,21,FALSE)</f>
        <v>0.44840384709427689</v>
      </c>
      <c r="G61">
        <f>VLOOKUP($A61,'2023'!$B:$AC,21,FALSE)</f>
        <v>0.38042600571521723</v>
      </c>
      <c r="H61">
        <f>VLOOKUP($A61,'2021'!$B:$AD,29,FALSE)</f>
        <v>-0.25171506089772466</v>
      </c>
      <c r="I61">
        <f>VLOOKUP($A61,'2022'!$B:$AD,29,FALSE)</f>
        <v>2.432528973838188E-2</v>
      </c>
      <c r="J61">
        <f>VLOOKUP($A61,'2023'!$B:$AD,29,FALSE)</f>
        <v>6.4427267214817105E-2</v>
      </c>
      <c r="M61">
        <v>-0.14186216262199697</v>
      </c>
      <c r="N61" s="12">
        <v>-0.77995431609347687</v>
      </c>
    </row>
    <row r="62" spans="1:14" hidden="1" x14ac:dyDescent="0.3">
      <c r="A62" t="s">
        <v>482</v>
      </c>
      <c r="B62">
        <f>VLOOKUP(A62,'2021'!$B:$AC,18,FALSE)</f>
        <v>0.33042075787203301</v>
      </c>
      <c r="C62" t="e">
        <f>VLOOKUP($A62,'2022'!$B:$AC,18,FALSE)</f>
        <v>#N/A</v>
      </c>
      <c r="D62" t="e">
        <f>VLOOKUP($A62,'2023'!$B:$AC,18,FALSE)</f>
        <v>#N/A</v>
      </c>
      <c r="E62">
        <f>VLOOKUP($A62,'2021'!$B:$AC,21,FALSE)</f>
        <v>-7.6777590023940023E-2</v>
      </c>
      <c r="F62" t="e">
        <f>VLOOKUP($A62,'2022'!$B:$AC,21,FALSE)</f>
        <v>#N/A</v>
      </c>
      <c r="G62" t="e">
        <f>VLOOKUP($A62,'2023'!$B:$AC,21,FALSE)</f>
        <v>#N/A</v>
      </c>
      <c r="H62">
        <f>VLOOKUP($A62,'2021'!$B:$AD,29,FALSE)</f>
        <v>-0.3961550832645872</v>
      </c>
      <c r="I62" t="e">
        <f>VLOOKUP($A62,'2022'!$B:$AD,29,FALSE)</f>
        <v>#N/A</v>
      </c>
      <c r="J62" t="e">
        <f>VLOOKUP($A62,'2023'!$B:$AD,29,FALSE)</f>
        <v>#N/A</v>
      </c>
      <c r="M62">
        <v>1.3961258978629314E-2</v>
      </c>
      <c r="N62">
        <v>-0.50135935779067375</v>
      </c>
    </row>
    <row r="63" spans="1:14" x14ac:dyDescent="0.3">
      <c r="A63" t="s">
        <v>101</v>
      </c>
      <c r="B63">
        <f>VLOOKUP(A63,'2021'!$B:$AC,18,FALSE)</f>
        <v>0.30650174181303103</v>
      </c>
      <c r="C63">
        <f>VLOOKUP($A63,'2022'!$B:$AC,18,FALSE)</f>
        <v>0.33560123218471399</v>
      </c>
      <c r="D63">
        <f>VLOOKUP($A63,'2023'!$B:$AC,18,FALSE)</f>
        <v>0.34042835981791197</v>
      </c>
      <c r="E63">
        <f>VLOOKUP($A63,'2021'!$B:$AC,21,FALSE)</f>
        <v>-0.75890910909531395</v>
      </c>
      <c r="F63">
        <f>VLOOKUP($A63,'2022'!$B:$AC,21,FALSE)</f>
        <v>0.34569604019134748</v>
      </c>
      <c r="G63">
        <f>VLOOKUP($A63,'2023'!$B:$AC,21,FALSE)</f>
        <v>0.23261751083951318</v>
      </c>
      <c r="H63">
        <f>VLOOKUP($A63,'2021'!$B:$AD,29,FALSE)</f>
        <v>-0.30294668733065</v>
      </c>
      <c r="I63">
        <f>VLOOKUP($A63,'2022'!$B:$AD,29,FALSE)</f>
        <v>0.39963155458807109</v>
      </c>
      <c r="J63">
        <f>VLOOKUP($A63,'2023'!$B:$AD,29,FALSE)</f>
        <v>4.8350280554241745E-2</v>
      </c>
      <c r="M63">
        <v>0.91814185997669551</v>
      </c>
      <c r="N63" s="12">
        <v>1.4563097784671153</v>
      </c>
    </row>
    <row r="64" spans="1:14" x14ac:dyDescent="0.3">
      <c r="A64" t="s">
        <v>119</v>
      </c>
      <c r="B64">
        <f>VLOOKUP(A64,'2021'!$B:$AC,18,FALSE)</f>
        <v>0.38500857596494698</v>
      </c>
      <c r="C64">
        <f>VLOOKUP($A64,'2022'!$B:$AC,18,FALSE)</f>
        <v>0.34893413495860598</v>
      </c>
      <c r="D64">
        <f>VLOOKUP($A64,'2023'!$B:$AC,18,FALSE)</f>
        <v>0.33759118369006802</v>
      </c>
      <c r="E64">
        <f>VLOOKUP($A64,'2021'!$B:$AC,21,FALSE)</f>
        <v>1.4799783896810585</v>
      </c>
      <c r="F64">
        <f>VLOOKUP($A64,'2022'!$B:$AC,21,FALSE)</f>
        <v>0.73751322567444055</v>
      </c>
      <c r="G64">
        <f>VLOOKUP($A64,'2023'!$B:$AC,21,FALSE)</f>
        <v>0.14584111541010955</v>
      </c>
      <c r="H64">
        <f>VLOOKUP($A64,'2021'!$B:$AD,29,FALSE)</f>
        <v>0.64483461649592466</v>
      </c>
      <c r="I64">
        <f>VLOOKUP($A64,'2022'!$B:$AD,29,FALSE)</f>
        <v>0.5619842214288967</v>
      </c>
      <c r="J64">
        <f>VLOOKUP($A64,'2023'!$B:$AD,29,FALSE)</f>
        <v>0.51268920892074454</v>
      </c>
      <c r="M64">
        <v>0.17442045533772696</v>
      </c>
      <c r="N64" s="12">
        <v>-0.26937892183729045</v>
      </c>
    </row>
    <row r="65" spans="1:14" x14ac:dyDescent="0.3">
      <c r="A65" t="s">
        <v>153</v>
      </c>
      <c r="B65">
        <f>VLOOKUP(A65,'2021'!$B:$AC,18,FALSE)</f>
        <v>0.30672103003916401</v>
      </c>
      <c r="C65">
        <f>VLOOKUP($A65,'2022'!$B:$AC,18,FALSE)</f>
        <v>0.328243811226896</v>
      </c>
      <c r="D65">
        <f>VLOOKUP($A65,'2023'!$B:$AC,18,FALSE)</f>
        <v>0.345510305570704</v>
      </c>
      <c r="E65">
        <f>VLOOKUP($A65,'2021'!$B:$AC,21,FALSE)</f>
        <v>-0.75265536477583284</v>
      </c>
      <c r="F65">
        <f>VLOOKUP($A65,'2022'!$B:$AC,21,FALSE)</f>
        <v>0.12948176030088762</v>
      </c>
      <c r="G65">
        <f>VLOOKUP($A65,'2023'!$B:$AC,21,FALSE)</f>
        <v>0.38805126409408519</v>
      </c>
      <c r="H65">
        <f>VLOOKUP($A65,'2021'!$B:$AD,29,FALSE)</f>
        <v>1.0465862092691458E-3</v>
      </c>
      <c r="I65">
        <f>VLOOKUP($A65,'2022'!$B:$AD,29,FALSE)</f>
        <v>0.26727832717699018</v>
      </c>
      <c r="J65">
        <f>VLOOKUP($A65,'2023'!$B:$AD,29,FALSE)</f>
        <v>-2.7036393882876597E-3</v>
      </c>
      <c r="M65">
        <v>0.3471488933316324</v>
      </c>
      <c r="N65" s="12">
        <v>-0.29062758543747574</v>
      </c>
    </row>
    <row r="66" spans="1:14" x14ac:dyDescent="0.3">
      <c r="A66" t="s">
        <v>159</v>
      </c>
      <c r="B66">
        <f>VLOOKUP(A66,'2021'!$B:$AC,18,FALSE)</f>
        <v>0.28501065600690201</v>
      </c>
      <c r="C66">
        <f>VLOOKUP($A66,'2022'!$B:$AC,18,FALSE)</f>
        <v>0.309771801744188</v>
      </c>
      <c r="D66">
        <f>VLOOKUP($A66,'2023'!$B:$AC,18,FALSE)</f>
        <v>0.329211936036094</v>
      </c>
      <c r="E66">
        <f>VLOOKUP($A66,'2021'!$B:$AC,21,FALSE)</f>
        <v>-1.3717999977199233</v>
      </c>
      <c r="F66">
        <f>VLOOKUP($A66,'2022'!$B:$AC,21,FALSE)</f>
        <v>-0.41335957653869121</v>
      </c>
      <c r="G66">
        <f>VLOOKUP($A66,'2023'!$B:$AC,21,FALSE)</f>
        <v>-0.11044220118987566</v>
      </c>
      <c r="H66">
        <f>VLOOKUP($A66,'2021'!$B:$AD,29,FALSE)</f>
        <v>-0.31113558434255856</v>
      </c>
      <c r="I66">
        <f>VLOOKUP($A66,'2022'!$B:$AD,29,FALSE)</f>
        <v>9.7224557830200689E-2</v>
      </c>
      <c r="J66">
        <f>VLOOKUP($A66,'2023'!$B:$AD,29,FALSE)</f>
        <v>0.15384086558440996</v>
      </c>
      <c r="M66">
        <v>0.56220958581325808</v>
      </c>
      <c r="N66" s="12">
        <v>-0.19567359985056071</v>
      </c>
    </row>
    <row r="67" spans="1:14" x14ac:dyDescent="0.3">
      <c r="A67" t="s">
        <v>124</v>
      </c>
      <c r="B67">
        <f>VLOOKUP(A67,'2021'!$B:$AC,18,FALSE)</f>
        <v>0.35385948074036699</v>
      </c>
      <c r="C67">
        <f>VLOOKUP($A67,'2022'!$B:$AC,18,FALSE)</f>
        <v>0.34748619786293899</v>
      </c>
      <c r="D67">
        <f>VLOOKUP($A67,'2023'!$B:$AC,18,FALSE)</f>
        <v>0.34943792615674601</v>
      </c>
      <c r="E67">
        <f>VLOOKUP($A67,'2021'!$B:$AC,21,FALSE)</f>
        <v>0.59165674673266644</v>
      </c>
      <c r="F67">
        <f>VLOOKUP($A67,'2022'!$B:$AC,21,FALSE)</f>
        <v>0.69496235380490889</v>
      </c>
      <c r="G67">
        <f>VLOOKUP($A67,'2023'!$B:$AC,21,FALSE)</f>
        <v>0.50817942734986787</v>
      </c>
      <c r="H67">
        <f>VLOOKUP($A67,'2021'!$B:$AD,29,FALSE)</f>
        <v>0.18107044954535553</v>
      </c>
      <c r="I67">
        <f>VLOOKUP($A67,'2022'!$B:$AD,29,FALSE)</f>
        <v>0.71440963070418451</v>
      </c>
      <c r="J67">
        <f>VLOOKUP($A67,'2023'!$B:$AD,29,FALSE)</f>
        <v>0.38247593792176859</v>
      </c>
      <c r="M67">
        <v>0.53246614791669211</v>
      </c>
      <c r="N67" s="12">
        <v>-1.2942646869426035</v>
      </c>
    </row>
    <row r="68" spans="1:14" hidden="1" x14ac:dyDescent="0.3">
      <c r="A68" t="s">
        <v>483</v>
      </c>
      <c r="B68">
        <f>VLOOKUP(A68,'2021'!$B:$AC,18,FALSE)</f>
        <v>0.30763487401836598</v>
      </c>
      <c r="C68" t="e">
        <f>VLOOKUP($A68,'2022'!$B:$AC,18,FALSE)</f>
        <v>#N/A</v>
      </c>
      <c r="D68" t="e">
        <f>VLOOKUP($A68,'2023'!$B:$AC,18,FALSE)</f>
        <v>#N/A</v>
      </c>
      <c r="E68">
        <f>VLOOKUP($A68,'2021'!$B:$AC,21,FALSE)</f>
        <v>-0.72659401759543063</v>
      </c>
      <c r="F68" t="e">
        <f>VLOOKUP($A68,'2022'!$B:$AC,21,FALSE)</f>
        <v>#N/A</v>
      </c>
      <c r="G68" t="e">
        <f>VLOOKUP($A68,'2023'!$B:$AC,21,FALSE)</f>
        <v>#N/A</v>
      </c>
      <c r="H68">
        <f>VLOOKUP($A68,'2021'!$B:$AD,29,FALSE)</f>
        <v>3.6989642834970318E-2</v>
      </c>
      <c r="I68" t="e">
        <f>VLOOKUP($A68,'2022'!$B:$AD,29,FALSE)</f>
        <v>#N/A</v>
      </c>
      <c r="J68" t="e">
        <f>VLOOKUP($A68,'2023'!$B:$AD,29,FALSE)</f>
        <v>#N/A</v>
      </c>
      <c r="M68">
        <v>0.7703280321949364</v>
      </c>
      <c r="N68">
        <v>1.1429662422770328</v>
      </c>
    </row>
    <row r="69" spans="1:14" x14ac:dyDescent="0.3">
      <c r="A69" t="s">
        <v>457</v>
      </c>
      <c r="B69">
        <f>VLOOKUP(A69,'2021'!$B:$AC,18,FALSE)</f>
        <v>0.34715681366804102</v>
      </c>
      <c r="C69">
        <f>VLOOKUP($A69,'2022'!$B:$AC,18,FALSE)</f>
        <v>0.27469495049742698</v>
      </c>
      <c r="D69" t="e">
        <f>VLOOKUP($A69,'2023'!$B:$AC,18,FALSE)</f>
        <v>#N/A</v>
      </c>
      <c r="E69">
        <f>VLOOKUP($A69,'2021'!$B:$AC,21,FALSE)</f>
        <v>0.40050755980134728</v>
      </c>
      <c r="F69">
        <f>VLOOKUP($A69,'2022'!$B:$AC,21,FALSE)</f>
        <v>-1.4441713483028622</v>
      </c>
      <c r="G69" t="e">
        <f>VLOOKUP($A69,'2023'!$B:$AC,21,FALSE)</f>
        <v>#N/A</v>
      </c>
      <c r="H69">
        <f>VLOOKUP($A69,'2021'!$B:$AD,29,FALSE)</f>
        <v>3.1168193907894437E-2</v>
      </c>
      <c r="I69">
        <f>VLOOKUP($A69,'2022'!$B:$AD,29,FALSE)</f>
        <v>-0.25336263150001725</v>
      </c>
      <c r="J69" t="e">
        <f>VLOOKUP($A69,'2023'!$B:$AD,29,FALSE)</f>
        <v>#N/A</v>
      </c>
      <c r="M69">
        <v>-0.34107008243281289</v>
      </c>
      <c r="N69" s="12">
        <v>-1.3400613744138918</v>
      </c>
    </row>
    <row r="70" spans="1:14" x14ac:dyDescent="0.3">
      <c r="A70" t="s">
        <v>456</v>
      </c>
      <c r="B70">
        <f>VLOOKUP(A70,'2021'!$B:$AC,18,FALSE)</f>
        <v>0.32588773459390802</v>
      </c>
      <c r="C70">
        <f>VLOOKUP($A70,'2022'!$B:$AC,18,FALSE)</f>
        <v>0.312333736154768</v>
      </c>
      <c r="D70" t="e">
        <f>VLOOKUP($A70,'2023'!$B:$AC,18,FALSE)</f>
        <v>#N/A</v>
      </c>
      <c r="E70">
        <f>VLOOKUP($A70,'2021'!$B:$AC,21,FALSE)</f>
        <v>-0.20605205712851699</v>
      </c>
      <c r="F70">
        <f>VLOOKUP($A70,'2022'!$B:$AC,21,FALSE)</f>
        <v>-0.33807140057513668</v>
      </c>
      <c r="G70" t="e">
        <f>VLOOKUP($A70,'2023'!$B:$AC,21,FALSE)</f>
        <v>#N/A</v>
      </c>
      <c r="H70">
        <f>VLOOKUP($A70,'2021'!$B:$AD,29,FALSE)</f>
        <v>-0.11871484563442494</v>
      </c>
      <c r="I70">
        <f>VLOOKUP($A70,'2022'!$B:$AD,29,FALSE)</f>
        <v>-0.21092382539951318</v>
      </c>
      <c r="J70" t="e">
        <f>VLOOKUP($A70,'2023'!$B:$AD,29,FALSE)</f>
        <v>#N/A</v>
      </c>
      <c r="M70">
        <v>0.47597047026385397</v>
      </c>
      <c r="N70" s="12">
        <v>-0.75680294644056079</v>
      </c>
    </row>
    <row r="71" spans="1:14" x14ac:dyDescent="0.3">
      <c r="A71" t="s">
        <v>128</v>
      </c>
      <c r="B71">
        <f>VLOOKUP(A71,'2021'!$B:$AC,18,FALSE)</f>
        <v>0.303900697209813</v>
      </c>
      <c r="C71">
        <f>VLOOKUP($A71,'2022'!$B:$AC,18,FALSE)</f>
        <v>0.346134752348849</v>
      </c>
      <c r="D71">
        <f>VLOOKUP($A71,'2023'!$B:$AC,18,FALSE)</f>
        <v>0.35104271411169902</v>
      </c>
      <c r="E71">
        <f>VLOOKUP($A71,'2021'!$B:$AC,21,FALSE)</f>
        <v>-0.83308667986113838</v>
      </c>
      <c r="F71">
        <f>VLOOKUP($A71,'2022'!$B:$AC,21,FALSE)</f>
        <v>0.65524710299685662</v>
      </c>
      <c r="G71">
        <f>VLOOKUP($A71,'2023'!$B:$AC,21,FALSE)</f>
        <v>0.55726263822023825</v>
      </c>
      <c r="H71">
        <f>VLOOKUP($A71,'2021'!$B:$AD,29,FALSE)</f>
        <v>-5.3447403301071242E-2</v>
      </c>
      <c r="I71">
        <f>VLOOKUP($A71,'2022'!$B:$AD,29,FALSE)</f>
        <v>0.94389298862310644</v>
      </c>
      <c r="J71">
        <f>VLOOKUP($A71,'2023'!$B:$AD,29,FALSE)</f>
        <v>0.34470083409844715</v>
      </c>
      <c r="M71">
        <v>0.27651145515836389</v>
      </c>
      <c r="N71" s="12">
        <v>-0.32752185873783357</v>
      </c>
    </row>
    <row r="72" spans="1:14" x14ac:dyDescent="0.3">
      <c r="A72" t="s">
        <v>84</v>
      </c>
      <c r="B72">
        <f>VLOOKUP(A72,'2021'!$B:$AC,18,FALSE)</f>
        <v>0.33501905774416901</v>
      </c>
      <c r="C72">
        <f>VLOOKUP($A72,'2022'!$B:$AC,18,FALSE)</f>
        <v>0.31594369658513999</v>
      </c>
      <c r="D72">
        <f>VLOOKUP($A72,'2023'!$B:$AC,18,FALSE)</f>
        <v>0.33326187202417001</v>
      </c>
      <c r="E72">
        <f>VLOOKUP($A72,'2021'!$B:$AC,21,FALSE)</f>
        <v>5.4358459602371879E-2</v>
      </c>
      <c r="F72">
        <f>VLOOKUP($A72,'2022'!$B:$AC,21,FALSE)</f>
        <v>-0.23198463466071023</v>
      </c>
      <c r="G72">
        <f>VLOOKUP($A72,'2023'!$B:$AC,21,FALSE)</f>
        <v>1.3427037422435829E-2</v>
      </c>
      <c r="H72">
        <f>VLOOKUP($A72,'2021'!$B:$AD,29,FALSE)</f>
        <v>-0.56135138563111342</v>
      </c>
      <c r="I72">
        <f>VLOOKUP($A72,'2022'!$B:$AD,29,FALSE)</f>
        <v>0.6956354727670182</v>
      </c>
      <c r="J72">
        <f>VLOOKUP($A72,'2023'!$B:$AD,29,FALSE)</f>
        <v>0.60423301351035363</v>
      </c>
      <c r="M72">
        <v>4.2356049721764141E-2</v>
      </c>
      <c r="N72" s="12">
        <v>-0.7673058928912746</v>
      </c>
    </row>
    <row r="73" spans="1:14" x14ac:dyDescent="0.3">
      <c r="A73" t="s">
        <v>366</v>
      </c>
      <c r="B73">
        <f>VLOOKUP(A73,'2021'!$B:$AC,18,FALSE)</f>
        <v>0.34922770026677802</v>
      </c>
      <c r="C73">
        <f>VLOOKUP($A73,'2022'!$B:$AC,18,FALSE)</f>
        <v>0.33257350016821602</v>
      </c>
      <c r="D73" t="e">
        <f>VLOOKUP($A73,'2023'!$B:$AC,18,FALSE)</f>
        <v>#N/A</v>
      </c>
      <c r="E73">
        <f>VLOOKUP($A73,'2021'!$B:$AC,21,FALSE)</f>
        <v>0.45956588468964787</v>
      </c>
      <c r="F73">
        <f>VLOOKUP($A73,'2022'!$B:$AC,21,FALSE)</f>
        <v>0.25671935917749567</v>
      </c>
      <c r="G73" t="e">
        <f>VLOOKUP($A73,'2023'!$B:$AC,21,FALSE)</f>
        <v>#N/A</v>
      </c>
      <c r="H73">
        <f>VLOOKUP($A73,'2021'!$B:$AD,29,FALSE)</f>
        <v>0.16986490079326289</v>
      </c>
      <c r="I73">
        <f>VLOOKUP($A73,'2022'!$B:$AD,29,FALSE)</f>
        <v>0.44793756914342142</v>
      </c>
      <c r="J73" t="e">
        <f>VLOOKUP($A73,'2023'!$B:$AD,29,FALSE)</f>
        <v>#N/A</v>
      </c>
      <c r="M73">
        <v>-0.11970751778367124</v>
      </c>
      <c r="N73" s="12">
        <v>8.3191144336496159E-2</v>
      </c>
    </row>
    <row r="74" spans="1:14" x14ac:dyDescent="0.3">
      <c r="A74" t="s">
        <v>105</v>
      </c>
      <c r="B74">
        <f>VLOOKUP(A74,'2021'!$B:$AC,18,FALSE)</f>
        <v>0.34959737638632399</v>
      </c>
      <c r="C74">
        <f>VLOOKUP($A74,'2022'!$B:$AC,18,FALSE)</f>
        <v>0.33551845756325999</v>
      </c>
      <c r="D74">
        <f>VLOOKUP($A74,'2023'!$B:$AC,18,FALSE)</f>
        <v>0.34658146799067002</v>
      </c>
      <c r="E74">
        <f>VLOOKUP($A74,'2021'!$B:$AC,21,FALSE)</f>
        <v>0.47010844765997539</v>
      </c>
      <c r="F74">
        <f>VLOOKUP($A74,'2022'!$B:$AC,21,FALSE)</f>
        <v>0.34326352270002924</v>
      </c>
      <c r="G74">
        <f>VLOOKUP($A74,'2023'!$B:$AC,21,FALSE)</f>
        <v>0.42081328151410513</v>
      </c>
      <c r="H74">
        <f>VLOOKUP($A74,'2021'!$B:$AD,29,FALSE)</f>
        <v>-0.3457283543273561</v>
      </c>
      <c r="I74">
        <f>VLOOKUP($A74,'2022'!$B:$AD,29,FALSE)</f>
        <v>-0.22694427118412416</v>
      </c>
      <c r="J74">
        <f>VLOOKUP($A74,'2023'!$B:$AD,29,FALSE)</f>
        <v>5.0107759613421968E-2</v>
      </c>
      <c r="M74">
        <v>7.0214925819758189E-2</v>
      </c>
      <c r="N74" s="12">
        <v>0.52819681358183757</v>
      </c>
    </row>
    <row r="75" spans="1:14" x14ac:dyDescent="0.3">
      <c r="A75" t="s">
        <v>469</v>
      </c>
      <c r="B75">
        <f>VLOOKUP(A75,'2021'!$B:$AC,18,FALSE)</f>
        <v>0.33375501644587502</v>
      </c>
      <c r="C75">
        <f>VLOOKUP($A75,'2022'!$B:$AC,18,FALSE)</f>
        <v>0.28800406706333098</v>
      </c>
      <c r="D75" t="e">
        <f>VLOOKUP($A75,'2023'!$B:$AC,18,FALSE)</f>
        <v>#N/A</v>
      </c>
      <c r="E75">
        <f>VLOOKUP($A75,'2021'!$B:$AC,21,FALSE)</f>
        <v>1.8310053227824263E-2</v>
      </c>
      <c r="F75">
        <f>VLOOKUP($A75,'2022'!$B:$AC,21,FALSE)</f>
        <v>-1.0530531737722391</v>
      </c>
      <c r="G75" t="e">
        <f>VLOOKUP($A75,'2023'!$B:$AC,21,FALSE)</f>
        <v>#N/A</v>
      </c>
      <c r="H75">
        <f>VLOOKUP($A75,'2021'!$B:$AD,29,FALSE)</f>
        <v>0.15868576756040467</v>
      </c>
      <c r="I75">
        <f>VLOOKUP($A75,'2022'!$B:$AD,29,FALSE)</f>
        <v>-0.60698690674600009</v>
      </c>
      <c r="J75" t="e">
        <f>VLOOKUP($A75,'2023'!$B:$AD,29,FALSE)</f>
        <v>#N/A</v>
      </c>
      <c r="M75">
        <v>-0.19576176366922363</v>
      </c>
      <c r="N75" s="12">
        <v>0.22041477043672933</v>
      </c>
    </row>
    <row r="76" spans="1:14" x14ac:dyDescent="0.3">
      <c r="A76" t="s">
        <v>214</v>
      </c>
      <c r="B76">
        <f>VLOOKUP(A76,'2021'!$B:$AC,18,FALSE)</f>
        <v>0.36804345136077499</v>
      </c>
      <c r="C76">
        <f>VLOOKUP($A76,'2022'!$B:$AC,18,FALSE)</f>
        <v>0.363106052238725</v>
      </c>
      <c r="D76">
        <f>VLOOKUP($A76,'2023'!$B:$AC,18,FALSE)</f>
        <v>0.34280308538809701</v>
      </c>
      <c r="E76">
        <f>VLOOKUP($A76,'2021'!$B:$AC,21,FALSE)</f>
        <v>0.99616056920998375</v>
      </c>
      <c r="F76">
        <f>VLOOKUP($A76,'2022'!$B:$AC,21,FALSE)</f>
        <v>1.1539867300390521</v>
      </c>
      <c r="G76">
        <f>VLOOKUP($A76,'2023'!$B:$AC,21,FALSE)</f>
        <v>0.30524963370715147</v>
      </c>
      <c r="H76">
        <f>VLOOKUP($A76,'2021'!$B:$AD,29,FALSE)</f>
        <v>0.17619072539122088</v>
      </c>
      <c r="I76">
        <f>VLOOKUP($A76,'2022'!$B:$AD,29,FALSE)</f>
        <v>1.7705516378111335E-2</v>
      </c>
      <c r="J76">
        <f>VLOOKUP($A76,'2023'!$B:$AD,29,FALSE)</f>
        <v>-0.43011163228862476</v>
      </c>
      <c r="M76">
        <v>0.1511478595179602</v>
      </c>
      <c r="N76" s="12">
        <v>-1.2787958777990713</v>
      </c>
    </row>
    <row r="77" spans="1:14" hidden="1" x14ac:dyDescent="0.3">
      <c r="A77" t="s">
        <v>484</v>
      </c>
      <c r="B77">
        <f>VLOOKUP(A77,'2021'!$B:$AC,18,FALSE)</f>
        <v>0.29930284818964098</v>
      </c>
      <c r="C77" t="e">
        <f>VLOOKUP($A77,'2022'!$B:$AC,18,FALSE)</f>
        <v>#N/A</v>
      </c>
      <c r="D77" t="e">
        <f>VLOOKUP($A77,'2023'!$B:$AC,18,FALSE)</f>
        <v>#N/A</v>
      </c>
      <c r="E77">
        <f>VLOOKUP($A77,'2021'!$B:$AC,21,FALSE)</f>
        <v>-0.96420987192113949</v>
      </c>
      <c r="F77" t="e">
        <f>VLOOKUP($A77,'2022'!$B:$AC,21,FALSE)</f>
        <v>#N/A</v>
      </c>
      <c r="G77" t="e">
        <f>VLOOKUP($A77,'2023'!$B:$AC,21,FALSE)</f>
        <v>#N/A</v>
      </c>
      <c r="H77">
        <f>VLOOKUP($A77,'2021'!$B:$AD,29,FALSE)</f>
        <v>1.7821621857016259E-2</v>
      </c>
      <c r="I77" t="e">
        <f>VLOOKUP($A77,'2022'!$B:$AD,29,FALSE)</f>
        <v>#N/A</v>
      </c>
      <c r="J77" t="e">
        <f>VLOOKUP($A77,'2023'!$B:$AD,29,FALSE)</f>
        <v>#N/A</v>
      </c>
      <c r="M77">
        <v>-0.55799495343756755</v>
      </c>
      <c r="N77">
        <v>0.25156292728451518</v>
      </c>
    </row>
    <row r="78" spans="1:14" x14ac:dyDescent="0.3">
      <c r="A78" t="s">
        <v>384</v>
      </c>
      <c r="B78">
        <f>VLOOKUP(A78,'2021'!$B:$AC,18,FALSE)</f>
        <v>0.28552250796397799</v>
      </c>
      <c r="C78">
        <f>VLOOKUP($A78,'2022'!$B:$AC,18,FALSE)</f>
        <v>0.29729717786091497</v>
      </c>
      <c r="D78" t="e">
        <f>VLOOKUP($A78,'2023'!$B:$AC,18,FALSE)</f>
        <v>#N/A</v>
      </c>
      <c r="E78">
        <f>VLOOKUP($A78,'2021'!$B:$AC,21,FALSE)</f>
        <v>-1.3572028106049252</v>
      </c>
      <c r="F78">
        <f>VLOOKUP($A78,'2022'!$B:$AC,21,FALSE)</f>
        <v>-0.77995431609347687</v>
      </c>
      <c r="G78" t="e">
        <f>VLOOKUP($A78,'2023'!$B:$AC,21,FALSE)</f>
        <v>#N/A</v>
      </c>
      <c r="H78">
        <f>VLOOKUP($A78,'2021'!$B:$AD,29,FALSE)</f>
        <v>-0.14186216262199031</v>
      </c>
      <c r="I78">
        <f>VLOOKUP($A78,'2022'!$B:$AD,29,FALSE)</f>
        <v>-0.52865367270825758</v>
      </c>
      <c r="J78" t="e">
        <f>VLOOKUP($A78,'2023'!$B:$AD,29,FALSE)</f>
        <v>#N/A</v>
      </c>
      <c r="M78">
        <v>0.45877108197164007</v>
      </c>
      <c r="N78" s="12">
        <v>0.39014280521841227</v>
      </c>
    </row>
    <row r="79" spans="1:14" hidden="1" x14ac:dyDescent="0.3">
      <c r="A79" t="s">
        <v>509</v>
      </c>
      <c r="B79">
        <f>VLOOKUP(A79,'2021'!$B:$AC,18,FALSE)</f>
        <v>0.312474067612449</v>
      </c>
      <c r="C79" t="e">
        <f>VLOOKUP($A79,'2022'!$B:$AC,18,FALSE)</f>
        <v>#N/A</v>
      </c>
      <c r="D79" t="e">
        <f>VLOOKUP($A79,'2023'!$B:$AC,18,FALSE)</f>
        <v>#N/A</v>
      </c>
      <c r="E79">
        <f>VLOOKUP($A79,'2021'!$B:$AC,21,FALSE)</f>
        <v>-0.58858806997326718</v>
      </c>
      <c r="F79" t="e">
        <f>VLOOKUP($A79,'2022'!$B:$AC,21,FALSE)</f>
        <v>#N/A</v>
      </c>
      <c r="G79" t="e">
        <f>VLOOKUP($A79,'2023'!$B:$AC,21,FALSE)</f>
        <v>#N/A</v>
      </c>
      <c r="H79">
        <f>VLOOKUP($A79,'2021'!$B:$AD,29,FALSE)</f>
        <v>-0.37239595654950164</v>
      </c>
      <c r="I79" t="e">
        <f>VLOOKUP($A79,'2022'!$B:$AD,29,FALSE)</f>
        <v>#N/A</v>
      </c>
      <c r="J79" t="e">
        <f>VLOOKUP($A79,'2023'!$B:$AD,29,FALSE)</f>
        <v>#N/A</v>
      </c>
      <c r="M79">
        <v>-0.19937852308937362</v>
      </c>
      <c r="N79">
        <v>-1.3707960979195331</v>
      </c>
    </row>
    <row r="80" spans="1:14" x14ac:dyDescent="0.3">
      <c r="A80" t="s">
        <v>429</v>
      </c>
      <c r="B80">
        <f>VLOOKUP(A80,'2021'!$B:$AC,18,FALSE)</f>
        <v>0.325834772279185</v>
      </c>
      <c r="C80">
        <f>VLOOKUP($A80,'2022'!$B:$AC,18,FALSE)</f>
        <v>0.30677731204075698</v>
      </c>
      <c r="D80" t="e">
        <f>VLOOKUP($A80,'2023'!$B:$AC,18,FALSE)</f>
        <v>#N/A</v>
      </c>
      <c r="E80">
        <f>VLOOKUP($A80,'2021'!$B:$AC,21,FALSE)</f>
        <v>-0.20756245639019355</v>
      </c>
      <c r="F80">
        <f>VLOOKUP($A80,'2022'!$B:$AC,21,FALSE)</f>
        <v>-0.50135935779067375</v>
      </c>
      <c r="G80" t="e">
        <f>VLOOKUP($A80,'2023'!$B:$AC,21,FALSE)</f>
        <v>#N/A</v>
      </c>
      <c r="H80">
        <f>VLOOKUP($A80,'2021'!$B:$AD,29,FALSE)</f>
        <v>1.3961258978623381E-2</v>
      </c>
      <c r="I80">
        <f>VLOOKUP($A80,'2022'!$B:$AD,29,FALSE)</f>
        <v>0.448928172413122</v>
      </c>
      <c r="J80" t="e">
        <f>VLOOKUP($A80,'2023'!$B:$AD,29,FALSE)</f>
        <v>#N/A</v>
      </c>
      <c r="M80">
        <v>-8.4038809680934939E-2</v>
      </c>
      <c r="N80" s="12">
        <v>-0.29364725640523032</v>
      </c>
    </row>
    <row r="81" spans="1:14" x14ac:dyDescent="0.3">
      <c r="A81" t="s">
        <v>73</v>
      </c>
      <c r="B81">
        <f>VLOOKUP(A81,'2021'!$B:$AC,18,FALSE)</f>
        <v>0.36538698518798302</v>
      </c>
      <c r="C81">
        <f>VLOOKUP($A81,'2022'!$B:$AC,18,FALSE)</f>
        <v>0.37339361480703898</v>
      </c>
      <c r="D81">
        <f>VLOOKUP($A81,'2023'!$B:$AC,18,FALSE)</f>
        <v>0.416488776345183</v>
      </c>
      <c r="E81">
        <f>VLOOKUP($A81,'2021'!$B:$AC,21,FALSE)</f>
        <v>0.92040246522533709</v>
      </c>
      <c r="F81">
        <f>VLOOKUP($A81,'2022'!$B:$AC,21,FALSE)</f>
        <v>1.4563097784671153</v>
      </c>
      <c r="G81">
        <f>VLOOKUP($A81,'2023'!$B:$AC,21,FALSE)</f>
        <v>2.5589619052960257</v>
      </c>
      <c r="H81">
        <f>VLOOKUP($A81,'2021'!$B:$AD,29,FALSE)</f>
        <v>0.9181418599766954</v>
      </c>
      <c r="I81">
        <f>VLOOKUP($A81,'2022'!$B:$AD,29,FALSE)</f>
        <v>1.3135511861506439</v>
      </c>
      <c r="J81">
        <f>VLOOKUP($A81,'2023'!$B:$AD,29,FALSE)</f>
        <v>1.5249676475545291</v>
      </c>
      <c r="M81">
        <v>-0.21256160711755295</v>
      </c>
      <c r="N81" s="12">
        <v>8.6495266779543584E-2</v>
      </c>
    </row>
    <row r="82" spans="1:14" x14ac:dyDescent="0.3">
      <c r="A82" t="s">
        <v>290</v>
      </c>
      <c r="B82">
        <f>VLOOKUP(A82,'2021'!$B:$AC,18,FALSE)</f>
        <v>0.30004395027773001</v>
      </c>
      <c r="C82">
        <f>VLOOKUP($A82,'2022'!$B:$AC,18,FALSE)</f>
        <v>0.31467122969574202</v>
      </c>
      <c r="D82" t="e">
        <f>VLOOKUP($A82,'2023'!$B:$AC,18,FALSE)</f>
        <v>#N/A</v>
      </c>
      <c r="E82">
        <f>VLOOKUP($A82,'2021'!$B:$AC,21,FALSE)</f>
        <v>-0.94307484312697298</v>
      </c>
      <c r="F82">
        <f>VLOOKUP($A82,'2022'!$B:$AC,21,FALSE)</f>
        <v>-0.26937892183729045</v>
      </c>
      <c r="G82" t="e">
        <f>VLOOKUP($A82,'2023'!$B:$AC,21,FALSE)</f>
        <v>#N/A</v>
      </c>
      <c r="H82">
        <f>VLOOKUP($A82,'2021'!$B:$AD,29,FALSE)</f>
        <v>0.17442045533772635</v>
      </c>
      <c r="I82">
        <f>VLOOKUP($A82,'2022'!$B:$AD,29,FALSE)</f>
        <v>-8.9589516849701442E-2</v>
      </c>
      <c r="J82" t="e">
        <f>VLOOKUP($A82,'2023'!$B:$AD,29,FALSE)</f>
        <v>#N/A</v>
      </c>
      <c r="M82">
        <v>0.29340570786935821</v>
      </c>
      <c r="N82" s="12">
        <v>0.55637042778746748</v>
      </c>
    </row>
    <row r="83" spans="1:14" hidden="1" x14ac:dyDescent="0.3">
      <c r="A83" t="s">
        <v>207</v>
      </c>
      <c r="B83">
        <f>VLOOKUP(A83,'2021'!$B:$AC,18,FALSE)</f>
        <v>0.29067191584775498</v>
      </c>
      <c r="C83" t="e">
        <f>VLOOKUP($A83,'2022'!$B:$AC,18,FALSE)</f>
        <v>#N/A</v>
      </c>
      <c r="D83">
        <f>VLOOKUP($A83,'2023'!$B:$AC,18,FALSE)</f>
        <v>0.30643114269289101</v>
      </c>
      <c r="E83">
        <f>VLOOKUP($A83,'2021'!$B:$AC,21,FALSE)</f>
        <v>-1.2103500548973198</v>
      </c>
      <c r="F83" t="e">
        <f>VLOOKUP($A83,'2022'!$B:$AC,21,FALSE)</f>
        <v>#N/A</v>
      </c>
      <c r="G83">
        <f>VLOOKUP($A83,'2023'!$B:$AC,21,FALSE)</f>
        <v>-0.80720371414097958</v>
      </c>
      <c r="H83">
        <f>VLOOKUP($A83,'2021'!$B:$AD,29,FALSE)</f>
        <v>-4.6877883225542677E-2</v>
      </c>
      <c r="I83" t="e">
        <f>VLOOKUP($A83,'2022'!$B:$AD,29,FALSE)</f>
        <v>#N/A</v>
      </c>
      <c r="J83">
        <f>VLOOKUP($A83,'2023'!$B:$AD,29,FALSE)</f>
        <v>-0.48377403854867207</v>
      </c>
      <c r="M83">
        <v>0.15474525531079447</v>
      </c>
      <c r="N83">
        <v>0.75762655586353644</v>
      </c>
    </row>
    <row r="84" spans="1:14" x14ac:dyDescent="0.3">
      <c r="A84" t="s">
        <v>136</v>
      </c>
      <c r="B84">
        <f>VLOOKUP(A84,'2021'!$B:$AC,18,FALSE)</f>
        <v>0.32839304560037602</v>
      </c>
      <c r="C84">
        <f>VLOOKUP($A84,'2022'!$B:$AC,18,FALSE)</f>
        <v>0.313948172166994</v>
      </c>
      <c r="D84">
        <f>VLOOKUP($A84,'2023'!$B:$AC,18,FALSE)</f>
        <v>0.33000146994548502</v>
      </c>
      <c r="E84">
        <f>VLOOKUP($A84,'2021'!$B:$AC,21,FALSE)</f>
        <v>-0.1346046531729064</v>
      </c>
      <c r="F84">
        <f>VLOOKUP($A84,'2022'!$B:$AC,21,FALSE)</f>
        <v>-0.29062758543747574</v>
      </c>
      <c r="G84">
        <f>VLOOKUP($A84,'2023'!$B:$AC,21,FALSE)</f>
        <v>-8.6293927117690183E-2</v>
      </c>
      <c r="H84">
        <f>VLOOKUP($A84,'2021'!$B:$AD,29,FALSE)</f>
        <v>0.34714889333162885</v>
      </c>
      <c r="I84">
        <f>VLOOKUP($A84,'2022'!$B:$AD,29,FALSE)</f>
        <v>-0.18344003170008205</v>
      </c>
      <c r="J84">
        <f>VLOOKUP($A84,'2023'!$B:$AD,29,FALSE)</f>
        <v>0.44727013991445375</v>
      </c>
      <c r="M84">
        <v>-0.29278727812323091</v>
      </c>
      <c r="N84" s="12">
        <v>1.3069126589874336</v>
      </c>
    </row>
    <row r="85" spans="1:14" x14ac:dyDescent="0.3">
      <c r="A85" t="s">
        <v>211</v>
      </c>
      <c r="B85">
        <f>VLOOKUP(A85,'2021'!$B:$AC,18,FALSE)</f>
        <v>0.36761135068716899</v>
      </c>
      <c r="C85">
        <f>VLOOKUP($A85,'2022'!$B:$AC,18,FALSE)</f>
        <v>0.31717930215498302</v>
      </c>
      <c r="D85">
        <f>VLOOKUP($A85,'2023'!$B:$AC,18,FALSE)</f>
        <v>0.35423162646998402</v>
      </c>
      <c r="E85">
        <f>VLOOKUP($A85,'2021'!$B:$AC,21,FALSE)</f>
        <v>0.98383775926865713</v>
      </c>
      <c r="F85">
        <f>VLOOKUP($A85,'2022'!$B:$AC,21,FALSE)</f>
        <v>-0.19567359985056071</v>
      </c>
      <c r="G85">
        <f>VLOOKUP($A85,'2023'!$B:$AC,21,FALSE)</f>
        <v>0.65479705530365695</v>
      </c>
      <c r="H85">
        <f>VLOOKUP($A85,'2021'!$B:$AD,29,FALSE)</f>
        <v>0.56220958581326119</v>
      </c>
      <c r="I85">
        <f>VLOOKUP($A85,'2022'!$B:$AD,29,FALSE)</f>
        <v>0.16962584566592309</v>
      </c>
      <c r="J85">
        <f>VLOOKUP($A85,'2023'!$B:$AD,29,FALSE)</f>
        <v>0.15034998638482308</v>
      </c>
      <c r="M85">
        <v>-9.7391713262801008E-2</v>
      </c>
      <c r="N85" s="12">
        <v>-0.1990921944989589</v>
      </c>
    </row>
    <row r="86" spans="1:14" x14ac:dyDescent="0.3">
      <c r="A86" t="s">
        <v>294</v>
      </c>
      <c r="B86">
        <f>VLOOKUP(A86,'2021'!$B:$AC,18,FALSE)</f>
        <v>0.33784446767252702</v>
      </c>
      <c r="C86">
        <f>VLOOKUP($A86,'2022'!$B:$AC,18,FALSE)</f>
        <v>0.27979603083572502</v>
      </c>
      <c r="D86" t="e">
        <f>VLOOKUP($A86,'2023'!$B:$AC,18,FALSE)</f>
        <v>#N/A</v>
      </c>
      <c r="E86">
        <f>VLOOKUP($A86,'2021'!$B:$AC,21,FALSE)</f>
        <v>0.13493456531157144</v>
      </c>
      <c r="F86">
        <f>VLOOKUP($A86,'2022'!$B:$AC,21,FALSE)</f>
        <v>-1.2942646869426035</v>
      </c>
      <c r="G86" t="e">
        <f>VLOOKUP($A86,'2023'!$B:$AC,21,FALSE)</f>
        <v>#N/A</v>
      </c>
      <c r="H86">
        <f>VLOOKUP($A86,'2021'!$B:$AD,29,FALSE)</f>
        <v>0.53246614791669589</v>
      </c>
      <c r="I86">
        <f>VLOOKUP($A86,'2022'!$B:$AD,29,FALSE)</f>
        <v>0.34925448398742054</v>
      </c>
      <c r="J86" t="e">
        <f>VLOOKUP($A86,'2023'!$B:$AD,29,FALSE)</f>
        <v>#N/A</v>
      </c>
      <c r="M86">
        <v>-0.3011950260927283</v>
      </c>
      <c r="N86" s="12">
        <v>-2.3041330603630357</v>
      </c>
    </row>
    <row r="87" spans="1:14" x14ac:dyDescent="0.3">
      <c r="A87" t="s">
        <v>184</v>
      </c>
      <c r="B87">
        <f>VLOOKUP(A87,'2021'!$B:$AC,18,FALSE)</f>
        <v>0.37188094635360103</v>
      </c>
      <c r="C87">
        <f>VLOOKUP($A87,'2022'!$B:$AC,18,FALSE)</f>
        <v>0.36273104293005798</v>
      </c>
      <c r="D87">
        <f>VLOOKUP($A87,'2023'!$B:$AC,18,FALSE)</f>
        <v>0.34583934370890501</v>
      </c>
      <c r="E87">
        <f>VLOOKUP($A87,'2021'!$B:$AC,21,FALSE)</f>
        <v>1.1055996984127943</v>
      </c>
      <c r="F87">
        <f>VLOOKUP($A87,'2022'!$B:$AC,21,FALSE)</f>
        <v>1.1429662422770328</v>
      </c>
      <c r="G87">
        <f>VLOOKUP($A87,'2023'!$B:$AC,21,FALSE)</f>
        <v>0.3981150536881361</v>
      </c>
      <c r="H87">
        <f>VLOOKUP($A87,'2021'!$B:$AD,29,FALSE)</f>
        <v>0.77032803219493573</v>
      </c>
      <c r="I87">
        <f>VLOOKUP($A87,'2022'!$B:$AD,29,FALSE)</f>
        <v>0.20429530329906329</v>
      </c>
      <c r="J87">
        <f>VLOOKUP($A87,'2023'!$B:$AD,29,FALSE)</f>
        <v>0.20356833763458504</v>
      </c>
      <c r="M87">
        <v>0.19214077310297528</v>
      </c>
      <c r="N87" s="12">
        <v>2.1467121817139501</v>
      </c>
    </row>
    <row r="88" spans="1:14" x14ac:dyDescent="0.3">
      <c r="A88" t="s">
        <v>357</v>
      </c>
      <c r="B88">
        <f>VLOOKUP(A88,'2021'!$B:$AC,18,FALSE)</f>
        <v>0.357296322293849</v>
      </c>
      <c r="C88">
        <f>VLOOKUP($A88,'2022'!$B:$AC,18,FALSE)</f>
        <v>0.27823764390415601</v>
      </c>
      <c r="D88" t="e">
        <f>VLOOKUP($A88,'2023'!$B:$AC,18,FALSE)</f>
        <v>#N/A</v>
      </c>
      <c r="E88">
        <f>VLOOKUP($A88,'2021'!$B:$AC,21,FALSE)</f>
        <v>0.68966989007858548</v>
      </c>
      <c r="F88">
        <f>VLOOKUP($A88,'2022'!$B:$AC,21,FALSE)</f>
        <v>-1.3400613744138918</v>
      </c>
      <c r="G88" t="e">
        <f>VLOOKUP($A88,'2023'!$B:$AC,21,FALSE)</f>
        <v>#N/A</v>
      </c>
      <c r="H88">
        <f>VLOOKUP($A88,'2021'!$B:$AD,29,FALSE)</f>
        <v>-0.34107008243281639</v>
      </c>
      <c r="I88">
        <f>VLOOKUP($A88,'2022'!$B:$AD,29,FALSE)</f>
        <v>-0.55547811661493451</v>
      </c>
      <c r="J88" t="e">
        <f>VLOOKUP($A88,'2023'!$B:$AD,29,FALSE)</f>
        <v>#N/A</v>
      </c>
      <c r="M88">
        <v>0.34851873203298472</v>
      </c>
      <c r="N88" s="12">
        <v>1.6799850510518712</v>
      </c>
    </row>
    <row r="89" spans="1:14" x14ac:dyDescent="0.3">
      <c r="A89" t="s">
        <v>98</v>
      </c>
      <c r="B89">
        <f>VLOOKUP(A89,'2021'!$B:$AC,18,FALSE)</f>
        <v>0.30906805341003801</v>
      </c>
      <c r="C89">
        <f>VLOOKUP($A89,'2022'!$B:$AC,18,FALSE)</f>
        <v>0.29808498138792</v>
      </c>
      <c r="D89">
        <f>VLOOKUP($A89,'2023'!$B:$AC,18,FALSE)</f>
        <v>0.34840303975064402</v>
      </c>
      <c r="E89">
        <f>VLOOKUP($A89,'2021'!$B:$AC,21,FALSE)</f>
        <v>-0.68572206729732865</v>
      </c>
      <c r="F89">
        <f>VLOOKUP($A89,'2022'!$B:$AC,21,FALSE)</f>
        <v>-0.75680294644056079</v>
      </c>
      <c r="G89">
        <f>VLOOKUP($A89,'2023'!$B:$AC,21,FALSE)</f>
        <v>0.47652692924829049</v>
      </c>
      <c r="H89">
        <f>VLOOKUP($A89,'2021'!$B:$AD,29,FALSE)</f>
        <v>0.47597047026385775</v>
      </c>
      <c r="I89">
        <f>VLOOKUP($A89,'2022'!$B:$AD,29,FALSE)</f>
        <v>0.40489653137398107</v>
      </c>
      <c r="J89">
        <f>VLOOKUP($A89,'2023'!$B:$AD,29,FALSE)</f>
        <v>0.85742563988225218</v>
      </c>
      <c r="M89">
        <v>0.21722241139043669</v>
      </c>
      <c r="N89" s="12">
        <v>0.16539805776091968</v>
      </c>
    </row>
    <row r="90" spans="1:14" x14ac:dyDescent="0.3">
      <c r="A90" t="s">
        <v>369</v>
      </c>
      <c r="B90">
        <f>VLOOKUP(A90,'2021'!$B:$AC,18,FALSE)</f>
        <v>0.40333862701230799</v>
      </c>
      <c r="C90">
        <f>VLOOKUP($A90,'2022'!$B:$AC,18,FALSE)</f>
        <v>0.31269271993811698</v>
      </c>
      <c r="D90" t="e">
        <f>VLOOKUP($A90,'2023'!$B:$AC,18,FALSE)</f>
        <v>#N/A</v>
      </c>
      <c r="E90">
        <f>VLOOKUP($A90,'2021'!$B:$AC,21,FALSE)</f>
        <v>2.0027216971293793</v>
      </c>
      <c r="F90">
        <f>VLOOKUP($A90,'2022'!$B:$AC,21,FALSE)</f>
        <v>-0.32752185873783357</v>
      </c>
      <c r="G90" t="e">
        <f>VLOOKUP($A90,'2023'!$B:$AC,21,FALSE)</f>
        <v>#N/A</v>
      </c>
      <c r="H90">
        <f>VLOOKUP($A90,'2021'!$B:$AD,29,FALSE)</f>
        <v>0.27651145515836661</v>
      </c>
      <c r="I90">
        <f>VLOOKUP($A90,'2022'!$B:$AD,29,FALSE)</f>
        <v>0.31951460994965741</v>
      </c>
      <c r="J90" t="e">
        <f>VLOOKUP($A90,'2023'!$B:$AD,29,FALSE)</f>
        <v>#N/A</v>
      </c>
      <c r="M90">
        <v>4.8837623560944191E-2</v>
      </c>
      <c r="N90" s="12">
        <v>-0.13547046846970998</v>
      </c>
    </row>
    <row r="91" spans="1:14" x14ac:dyDescent="0.3">
      <c r="A91" t="s">
        <v>437</v>
      </c>
      <c r="B91">
        <f>VLOOKUP(A91,'2021'!$B:$AC,18,FALSE)</f>
        <v>0.29293036449899501</v>
      </c>
      <c r="C91">
        <f>VLOOKUP($A91,'2022'!$B:$AC,18,FALSE)</f>
        <v>0.29772758316993703</v>
      </c>
      <c r="D91" t="e">
        <f>VLOOKUP($A91,'2023'!$B:$AC,18,FALSE)</f>
        <v>#N/A</v>
      </c>
      <c r="E91">
        <f>VLOOKUP($A91,'2021'!$B:$AC,21,FALSE)</f>
        <v>-1.145942764672049</v>
      </c>
      <c r="F91">
        <f>VLOOKUP($A91,'2022'!$B:$AC,21,FALSE)</f>
        <v>-0.7673058928912746</v>
      </c>
      <c r="G91" t="e">
        <f>VLOOKUP($A91,'2023'!$B:$AC,21,FALSE)</f>
        <v>#N/A</v>
      </c>
      <c r="H91">
        <f>VLOOKUP($A91,'2021'!$B:$AD,29,FALSE)</f>
        <v>4.2356049721765661E-2</v>
      </c>
      <c r="I91">
        <f>VLOOKUP($A91,'2022'!$B:$AD,29,FALSE)</f>
        <v>0.19631753006562913</v>
      </c>
      <c r="J91" t="e">
        <f>VLOOKUP($A91,'2023'!$B:$AD,29,FALSE)</f>
        <v>#N/A</v>
      </c>
      <c r="M91">
        <v>0.15738045258123168</v>
      </c>
      <c r="N91" s="12">
        <v>-0.33391654116544928</v>
      </c>
    </row>
    <row r="92" spans="1:14" x14ac:dyDescent="0.3">
      <c r="A92" t="s">
        <v>281</v>
      </c>
      <c r="B92">
        <f>VLOOKUP(A92,'2021'!$B:$AC,18,FALSE)</f>
        <v>0.33284593557382502</v>
      </c>
      <c r="C92">
        <f>VLOOKUP($A92,'2022'!$B:$AC,18,FALSE)</f>
        <v>0.326668616710515</v>
      </c>
      <c r="D92">
        <f>VLOOKUP($A92,'2023'!$B:$AC,18,FALSE)</f>
        <v>0.32934544040063501</v>
      </c>
      <c r="E92">
        <f>VLOOKUP($A92,'2021'!$B:$AC,21,FALSE)</f>
        <v>-7.6154578668016738E-3</v>
      </c>
      <c r="F92">
        <f>VLOOKUP($A92,'2022'!$B:$AC,21,FALSE)</f>
        <v>8.3191144336496159E-2</v>
      </c>
      <c r="G92">
        <f>VLOOKUP($A92,'2023'!$B:$AC,21,FALSE)</f>
        <v>-0.10635890603760531</v>
      </c>
      <c r="H92">
        <f>VLOOKUP($A92,'2021'!$B:$AD,29,FALSE)</f>
        <v>-0.11970751778367257</v>
      </c>
      <c r="I92">
        <f>VLOOKUP($A92,'2022'!$B:$AD,29,FALSE)</f>
        <v>0.28231339310344572</v>
      </c>
      <c r="J92">
        <f>VLOOKUP($A92,'2023'!$B:$AD,29,FALSE)</f>
        <v>0.30279142204741527</v>
      </c>
      <c r="M92">
        <v>-6.1641787551904026E-3</v>
      </c>
      <c r="N92" s="12">
        <v>1.2424176934224282</v>
      </c>
    </row>
    <row r="93" spans="1:14" hidden="1" x14ac:dyDescent="0.3">
      <c r="A93" t="s">
        <v>196</v>
      </c>
      <c r="B93">
        <f>VLOOKUP(A93,'2021'!$B:$AC,18,FALSE)</f>
        <v>0.34471630454063401</v>
      </c>
      <c r="C93" t="e">
        <f>VLOOKUP($A93,'2022'!$B:$AC,18,FALSE)</f>
        <v>#N/A</v>
      </c>
      <c r="D93">
        <f>VLOOKUP($A93,'2023'!$B:$AC,18,FALSE)</f>
        <v>0.25964620675294398</v>
      </c>
      <c r="E93">
        <f>VLOOKUP($A93,'2021'!$B:$AC,21,FALSE)</f>
        <v>0.33090820026752715</v>
      </c>
      <c r="F93" t="e">
        <f>VLOOKUP($A93,'2022'!$B:$AC,21,FALSE)</f>
        <v>#N/A</v>
      </c>
      <c r="G93">
        <f>VLOOKUP($A93,'2023'!$B:$AC,21,FALSE)</f>
        <v>-2.23814346490976</v>
      </c>
      <c r="H93">
        <f>VLOOKUP($A93,'2021'!$B:$AD,29,FALSE)</f>
        <v>-0.21290707361476197</v>
      </c>
      <c r="I93" t="e">
        <f>VLOOKUP($A93,'2022'!$B:$AD,29,FALSE)</f>
        <v>#N/A</v>
      </c>
      <c r="J93">
        <f>VLOOKUP($A93,'2023'!$B:$AD,29,FALSE)</f>
        <v>-0.57083137215317459</v>
      </c>
      <c r="M93">
        <v>-0.14044878095461741</v>
      </c>
      <c r="N93">
        <v>0.57380677079430609</v>
      </c>
    </row>
    <row r="94" spans="1:14" x14ac:dyDescent="0.3">
      <c r="A94" t="s">
        <v>94</v>
      </c>
      <c r="B94">
        <f>VLOOKUP(A94,'2021'!$B:$AC,18,FALSE)</f>
        <v>0.31673481828507699</v>
      </c>
      <c r="C94">
        <f>VLOOKUP($A94,'2022'!$B:$AC,18,FALSE)</f>
        <v>0.34181143724444202</v>
      </c>
      <c r="D94">
        <f>VLOOKUP($A94,'2023'!$B:$AC,18,FALSE)</f>
        <v>0.34553252051940098</v>
      </c>
      <c r="E94">
        <f>VLOOKUP($A94,'2021'!$B:$AC,21,FALSE)</f>
        <v>-0.46707837569759986</v>
      </c>
      <c r="F94">
        <f>VLOOKUP($A94,'2022'!$B:$AC,21,FALSE)</f>
        <v>0.52819681358183757</v>
      </c>
      <c r="G94">
        <f>VLOOKUP($A94,'2023'!$B:$AC,21,FALSE)</f>
        <v>0.38873071897658401</v>
      </c>
      <c r="H94">
        <f>VLOOKUP($A94,'2021'!$B:$AD,29,FALSE)</f>
        <v>7.0214925819758162E-2</v>
      </c>
      <c r="I94">
        <f>VLOOKUP($A94,'2022'!$B:$AD,29,FALSE)</f>
        <v>5.131300819222484E-2</v>
      </c>
      <c r="J94">
        <f>VLOOKUP($A94,'2023'!$B:$AD,29,FALSE)</f>
        <v>0.485668226124571</v>
      </c>
      <c r="M94">
        <v>-0.31508857585887434</v>
      </c>
      <c r="N94" s="12">
        <v>-8.29752229324279E-2</v>
      </c>
    </row>
    <row r="95" spans="1:14" x14ac:dyDescent="0.3">
      <c r="A95" t="s">
        <v>55</v>
      </c>
      <c r="B95">
        <f>VLOOKUP(A95,'2021'!$B:$AC,18,FALSE)</f>
        <v>0.30928154316331602</v>
      </c>
      <c r="C95">
        <f>VLOOKUP($A95,'2022'!$B:$AC,18,FALSE)</f>
        <v>0.33133811394765</v>
      </c>
      <c r="D95">
        <f>VLOOKUP($A95,'2023'!$B:$AC,18,FALSE)</f>
        <v>0.36616834412971</v>
      </c>
      <c r="E95">
        <f>VLOOKUP($A95,'2021'!$B:$AC,21,FALSE)</f>
        <v>-0.67963368601314567</v>
      </c>
      <c r="F95">
        <f>VLOOKUP($A95,'2022'!$B:$AC,21,FALSE)</f>
        <v>0.22041477043672933</v>
      </c>
      <c r="G95">
        <f>VLOOKUP($A95,'2023'!$B:$AC,21,FALSE)</f>
        <v>1.0198873017652605</v>
      </c>
      <c r="H95">
        <f>VLOOKUP($A95,'2021'!$B:$AD,29,FALSE)</f>
        <v>-0.19576176366922732</v>
      </c>
      <c r="I95">
        <f>VLOOKUP($A95,'2022'!$B:$AD,29,FALSE)</f>
        <v>0.352344535416941</v>
      </c>
      <c r="J95">
        <f>VLOOKUP($A95,'2023'!$B:$AD,29,FALSE)</f>
        <v>0.85124118041932173</v>
      </c>
      <c r="M95">
        <v>0.23996644735654471</v>
      </c>
      <c r="N95" s="12">
        <v>-1.1502773511321922</v>
      </c>
    </row>
    <row r="96" spans="1:14" x14ac:dyDescent="0.3">
      <c r="A96" t="s">
        <v>83</v>
      </c>
      <c r="B96">
        <f>VLOOKUP(A96,'2021'!$B:$AC,18,FALSE)</f>
        <v>0.32039398705686301</v>
      </c>
      <c r="C96">
        <f>VLOOKUP($A96,'2022'!$B:$AC,18,FALSE)</f>
        <v>0.28032240929991697</v>
      </c>
      <c r="D96">
        <f>VLOOKUP($A96,'2023'!$B:$AC,18,FALSE)</f>
        <v>0.29884219776500298</v>
      </c>
      <c r="E96">
        <f>VLOOKUP($A96,'2021'!$B:$AC,21,FALSE)</f>
        <v>-0.36272482090755914</v>
      </c>
      <c r="F96">
        <f>VLOOKUP($A96,'2022'!$B:$AC,21,FALSE)</f>
        <v>-1.2787958777990713</v>
      </c>
      <c r="G96">
        <f>VLOOKUP($A96,'2023'!$B:$AC,21,FALSE)</f>
        <v>-1.0393152420406668</v>
      </c>
      <c r="H96">
        <f>VLOOKUP($A96,'2021'!$B:$AD,29,FALSE)</f>
        <v>0.15114785951795501</v>
      </c>
      <c r="I96">
        <f>VLOOKUP($A96,'2022'!$B:$AD,29,FALSE)</f>
        <v>-5.6946292669602355E-2</v>
      </c>
      <c r="J96">
        <f>VLOOKUP($A96,'2023'!$B:$AD,29,FALSE)</f>
        <v>0.12535399984415607</v>
      </c>
      <c r="M96">
        <v>-0.77495086517687906</v>
      </c>
      <c r="N96" s="12">
        <v>-0.5132774494579283</v>
      </c>
    </row>
    <row r="97" spans="1:14" hidden="1" x14ac:dyDescent="0.3">
      <c r="A97" t="s">
        <v>285</v>
      </c>
      <c r="B97">
        <f>VLOOKUP(A97,'2021'!$B:$AC,18,FALSE)</f>
        <v>0.29390964448088502</v>
      </c>
      <c r="C97" t="e">
        <f>VLOOKUP($A97,'2022'!$B:$AC,18,FALSE)</f>
        <v>#N/A</v>
      </c>
      <c r="D97" t="e">
        <f>VLOOKUP($A97,'2023'!$B:$AC,18,FALSE)</f>
        <v>#N/A</v>
      </c>
      <c r="E97">
        <f>VLOOKUP($A97,'2021'!$B:$AC,21,FALSE)</f>
        <v>-1.1180152888931523</v>
      </c>
      <c r="F97" t="e">
        <f>VLOOKUP($A97,'2022'!$B:$AC,21,FALSE)</f>
        <v>#N/A</v>
      </c>
      <c r="G97" t="e">
        <f>VLOOKUP($A97,'2023'!$B:$AC,21,FALSE)</f>
        <v>#N/A</v>
      </c>
      <c r="H97">
        <f>VLOOKUP($A97,'2021'!$B:$AD,29,FALSE)</f>
        <v>0.22790398615298799</v>
      </c>
      <c r="I97" t="e">
        <f>VLOOKUP($A97,'2022'!$B:$AD,29,FALSE)</f>
        <v>#N/A</v>
      </c>
      <c r="J97" t="e">
        <f>VLOOKUP($A97,'2023'!$B:$AD,29,FALSE)</f>
        <v>#N/A</v>
      </c>
      <c r="M97">
        <v>-0.68285940033037806</v>
      </c>
      <c r="N97">
        <v>-0.25533468229401501</v>
      </c>
    </row>
    <row r="98" spans="1:14" hidden="1" x14ac:dyDescent="0.3">
      <c r="A98" t="s">
        <v>485</v>
      </c>
      <c r="B98">
        <f>VLOOKUP(A98,'2021'!$B:$AC,18,FALSE)</f>
        <v>0.327307802073809</v>
      </c>
      <c r="C98" t="e">
        <f>VLOOKUP($A98,'2022'!$B:$AC,18,FALSE)</f>
        <v>#N/A</v>
      </c>
      <c r="D98" t="e">
        <f>VLOOKUP($A98,'2023'!$B:$AC,18,FALSE)</f>
        <v>#N/A</v>
      </c>
      <c r="E98">
        <f>VLOOKUP($A98,'2021'!$B:$AC,21,FALSE)</f>
        <v>-0.16555403727438722</v>
      </c>
      <c r="F98" t="e">
        <f>VLOOKUP($A98,'2022'!$B:$AC,21,FALSE)</f>
        <v>#N/A</v>
      </c>
      <c r="G98" t="e">
        <f>VLOOKUP($A98,'2023'!$B:$AC,21,FALSE)</f>
        <v>#N/A</v>
      </c>
      <c r="H98">
        <f>VLOOKUP($A98,'2021'!$B:$AD,29,FALSE)</f>
        <v>0.2195823634320816</v>
      </c>
      <c r="I98" t="e">
        <f>VLOOKUP($A98,'2022'!$B:$AD,29,FALSE)</f>
        <v>#N/A</v>
      </c>
      <c r="J98" t="e">
        <f>VLOOKUP($A98,'2023'!$B:$AD,29,FALSE)</f>
        <v>#N/A</v>
      </c>
      <c r="M98">
        <v>0.19203036141263502</v>
      </c>
      <c r="N98">
        <v>-0.16281070124807154</v>
      </c>
    </row>
    <row r="99" spans="1:14" hidden="1" x14ac:dyDescent="0.3">
      <c r="A99" t="s">
        <v>486</v>
      </c>
      <c r="B99">
        <f>VLOOKUP(A99,'2021'!$B:$AC,18,FALSE)</f>
        <v>0.37888676512214797</v>
      </c>
      <c r="C99" t="e">
        <f>VLOOKUP($A99,'2022'!$B:$AC,18,FALSE)</f>
        <v>#N/A</v>
      </c>
      <c r="D99" t="e">
        <f>VLOOKUP($A99,'2023'!$B:$AC,18,FALSE)</f>
        <v>#N/A</v>
      </c>
      <c r="E99">
        <f>VLOOKUP($A99,'2021'!$B:$AC,21,FALSE)</f>
        <v>1.3053942797258129</v>
      </c>
      <c r="F99" t="e">
        <f>VLOOKUP($A99,'2022'!$B:$AC,21,FALSE)</f>
        <v>#N/A</v>
      </c>
      <c r="G99" t="e">
        <f>VLOOKUP($A99,'2023'!$B:$AC,21,FALSE)</f>
        <v>#N/A</v>
      </c>
      <c r="H99">
        <f>VLOOKUP($A99,'2021'!$B:$AD,29,FALSE)</f>
        <v>-8.2657484705194392E-2</v>
      </c>
      <c r="I99" t="e">
        <f>VLOOKUP($A99,'2022'!$B:$AD,29,FALSE)</f>
        <v>#N/A</v>
      </c>
      <c r="J99" t="e">
        <f>VLOOKUP($A99,'2023'!$B:$AD,29,FALSE)</f>
        <v>#N/A</v>
      </c>
      <c r="M99">
        <v>-0.51484292583360936</v>
      </c>
      <c r="N99">
        <v>0.35448868438696929</v>
      </c>
    </row>
    <row r="100" spans="1:14" hidden="1" x14ac:dyDescent="0.3">
      <c r="A100" t="s">
        <v>238</v>
      </c>
      <c r="B100">
        <f>VLOOKUP(A100,'2021'!$B:$AC,18,FALSE)</f>
        <v>0.32817873253280599</v>
      </c>
      <c r="C100" t="e">
        <f>VLOOKUP($A100,'2022'!$B:$AC,18,FALSE)</f>
        <v>#N/A</v>
      </c>
      <c r="D100">
        <f>VLOOKUP($A100,'2023'!$B:$AC,18,FALSE)</f>
        <v>0.29899244153402599</v>
      </c>
      <c r="E100">
        <f>VLOOKUP($A100,'2021'!$B:$AC,21,FALSE)</f>
        <v>-0.14071651404451485</v>
      </c>
      <c r="F100" t="e">
        <f>VLOOKUP($A100,'2022'!$B:$AC,21,FALSE)</f>
        <v>#N/A</v>
      </c>
      <c r="G100">
        <f>VLOOKUP($A100,'2023'!$B:$AC,21,FALSE)</f>
        <v>-1.0347199641572835</v>
      </c>
      <c r="H100">
        <f>VLOOKUP($A100,'2021'!$B:$AD,29,FALSE)</f>
        <v>-0.47611640730136678</v>
      </c>
      <c r="I100" t="e">
        <f>VLOOKUP($A100,'2022'!$B:$AD,29,FALSE)</f>
        <v>#N/A</v>
      </c>
      <c r="J100">
        <f>VLOOKUP($A100,'2023'!$B:$AD,29,FALSE)</f>
        <v>-1.3433305075473505</v>
      </c>
      <c r="M100">
        <v>-1.028215021045584</v>
      </c>
      <c r="N100">
        <v>-0.36989637665572078</v>
      </c>
    </row>
    <row r="101" spans="1:14" hidden="1" x14ac:dyDescent="0.3">
      <c r="A101" t="s">
        <v>288</v>
      </c>
      <c r="B101">
        <f>VLOOKUP(A101,'2021'!$B:$AC,18,FALSE)</f>
        <v>0.29347772488546597</v>
      </c>
      <c r="C101" t="e">
        <f>VLOOKUP($A101,'2022'!$B:$AC,18,FALSE)</f>
        <v>#N/A</v>
      </c>
      <c r="D101" t="e">
        <f>VLOOKUP($A101,'2023'!$B:$AC,18,FALSE)</f>
        <v>#N/A</v>
      </c>
      <c r="E101">
        <f>VLOOKUP($A101,'2021'!$B:$AC,21,FALSE)</f>
        <v>-1.1303329347784647</v>
      </c>
      <c r="F101" t="e">
        <f>VLOOKUP($A101,'2022'!$B:$AC,21,FALSE)</f>
        <v>#N/A</v>
      </c>
      <c r="G101" t="e">
        <f>VLOOKUP($A101,'2023'!$B:$AC,21,FALSE)</f>
        <v>#N/A</v>
      </c>
      <c r="H101">
        <f>VLOOKUP($A101,'2021'!$B:$AD,29,FALSE)</f>
        <v>-9.8321990769039136E-2</v>
      </c>
      <c r="I101" t="e">
        <f>VLOOKUP($A101,'2022'!$B:$AD,29,FALSE)</f>
        <v>#N/A</v>
      </c>
      <c r="J101" t="e">
        <f>VLOOKUP($A101,'2023'!$B:$AD,29,FALSE)</f>
        <v>#N/A</v>
      </c>
      <c r="M101">
        <v>-0.49996975112297481</v>
      </c>
      <c r="N101">
        <v>-0.43850430883206659</v>
      </c>
    </row>
    <row r="102" spans="1:14" x14ac:dyDescent="0.3">
      <c r="A102" t="s">
        <v>403</v>
      </c>
      <c r="B102">
        <f>VLOOKUP(A102,'2021'!$B:$AC,18,FALSE)</f>
        <v>0.30927489745131398</v>
      </c>
      <c r="C102">
        <f>VLOOKUP($A102,'2022'!$B:$AC,18,FALSE)</f>
        <v>0.33239803516148198</v>
      </c>
      <c r="D102" t="e">
        <f>VLOOKUP($A102,'2023'!$B:$AC,18,FALSE)</f>
        <v>#N/A</v>
      </c>
      <c r="E102">
        <f>VLOOKUP($A102,'2021'!$B:$AC,21,FALSE)</f>
        <v>-0.67982321093390663</v>
      </c>
      <c r="F102">
        <f>VLOOKUP($A102,'2022'!$B:$AC,21,FALSE)</f>
        <v>0.25156292728451518</v>
      </c>
      <c r="G102" t="e">
        <f>VLOOKUP($A102,'2023'!$B:$AC,21,FALSE)</f>
        <v>#N/A</v>
      </c>
      <c r="H102">
        <f>VLOOKUP($A102,'2021'!$B:$AD,29,FALSE)</f>
        <v>-0.55799495343756789</v>
      </c>
      <c r="I102">
        <f>VLOOKUP($A102,'2022'!$B:$AD,29,FALSE)</f>
        <v>-0.36206821391334554</v>
      </c>
      <c r="J102" t="e">
        <f>VLOOKUP($A102,'2023'!$B:$AD,29,FALSE)</f>
        <v>#N/A</v>
      </c>
      <c r="M102">
        <v>-0.67246295782627497</v>
      </c>
      <c r="N102" s="12">
        <v>-1.2115969001397502</v>
      </c>
    </row>
    <row r="103" spans="1:14" x14ac:dyDescent="0.3">
      <c r="A103" t="s">
        <v>170</v>
      </c>
      <c r="B103">
        <f>VLOOKUP(A103,'2021'!$B:$AC,18,FALSE)</f>
        <v>0.35304914940670901</v>
      </c>
      <c r="C103">
        <f>VLOOKUP($A103,'2022'!$B:$AC,18,FALSE)</f>
        <v>0.33711368344687398</v>
      </c>
      <c r="D103">
        <f>VLOOKUP($A103,'2023'!$B:$AC,18,FALSE)</f>
        <v>0.31482515460566401</v>
      </c>
      <c r="E103">
        <f>VLOOKUP($A103,'2021'!$B:$AC,21,FALSE)</f>
        <v>0.56854741220921612</v>
      </c>
      <c r="F103">
        <f>VLOOKUP($A103,'2022'!$B:$AC,21,FALSE)</f>
        <v>0.39014280521841227</v>
      </c>
      <c r="G103">
        <f>VLOOKUP($A103,'2023'!$B:$AC,21,FALSE)</f>
        <v>-0.55046882558985999</v>
      </c>
      <c r="H103">
        <f>VLOOKUP($A103,'2021'!$B:$AD,29,FALSE)</f>
        <v>0.4587710819716439</v>
      </c>
      <c r="I103">
        <f>VLOOKUP($A103,'2022'!$B:$AD,29,FALSE)</f>
        <v>0.45969572871304659</v>
      </c>
      <c r="J103">
        <f>VLOOKUP($A103,'2023'!$B:$AD,29,FALSE)</f>
        <v>0.21775224141914257</v>
      </c>
      <c r="M103">
        <v>-0.27176528197894406</v>
      </c>
      <c r="N103" s="12">
        <v>1.2142322575776145</v>
      </c>
    </row>
    <row r="104" spans="1:14" hidden="1" x14ac:dyDescent="0.3">
      <c r="A104" t="s">
        <v>459</v>
      </c>
      <c r="B104">
        <f>VLOOKUP(A104,'2021'!$B:$AC,18,FALSE)</f>
        <v>0.31946871978532299</v>
      </c>
      <c r="C104" t="e">
        <f>VLOOKUP($A104,'2022'!$B:$AC,18,FALSE)</f>
        <v>#N/A</v>
      </c>
      <c r="D104" t="e">
        <f>VLOOKUP($A104,'2023'!$B:$AC,18,FALSE)</f>
        <v>#N/A</v>
      </c>
      <c r="E104">
        <f>VLOOKUP($A104,'2021'!$B:$AC,21,FALSE)</f>
        <v>-0.38911194184621845</v>
      </c>
      <c r="F104" t="e">
        <f>VLOOKUP($A104,'2022'!$B:$AC,21,FALSE)</f>
        <v>#N/A</v>
      </c>
      <c r="G104" t="e">
        <f>VLOOKUP($A104,'2023'!$B:$AC,21,FALSE)</f>
        <v>#N/A</v>
      </c>
      <c r="H104">
        <f>VLOOKUP($A104,'2021'!$B:$AD,29,FALSE)</f>
        <v>-0.1286563530931962</v>
      </c>
      <c r="I104" t="e">
        <f>VLOOKUP($A104,'2022'!$B:$AD,29,FALSE)</f>
        <v>#N/A</v>
      </c>
      <c r="J104" t="e">
        <f>VLOOKUP($A104,'2023'!$B:$AD,29,FALSE)</f>
        <v>#N/A</v>
      </c>
      <c r="M104">
        <v>-0.55225337787718465</v>
      </c>
      <c r="N104">
        <v>-0.86625718516463701</v>
      </c>
    </row>
    <row r="105" spans="1:14" hidden="1" x14ac:dyDescent="0.3">
      <c r="A105" t="s">
        <v>143</v>
      </c>
      <c r="B105">
        <f>VLOOKUP(A105,'2021'!$B:$AC,18,FALSE)</f>
        <v>0.32156915774866301</v>
      </c>
      <c r="C105" t="e">
        <f>VLOOKUP($A105,'2022'!$B:$AC,18,FALSE)</f>
        <v>#N/A</v>
      </c>
      <c r="D105">
        <f>VLOOKUP($A105,'2023'!$B:$AC,18,FALSE)</f>
        <v>0.31473792059738698</v>
      </c>
      <c r="E105">
        <f>VLOOKUP($A105,'2021'!$B:$AC,21,FALSE)</f>
        <v>-0.32921085999928817</v>
      </c>
      <c r="F105" t="e">
        <f>VLOOKUP($A105,'2022'!$B:$AC,21,FALSE)</f>
        <v>#N/A</v>
      </c>
      <c r="G105">
        <f>VLOOKUP($A105,'2023'!$B:$AC,21,FALSE)</f>
        <v>-0.55313691965806033</v>
      </c>
      <c r="H105">
        <f>VLOOKUP($A105,'2021'!$B:$AD,29,FALSE)</f>
        <v>-7.6901687440801642E-2</v>
      </c>
      <c r="I105" t="e">
        <f>VLOOKUP($A105,'2022'!$B:$AD,29,FALSE)</f>
        <v>#N/A</v>
      </c>
      <c r="J105">
        <f>VLOOKUP($A105,'2023'!$B:$AD,29,FALSE)</f>
        <v>0.15789133216738177</v>
      </c>
      <c r="M105">
        <v>-0.87033055389743752</v>
      </c>
      <c r="N105">
        <v>6.3290035851208112E-2</v>
      </c>
    </row>
    <row r="106" spans="1:14" x14ac:dyDescent="0.3">
      <c r="A106" t="s">
        <v>173</v>
      </c>
      <c r="B106">
        <f>VLOOKUP(A106,'2021'!$B:$AC,18,FALSE)</f>
        <v>0.34436820793151801</v>
      </c>
      <c r="C106">
        <f>VLOOKUP($A106,'2022'!$B:$AC,18,FALSE)</f>
        <v>0.27719179115581899</v>
      </c>
      <c r="D106">
        <f>VLOOKUP($A106,'2023'!$B:$AC,18,FALSE)</f>
        <v>0.34586801450011601</v>
      </c>
      <c r="E106">
        <f>VLOOKUP($A106,'2021'!$B:$AC,21,FALSE)</f>
        <v>0.32098104991258908</v>
      </c>
      <c r="F106">
        <f>VLOOKUP($A106,'2022'!$B:$AC,21,FALSE)</f>
        <v>-1.3707960979195331</v>
      </c>
      <c r="G106">
        <f>VLOOKUP($A106,'2023'!$B:$AC,21,FALSE)</f>
        <v>0.39899196361663242</v>
      </c>
      <c r="H106">
        <f>VLOOKUP($A106,'2021'!$B:$AD,29,FALSE)</f>
        <v>-0.19937852308937715</v>
      </c>
      <c r="I106">
        <f>VLOOKUP($A106,'2022'!$B:$AD,29,FALSE)</f>
        <v>-1.0341881973532161</v>
      </c>
      <c r="J106">
        <f>VLOOKUP($A106,'2023'!$B:$AD,29,FALSE)</f>
        <v>-0.33266029243123885</v>
      </c>
      <c r="M106">
        <v>-0.76033475627983815</v>
      </c>
      <c r="N106" s="12">
        <v>-0.18227017005744323</v>
      </c>
    </row>
    <row r="107" spans="1:14" x14ac:dyDescent="0.3">
      <c r="A107" t="s">
        <v>158</v>
      </c>
      <c r="B107">
        <f>VLOOKUP(A107,'2021'!$B:$AC,18,FALSE)</f>
        <v>0.36265872838197699</v>
      </c>
      <c r="C107">
        <f>VLOOKUP($A107,'2022'!$B:$AC,18,FALSE)</f>
        <v>0.31384541766587998</v>
      </c>
      <c r="D107">
        <f>VLOOKUP($A107,'2023'!$B:$AC,18,FALSE)</f>
        <v>0.32729541252601302</v>
      </c>
      <c r="E107">
        <f>VLOOKUP($A107,'2021'!$B:$AC,21,FALSE)</f>
        <v>0.84259700889272593</v>
      </c>
      <c r="F107">
        <f>VLOOKUP($A107,'2022'!$B:$AC,21,FALSE)</f>
        <v>-0.29364725640523032</v>
      </c>
      <c r="G107">
        <f>VLOOKUP($A107,'2023'!$B:$AC,21,FALSE)</f>
        <v>-0.1690599938353109</v>
      </c>
      <c r="H107">
        <f>VLOOKUP($A107,'2021'!$B:$AD,29,FALSE)</f>
        <v>-8.4038809680940241E-2</v>
      </c>
      <c r="I107">
        <f>VLOOKUP($A107,'2022'!$B:$AD,29,FALSE)</f>
        <v>-0.67740851927202139</v>
      </c>
      <c r="J107">
        <f>VLOOKUP($A107,'2023'!$B:$AD,29,FALSE)</f>
        <v>8.5471006297444696E-2</v>
      </c>
      <c r="M107">
        <v>-0.59795575164604298</v>
      </c>
      <c r="N107" s="12">
        <v>-1.6382312092894165</v>
      </c>
    </row>
    <row r="108" spans="1:14" x14ac:dyDescent="0.3">
      <c r="A108" t="s">
        <v>441</v>
      </c>
      <c r="B108">
        <f>VLOOKUP(A108,'2021'!$B:$AC,18,FALSE)</f>
        <v>0.34041305291292701</v>
      </c>
      <c r="C108">
        <f>VLOOKUP($A108,'2022'!$B:$AC,18,FALSE)</f>
        <v>0.32678105063357499</v>
      </c>
      <c r="D108" t="e">
        <f>VLOOKUP($A108,'2023'!$B:$AC,18,FALSE)</f>
        <v>#N/A</v>
      </c>
      <c r="E108">
        <f>VLOOKUP($A108,'2021'!$B:$AC,21,FALSE)</f>
        <v>0.20818644772915704</v>
      </c>
      <c r="F108">
        <f>VLOOKUP($A108,'2022'!$B:$AC,21,FALSE)</f>
        <v>8.6495266779543584E-2</v>
      </c>
      <c r="G108" t="e">
        <f>VLOOKUP($A108,'2023'!$B:$AC,21,FALSE)</f>
        <v>#N/A</v>
      </c>
      <c r="H108">
        <f>VLOOKUP($A108,'2021'!$B:$AD,29,FALSE)</f>
        <v>-0.21256160711755503</v>
      </c>
      <c r="I108">
        <f>VLOOKUP($A108,'2022'!$B:$AD,29,FALSE)</f>
        <v>-0.57469645606607289</v>
      </c>
      <c r="J108" t="e">
        <f>VLOOKUP($A108,'2023'!$B:$AD,29,FALSE)</f>
        <v>#N/A</v>
      </c>
      <c r="M108">
        <v>-0.72960155387135572</v>
      </c>
      <c r="N108" s="12">
        <v>-0.53200619173155705</v>
      </c>
    </row>
    <row r="109" spans="1:14" x14ac:dyDescent="0.3">
      <c r="A109" t="s">
        <v>176</v>
      </c>
      <c r="B109">
        <f>VLOOKUP(A109,'2021'!$B:$AC,18,FALSE)</f>
        <v>0.35845867734329301</v>
      </c>
      <c r="C109">
        <f>VLOOKUP($A109,'2022'!$B:$AC,18,FALSE)</f>
        <v>0.34277013960082198</v>
      </c>
      <c r="D109">
        <f>VLOOKUP($A109,'2023'!$B:$AC,18,FALSE)</f>
        <v>0.34565745908231399</v>
      </c>
      <c r="E109">
        <f>VLOOKUP($A109,'2021'!$B:$AC,21,FALSE)</f>
        <v>0.72281836966577651</v>
      </c>
      <c r="F109">
        <f>VLOOKUP($A109,'2022'!$B:$AC,21,FALSE)</f>
        <v>0.55637042778746748</v>
      </c>
      <c r="G109">
        <f>VLOOKUP($A109,'2023'!$B:$AC,21,FALSE)</f>
        <v>0.39255202496930003</v>
      </c>
      <c r="H109">
        <f>VLOOKUP($A109,'2021'!$B:$AD,29,FALSE)</f>
        <v>0.2934057078693616</v>
      </c>
      <c r="I109">
        <f>VLOOKUP($A109,'2022'!$B:$AD,29,FALSE)</f>
        <v>0.18800572982976879</v>
      </c>
      <c r="J109">
        <f>VLOOKUP($A109,'2023'!$B:$AD,29,FALSE)</f>
        <v>0.18501885506898086</v>
      </c>
      <c r="M109">
        <v>-0.85169513106045258</v>
      </c>
      <c r="N109" s="12">
        <v>-0.10604398047116069</v>
      </c>
    </row>
    <row r="110" spans="1:14" x14ac:dyDescent="0.3">
      <c r="A110" t="s">
        <v>125</v>
      </c>
      <c r="B110">
        <f>VLOOKUP(A110,'2021'!$B:$AC,18,FALSE)</f>
        <v>0.38616197153648202</v>
      </c>
      <c r="C110">
        <f>VLOOKUP($A110,'2022'!$B:$AC,18,FALSE)</f>
        <v>0.34961855893439397</v>
      </c>
      <c r="D110">
        <f>VLOOKUP($A110,'2023'!$B:$AC,18,FALSE)</f>
        <v>0.33315842409438401</v>
      </c>
      <c r="E110">
        <f>VLOOKUP($A110,'2021'!$B:$AC,21,FALSE)</f>
        <v>1.5128713594989074</v>
      </c>
      <c r="F110">
        <f>VLOOKUP($A110,'2022'!$B:$AC,21,FALSE)</f>
        <v>0.75762655586353644</v>
      </c>
      <c r="G110">
        <f>VLOOKUP($A110,'2023'!$B:$AC,21,FALSE)</f>
        <v>1.0263032772401901E-2</v>
      </c>
      <c r="H110">
        <f>VLOOKUP($A110,'2021'!$B:$AD,29,FALSE)</f>
        <v>0.15474525531079669</v>
      </c>
      <c r="I110">
        <f>VLOOKUP($A110,'2022'!$B:$AD,29,FALSE)</f>
        <v>3.6889632975027176E-2</v>
      </c>
      <c r="J110">
        <f>VLOOKUP($A110,'2023'!$B:$AD,29,FALSE)</f>
        <v>9.5908195043918607E-2</v>
      </c>
      <c r="M110">
        <v>-1.4416931343528225</v>
      </c>
      <c r="N110" s="12">
        <v>-0.3609304657594587</v>
      </c>
    </row>
    <row r="111" spans="1:14" x14ac:dyDescent="0.3">
      <c r="A111" t="s">
        <v>141</v>
      </c>
      <c r="B111">
        <f>VLOOKUP(A111,'2021'!$B:$AC,18,FALSE)</f>
        <v>0.33700360152870401</v>
      </c>
      <c r="C111">
        <f>VLOOKUP($A111,'2022'!$B:$AC,18,FALSE)</f>
        <v>0.368309873351783</v>
      </c>
      <c r="D111">
        <f>VLOOKUP($A111,'2023'!$B:$AC,18,FALSE)</f>
        <v>0.34025300366396299</v>
      </c>
      <c r="E111">
        <f>VLOOKUP($A111,'2021'!$B:$AC,21,FALSE)</f>
        <v>0.11095442755812879</v>
      </c>
      <c r="F111">
        <f>VLOOKUP($A111,'2022'!$B:$AC,21,FALSE)</f>
        <v>1.3069126589874336</v>
      </c>
      <c r="G111">
        <f>VLOOKUP($A111,'2023'!$B:$AC,21,FALSE)</f>
        <v>0.2272541585940466</v>
      </c>
      <c r="H111">
        <f>VLOOKUP($A111,'2021'!$B:$AD,29,FALSE)</f>
        <v>-0.29278727812323474</v>
      </c>
      <c r="I111">
        <f>VLOOKUP($A111,'2022'!$B:$AD,29,FALSE)</f>
        <v>-0.17113970108968338</v>
      </c>
      <c r="J111">
        <f>VLOOKUP($A111,'2023'!$B:$AD,29,FALSE)</f>
        <v>0.5541344078503927</v>
      </c>
      <c r="M111">
        <v>-0.78042622267289286</v>
      </c>
      <c r="N111" s="12">
        <v>-1.136305166878586</v>
      </c>
    </row>
    <row r="112" spans="1:14" hidden="1" x14ac:dyDescent="0.3">
      <c r="A112" t="s">
        <v>487</v>
      </c>
      <c r="B112">
        <f>VLOOKUP(A112,'2021'!$B:$AC,18,FALSE)</f>
        <v>0.31962772936164202</v>
      </c>
      <c r="C112" t="e">
        <f>VLOOKUP($A112,'2022'!$B:$AC,18,FALSE)</f>
        <v>#N/A</v>
      </c>
      <c r="D112" t="e">
        <f>VLOOKUP($A112,'2023'!$B:$AC,18,FALSE)</f>
        <v>#N/A</v>
      </c>
      <c r="E112">
        <f>VLOOKUP($A112,'2021'!$B:$AC,21,FALSE)</f>
        <v>-0.38457724679129462</v>
      </c>
      <c r="F112" t="e">
        <f>VLOOKUP($A112,'2022'!$B:$AC,21,FALSE)</f>
        <v>#N/A</v>
      </c>
      <c r="G112" t="e">
        <f>VLOOKUP($A112,'2023'!$B:$AC,21,FALSE)</f>
        <v>#N/A</v>
      </c>
      <c r="H112">
        <f>VLOOKUP($A112,'2021'!$B:$AD,29,FALSE)</f>
        <v>-0.66943035527500561</v>
      </c>
      <c r="I112" t="e">
        <f>VLOOKUP($A112,'2022'!$B:$AD,29,FALSE)</f>
        <v>#N/A</v>
      </c>
      <c r="J112" t="e">
        <f>VLOOKUP($A112,'2023'!$B:$AD,29,FALSE)</f>
        <v>#N/A</v>
      </c>
      <c r="M112">
        <v>-0.776698933413141</v>
      </c>
      <c r="N112">
        <v>0.75444817864378699</v>
      </c>
    </row>
    <row r="113" spans="1:14" x14ac:dyDescent="0.3">
      <c r="A113" t="s">
        <v>200</v>
      </c>
      <c r="B113">
        <f>VLOOKUP(A113,'2021'!$B:$AC,18,FALSE)</f>
        <v>0.33264805845877798</v>
      </c>
      <c r="C113">
        <f>VLOOKUP($A113,'2022'!$B:$AC,18,FALSE)</f>
        <v>0.31706297292860097</v>
      </c>
      <c r="D113">
        <f>VLOOKUP($A113,'2023'!$B:$AC,18,FALSE)</f>
        <v>0.34976617461543902</v>
      </c>
      <c r="E113">
        <f>VLOOKUP($A113,'2021'!$B:$AC,21,FALSE)</f>
        <v>-1.3258592046884274E-2</v>
      </c>
      <c r="F113">
        <f>VLOOKUP($A113,'2022'!$B:$AC,21,FALSE)</f>
        <v>-0.1990921944989589</v>
      </c>
      <c r="G113">
        <f>VLOOKUP($A113,'2023'!$B:$AC,21,FALSE)</f>
        <v>0.51821906421664288</v>
      </c>
      <c r="H113">
        <f>VLOOKUP($A113,'2021'!$B:$AD,29,FALSE)</f>
        <v>-9.7391713262803908E-2</v>
      </c>
      <c r="I113">
        <f>VLOOKUP($A113,'2022'!$B:$AD,29,FALSE)</f>
        <v>-0.75812134341556803</v>
      </c>
      <c r="J113">
        <f>VLOOKUP($A113,'2023'!$B:$AD,29,FALSE)</f>
        <v>-0.48597904328418134</v>
      </c>
      <c r="M113">
        <v>-1.1028915719602468</v>
      </c>
      <c r="N113" s="12">
        <v>-0.90776406975707391</v>
      </c>
    </row>
    <row r="114" spans="1:14" hidden="1" x14ac:dyDescent="0.3">
      <c r="A114" t="s">
        <v>488</v>
      </c>
      <c r="B114">
        <f>VLOOKUP(A114,'2021'!$B:$AC,18,FALSE)</f>
        <v>0.28145886511698198</v>
      </c>
      <c r="C114" t="e">
        <f>VLOOKUP($A114,'2022'!$B:$AC,18,FALSE)</f>
        <v>#N/A</v>
      </c>
      <c r="D114" t="e">
        <f>VLOOKUP($A114,'2023'!$B:$AC,18,FALSE)</f>
        <v>#N/A</v>
      </c>
      <c r="E114">
        <f>VLOOKUP($A114,'2021'!$B:$AC,21,FALSE)</f>
        <v>-1.4730913095861233</v>
      </c>
      <c r="F114" t="e">
        <f>VLOOKUP($A114,'2022'!$B:$AC,21,FALSE)</f>
        <v>#N/A</v>
      </c>
      <c r="G114" t="e">
        <f>VLOOKUP($A114,'2023'!$B:$AC,21,FALSE)</f>
        <v>#N/A</v>
      </c>
      <c r="H114">
        <f>VLOOKUP($A114,'2021'!$B:$AD,29,FALSE)</f>
        <v>-0.20928828181148279</v>
      </c>
      <c r="I114" t="e">
        <f>VLOOKUP($A114,'2022'!$B:$AD,29,FALSE)</f>
        <v>#N/A</v>
      </c>
      <c r="J114" t="e">
        <f>VLOOKUP($A114,'2023'!$B:$AD,29,FALSE)</f>
        <v>#N/A</v>
      </c>
      <c r="M114">
        <v>-0.93346795278578398</v>
      </c>
      <c r="N114">
        <v>-1.475641840320467</v>
      </c>
    </row>
    <row r="115" spans="1:14" x14ac:dyDescent="0.3">
      <c r="A115" t="s">
        <v>452</v>
      </c>
      <c r="B115">
        <f>VLOOKUP(A115,'2021'!$B:$AC,18,FALSE)</f>
        <v>0.32399502246245399</v>
      </c>
      <c r="C115">
        <f>VLOOKUP($A115,'2022'!$B:$AC,18,FALSE)</f>
        <v>0.245431849436581</v>
      </c>
      <c r="D115" t="e">
        <f>VLOOKUP($A115,'2023'!$B:$AC,18,FALSE)</f>
        <v>#N/A</v>
      </c>
      <c r="E115">
        <f>VLOOKUP($A115,'2021'!$B:$AC,21,FALSE)</f>
        <v>-0.26002913537491318</v>
      </c>
      <c r="F115">
        <f>VLOOKUP($A115,'2022'!$B:$AC,21,FALSE)</f>
        <v>-2.3041330603630357</v>
      </c>
      <c r="G115" t="e">
        <f>VLOOKUP($A115,'2023'!$B:$AC,21,FALSE)</f>
        <v>#N/A</v>
      </c>
      <c r="H115">
        <f>VLOOKUP($A115,'2021'!$B:$AD,29,FALSE)</f>
        <v>-0.30119502609272863</v>
      </c>
      <c r="I115">
        <f>VLOOKUP($A115,'2022'!$B:$AD,29,FALSE)</f>
        <v>-0.68779271034167122</v>
      </c>
      <c r="J115" t="e">
        <f>VLOOKUP($A115,'2023'!$B:$AD,29,FALSE)</f>
        <v>#N/A</v>
      </c>
      <c r="M115">
        <v>-1.1870773263782552</v>
      </c>
      <c r="N115" s="12">
        <v>-2.1538072583232268</v>
      </c>
    </row>
    <row r="116" spans="1:14" x14ac:dyDescent="0.3">
      <c r="A116" t="s">
        <v>178</v>
      </c>
      <c r="B116">
        <f>VLOOKUP(A116,'2021'!$B:$AC,18,FALSE)</f>
        <v>0.35684194179246198</v>
      </c>
      <c r="C116">
        <f>VLOOKUP($A116,'2022'!$B:$AC,18,FALSE)</f>
        <v>0.39688688783946602</v>
      </c>
      <c r="D116">
        <f>VLOOKUP($A116,'2023'!$B:$AC,18,FALSE)</f>
        <v>0.39297256077208098</v>
      </c>
      <c r="E116">
        <f>VLOOKUP($A116,'2021'!$B:$AC,21,FALSE)</f>
        <v>0.6767116956075846</v>
      </c>
      <c r="F116">
        <f>VLOOKUP($A116,'2022'!$B:$AC,21,FALSE)</f>
        <v>2.1467121817139501</v>
      </c>
      <c r="G116">
        <f>VLOOKUP($A116,'2023'!$B:$AC,21,FALSE)</f>
        <v>1.8397071499963096</v>
      </c>
      <c r="H116">
        <f>VLOOKUP($A116,'2021'!$B:$AD,29,FALSE)</f>
        <v>0.19214077310297373</v>
      </c>
      <c r="I116">
        <f>VLOOKUP($A116,'2022'!$B:$AD,29,FALSE)</f>
        <v>0.14310830610620276</v>
      </c>
      <c r="J116">
        <f>VLOOKUP($A116,'2023'!$B:$AD,29,FALSE)</f>
        <v>0.26054045220053157</v>
      </c>
    </row>
    <row r="117" spans="1:14" x14ac:dyDescent="0.3">
      <c r="A117" t="s">
        <v>149</v>
      </c>
      <c r="B117">
        <f>VLOOKUP(A117,'2021'!$B:$AC,18,FALSE)</f>
        <v>0.33594423846680899</v>
      </c>
      <c r="C117">
        <f>VLOOKUP($A117,'2022'!$B:$AC,18,FALSE)</f>
        <v>0.3810049212346</v>
      </c>
      <c r="D117">
        <f>VLOOKUP($A117,'2023'!$B:$AC,18,FALSE)</f>
        <v>0.327271078131737</v>
      </c>
      <c r="E117">
        <f>VLOOKUP($A117,'2021'!$B:$AC,21,FALSE)</f>
        <v>8.0743112306864803E-2</v>
      </c>
      <c r="F117">
        <f>VLOOKUP($A117,'2022'!$B:$AC,21,FALSE)</f>
        <v>1.6799850510518712</v>
      </c>
      <c r="G117">
        <f>VLOOKUP($A117,'2023'!$B:$AC,21,FALSE)</f>
        <v>-0.16980427297945952</v>
      </c>
      <c r="H117">
        <f>VLOOKUP($A117,'2021'!$B:$AD,29,FALSE)</f>
        <v>0.34851873203298717</v>
      </c>
      <c r="I117">
        <f>VLOOKUP($A117,'2022'!$B:$AD,29,FALSE)</f>
        <v>0.70207134813865668</v>
      </c>
      <c r="J117">
        <f>VLOOKUP($A117,'2023'!$B:$AD,29,FALSE)</f>
        <v>0.35510747522208153</v>
      </c>
    </row>
    <row r="118" spans="1:14" hidden="1" x14ac:dyDescent="0.3">
      <c r="A118" t="s">
        <v>197</v>
      </c>
      <c r="B118">
        <f>VLOOKUP(A118,'2021'!$B:$AC,18,FALSE)</f>
        <v>0.33586148394827198</v>
      </c>
      <c r="C118" t="e">
        <f>VLOOKUP($A118,'2022'!$B:$AC,18,FALSE)</f>
        <v>#N/A</v>
      </c>
      <c r="D118">
        <f>VLOOKUP($A118,'2023'!$B:$AC,18,FALSE)</f>
        <v>0.35837086571789301</v>
      </c>
      <c r="E118">
        <f>VLOOKUP($A118,'2021'!$B:$AC,21,FALSE)</f>
        <v>7.838308774312755E-2</v>
      </c>
      <c r="F118" t="e">
        <f>VLOOKUP($A118,'2022'!$B:$AC,21,FALSE)</f>
        <v>#N/A</v>
      </c>
      <c r="G118">
        <f>VLOOKUP($A118,'2023'!$B:$AC,21,FALSE)</f>
        <v>0.78139767703749852</v>
      </c>
      <c r="H118">
        <f>VLOOKUP($A118,'2021'!$B:$AD,29,FALSE)</f>
        <v>-0.65037544333642983</v>
      </c>
      <c r="I118" t="e">
        <f>VLOOKUP($A118,'2022'!$B:$AD,29,FALSE)</f>
        <v>#N/A</v>
      </c>
      <c r="J118">
        <f>VLOOKUP($A118,'2023'!$B:$AD,29,FALSE)</f>
        <v>-0.24976656159344598</v>
      </c>
      <c r="M118"/>
      <c r="N118"/>
    </row>
    <row r="119" spans="1:14" x14ac:dyDescent="0.3">
      <c r="A119" t="s">
        <v>162</v>
      </c>
      <c r="B119">
        <f>VLOOKUP(A119,'2021'!$B:$AC,18,FALSE)</f>
        <v>0.315087584836444</v>
      </c>
      <c r="C119">
        <f>VLOOKUP($A119,'2022'!$B:$AC,18,FALSE)</f>
        <v>0.32946598452550302</v>
      </c>
      <c r="D119">
        <f>VLOOKUP($A119,'2023'!$B:$AC,18,FALSE)</f>
        <v>0.31456542078937799</v>
      </c>
      <c r="E119">
        <f>VLOOKUP($A119,'2021'!$B:$AC,21,FALSE)</f>
        <v>-0.51405480030509609</v>
      </c>
      <c r="F119">
        <f>VLOOKUP($A119,'2022'!$B:$AC,21,FALSE)</f>
        <v>0.16539805776091968</v>
      </c>
      <c r="G119">
        <f>VLOOKUP($A119,'2023'!$B:$AC,21,FALSE)</f>
        <v>-0.55841290919017972</v>
      </c>
      <c r="H119">
        <f>VLOOKUP($A119,'2021'!$B:$AD,29,FALSE)</f>
        <v>0.21722241139043116</v>
      </c>
      <c r="I119">
        <f>VLOOKUP($A119,'2022'!$B:$AD,29,FALSE)</f>
        <v>0.10730130765766108</v>
      </c>
      <c r="J119">
        <f>VLOOKUP($A119,'2023'!$B:$AD,29,FALSE)</f>
        <v>0.13632336044191634</v>
      </c>
    </row>
    <row r="120" spans="1:14" hidden="1" x14ac:dyDescent="0.3">
      <c r="A120" t="s">
        <v>489</v>
      </c>
      <c r="B120">
        <f>VLOOKUP(A120,'2021'!$B:$AC,18,FALSE)</f>
        <v>0.31821750630350598</v>
      </c>
      <c r="C120" t="e">
        <f>VLOOKUP($A120,'2022'!$B:$AC,18,FALSE)</f>
        <v>#N/A</v>
      </c>
      <c r="D120" t="e">
        <f>VLOOKUP($A120,'2023'!$B:$AC,18,FALSE)</f>
        <v>#N/A</v>
      </c>
      <c r="E120">
        <f>VLOOKUP($A120,'2021'!$B:$AC,21,FALSE)</f>
        <v>-0.42479451971351334</v>
      </c>
      <c r="F120" t="e">
        <f>VLOOKUP($A120,'2022'!$B:$AC,21,FALSE)</f>
        <v>#N/A</v>
      </c>
      <c r="G120" t="e">
        <f>VLOOKUP($A120,'2023'!$B:$AC,21,FALSE)</f>
        <v>#N/A</v>
      </c>
      <c r="H120">
        <f>VLOOKUP($A120,'2021'!$B:$AD,29,FALSE)</f>
        <v>0.11532646622615103</v>
      </c>
      <c r="I120" t="e">
        <f>VLOOKUP($A120,'2022'!$B:$AD,29,FALSE)</f>
        <v>#N/A</v>
      </c>
      <c r="J120" t="e">
        <f>VLOOKUP($A120,'2023'!$B:$AD,29,FALSE)</f>
        <v>#N/A</v>
      </c>
      <c r="M120"/>
      <c r="N120"/>
    </row>
    <row r="121" spans="1:14" hidden="1" x14ac:dyDescent="0.3">
      <c r="A121" t="s">
        <v>181</v>
      </c>
      <c r="B121">
        <f>VLOOKUP(A121,'2021'!$B:$AC,18,FALSE)</f>
        <v>0.31416734635272803</v>
      </c>
      <c r="C121" t="e">
        <f>VLOOKUP($A121,'2022'!$B:$AC,18,FALSE)</f>
        <v>#N/A</v>
      </c>
      <c r="D121">
        <f>VLOOKUP($A121,'2023'!$B:$AC,18,FALSE)</f>
        <v>0.29040551298870798</v>
      </c>
      <c r="E121">
        <f>VLOOKUP($A121,'2021'!$B:$AC,21,FALSE)</f>
        <v>-0.54029850837639326</v>
      </c>
      <c r="F121" t="e">
        <f>VLOOKUP($A121,'2022'!$B:$AC,21,FALSE)</f>
        <v>#N/A</v>
      </c>
      <c r="G121">
        <f>VLOOKUP($A121,'2023'!$B:$AC,21,FALSE)</f>
        <v>-1.2973553006313723</v>
      </c>
      <c r="H121">
        <f>VLOOKUP($A121,'2021'!$B:$AD,29,FALSE)</f>
        <v>-0.15654476173949713</v>
      </c>
      <c r="I121" t="e">
        <f>VLOOKUP($A121,'2022'!$B:$AD,29,FALSE)</f>
        <v>#N/A</v>
      </c>
      <c r="J121">
        <f>VLOOKUP($A121,'2023'!$B:$AD,29,FALSE)</f>
        <v>-0.55184147219598534</v>
      </c>
      <c r="M121"/>
      <c r="N121"/>
    </row>
    <row r="122" spans="1:14" x14ac:dyDescent="0.3">
      <c r="A122" t="s">
        <v>194</v>
      </c>
      <c r="B122">
        <f>VLOOKUP(A122,'2021'!$B:$AC,18,FALSE)</f>
        <v>0.33388723557609301</v>
      </c>
      <c r="C122">
        <f>VLOOKUP($A122,'2022'!$B:$AC,18,FALSE)</f>
        <v>0.31922791698640002</v>
      </c>
      <c r="D122">
        <f>VLOOKUP($A122,'2023'!$B:$AC,18,FALSE)</f>
        <v>0.32186062591841502</v>
      </c>
      <c r="E122">
        <f>VLOOKUP($A122,'2021'!$B:$AC,21,FALSE)</f>
        <v>2.2080728239012741E-2</v>
      </c>
      <c r="F122">
        <f>VLOOKUP($A122,'2022'!$B:$AC,21,FALSE)</f>
        <v>-0.13547046846970998</v>
      </c>
      <c r="G122">
        <f>VLOOKUP($A122,'2023'!$B:$AC,21,FALSE)</f>
        <v>-0.33528555421098655</v>
      </c>
      <c r="H122">
        <f>VLOOKUP($A122,'2021'!$B:$AD,29,FALSE)</f>
        <v>4.8837623560939063E-2</v>
      </c>
      <c r="I122">
        <f>VLOOKUP($A122,'2022'!$B:$AD,29,FALSE)</f>
        <v>0.10908455622580485</v>
      </c>
      <c r="J122">
        <f>VLOOKUP($A122,'2023'!$B:$AD,29,FALSE)</f>
        <v>0.22639852721556009</v>
      </c>
    </row>
    <row r="123" spans="1:14" hidden="1" x14ac:dyDescent="0.3">
      <c r="A123" t="s">
        <v>490</v>
      </c>
      <c r="B123">
        <f>VLOOKUP(A123,'2021'!$B:$AC,18,FALSE)</f>
        <v>0.34652541880541698</v>
      </c>
      <c r="C123" t="e">
        <f>VLOOKUP($A123,'2022'!$B:$AC,18,FALSE)</f>
        <v>#N/A</v>
      </c>
      <c r="D123" t="e">
        <f>VLOOKUP($A123,'2023'!$B:$AC,18,FALSE)</f>
        <v>#N/A</v>
      </c>
      <c r="E123">
        <f>VLOOKUP($A123,'2021'!$B:$AC,21,FALSE)</f>
        <v>0.38250120303009949</v>
      </c>
      <c r="F123" t="e">
        <f>VLOOKUP($A123,'2022'!$B:$AC,21,FALSE)</f>
        <v>#N/A</v>
      </c>
      <c r="G123" t="e">
        <f>VLOOKUP($A123,'2023'!$B:$AC,21,FALSE)</f>
        <v>#N/A</v>
      </c>
      <c r="H123">
        <f>VLOOKUP($A123,'2021'!$B:$AD,29,FALSE)</f>
        <v>0.21454875687827571</v>
      </c>
      <c r="I123" t="e">
        <f>VLOOKUP($A123,'2022'!$B:$AD,29,FALSE)</f>
        <v>#N/A</v>
      </c>
      <c r="J123" t="e">
        <f>VLOOKUP($A123,'2023'!$B:$AD,29,FALSE)</f>
        <v>#N/A</v>
      </c>
      <c r="M123"/>
      <c r="N123"/>
    </row>
    <row r="124" spans="1:14" hidden="1" x14ac:dyDescent="0.3">
      <c r="A124" t="s">
        <v>111</v>
      </c>
      <c r="B124">
        <f>VLOOKUP(A124,'2021'!$B:$AC,18,FALSE)</f>
        <v>0.346121994337238</v>
      </c>
      <c r="C124" t="e">
        <f>VLOOKUP($A124,'2022'!$B:$AC,18,FALSE)</f>
        <v>#N/A</v>
      </c>
      <c r="D124">
        <f>VLOOKUP($A124,'2023'!$B:$AC,18,FALSE)</f>
        <v>0.30509456997936202</v>
      </c>
      <c r="E124">
        <f>VLOOKUP($A124,'2021'!$B:$AC,21,FALSE)</f>
        <v>0.37099619192802608</v>
      </c>
      <c r="F124" t="e">
        <f>VLOOKUP($A124,'2022'!$B:$AC,21,FALSE)</f>
        <v>#N/A</v>
      </c>
      <c r="G124">
        <f>VLOOKUP($A124,'2023'!$B:$AC,21,FALSE)</f>
        <v>-0.84808343294697475</v>
      </c>
      <c r="H124">
        <f>VLOOKUP($A124,'2021'!$B:$AD,29,FALSE)</f>
        <v>0.4952856862991411</v>
      </c>
      <c r="I124" t="e">
        <f>VLOOKUP($A124,'2022'!$B:$AD,29,FALSE)</f>
        <v>#N/A</v>
      </c>
      <c r="J124">
        <f>VLOOKUP($A124,'2023'!$B:$AD,29,FALSE)</f>
        <v>0.23612317684019415</v>
      </c>
      <c r="M124"/>
      <c r="N124"/>
    </row>
    <row r="125" spans="1:14" hidden="1" x14ac:dyDescent="0.3">
      <c r="A125" t="s">
        <v>491</v>
      </c>
      <c r="B125">
        <f>VLOOKUP(A125,'2021'!$B:$AC,18,FALSE)</f>
        <v>0.28956619658034799</v>
      </c>
      <c r="C125" t="e">
        <f>VLOOKUP($A125,'2022'!$B:$AC,18,FALSE)</f>
        <v>#N/A</v>
      </c>
      <c r="D125" t="e">
        <f>VLOOKUP($A125,'2023'!$B:$AC,18,FALSE)</f>
        <v>#N/A</v>
      </c>
      <c r="E125">
        <f>VLOOKUP($A125,'2021'!$B:$AC,21,FALSE)</f>
        <v>-1.241883373896826</v>
      </c>
      <c r="F125" t="e">
        <f>VLOOKUP($A125,'2022'!$B:$AC,21,FALSE)</f>
        <v>#N/A</v>
      </c>
      <c r="G125" t="e">
        <f>VLOOKUP($A125,'2023'!$B:$AC,21,FALSE)</f>
        <v>#N/A</v>
      </c>
      <c r="H125">
        <f>VLOOKUP($A125,'2021'!$B:$AD,29,FALSE)</f>
        <v>-0.78334437192559458</v>
      </c>
      <c r="I125" t="e">
        <f>VLOOKUP($A125,'2022'!$B:$AD,29,FALSE)</f>
        <v>#N/A</v>
      </c>
      <c r="J125" t="e">
        <f>VLOOKUP($A125,'2023'!$B:$AD,29,FALSE)</f>
        <v>#N/A</v>
      </c>
      <c r="M125"/>
      <c r="N125"/>
    </row>
    <row r="126" spans="1:14" x14ac:dyDescent="0.3">
      <c r="A126" t="s">
        <v>219</v>
      </c>
      <c r="B126">
        <f>VLOOKUP(A126,'2021'!$B:$AC,18,FALSE)</f>
        <v>0.33709775485576798</v>
      </c>
      <c r="C126">
        <f>VLOOKUP($A126,'2022'!$B:$AC,18,FALSE)</f>
        <v>0.31247511927577698</v>
      </c>
      <c r="D126">
        <f>VLOOKUP($A126,'2023'!$B:$AC,18,FALSE)</f>
        <v>0.36799268546220198</v>
      </c>
      <c r="E126">
        <f>VLOOKUP($A126,'2021'!$B:$AC,21,FALSE)</f>
        <v>0.1136395276415664</v>
      </c>
      <c r="F126">
        <f>VLOOKUP($A126,'2022'!$B:$AC,21,FALSE)</f>
        <v>-0.33391654116544928</v>
      </c>
      <c r="G126">
        <f>VLOOKUP($A126,'2023'!$B:$AC,21,FALSE)</f>
        <v>1.0756856582059773</v>
      </c>
      <c r="H126">
        <f>VLOOKUP($A126,'2021'!$B:$AD,29,FALSE)</f>
        <v>0.15738045258123418</v>
      </c>
      <c r="I126">
        <f>VLOOKUP($A126,'2022'!$B:$AD,29,FALSE)</f>
        <v>0.33116989075455244</v>
      </c>
      <c r="J126">
        <f>VLOOKUP($A126,'2023'!$B:$AD,29,FALSE)</f>
        <v>-0.27686067842956918</v>
      </c>
    </row>
    <row r="127" spans="1:14" x14ac:dyDescent="0.3">
      <c r="A127" t="s">
        <v>122</v>
      </c>
      <c r="B127">
        <f>VLOOKUP(A127,'2021'!$B:$AC,18,FALSE)</f>
        <v>0.324642122901795</v>
      </c>
      <c r="C127">
        <f>VLOOKUP($A127,'2022'!$B:$AC,18,FALSE)</f>
        <v>0.366115214370137</v>
      </c>
      <c r="D127">
        <f>VLOOKUP($A127,'2023'!$B:$AC,18,FALSE)</f>
        <v>0.401729520261287</v>
      </c>
      <c r="E127">
        <f>VLOOKUP($A127,'2021'!$B:$AC,21,FALSE)</f>
        <v>-0.24157488104477665</v>
      </c>
      <c r="F127">
        <f>VLOOKUP($A127,'2022'!$B:$AC,21,FALSE)</f>
        <v>1.2424176934224282</v>
      </c>
      <c r="G127">
        <f>VLOOKUP($A127,'2023'!$B:$AC,21,FALSE)</f>
        <v>2.1075429646068309</v>
      </c>
      <c r="H127">
        <f>VLOOKUP($A127,'2021'!$B:$AD,29,FALSE)</f>
        <v>-6.1641787551941774E-3</v>
      </c>
      <c r="I127">
        <f>VLOOKUP($A127,'2022'!$B:$AD,29,FALSE)</f>
        <v>1.142492025660524</v>
      </c>
      <c r="J127">
        <f>VLOOKUP($A127,'2023'!$B:$AD,29,FALSE)</f>
        <v>0.86626037575011239</v>
      </c>
    </row>
    <row r="128" spans="1:14" x14ac:dyDescent="0.3">
      <c r="A128" t="s">
        <v>284</v>
      </c>
      <c r="B128">
        <f>VLOOKUP(A128,'2021'!$B:$AC,18,FALSE)</f>
        <v>0.33302507562637301</v>
      </c>
      <c r="C128">
        <f>VLOOKUP($A128,'2022'!$B:$AC,18,FALSE)</f>
        <v>0.34336347004842799</v>
      </c>
      <c r="D128" t="e">
        <f>VLOOKUP($A128,'2023'!$B:$AC,18,FALSE)</f>
        <v>#N/A</v>
      </c>
      <c r="E128">
        <f>VLOOKUP($A128,'2021'!$B:$AC,21,FALSE)</f>
        <v>-2.506674300217812E-3</v>
      </c>
      <c r="F128">
        <f>VLOOKUP($A128,'2022'!$B:$AC,21,FALSE)</f>
        <v>0.57380677079430609</v>
      </c>
      <c r="G128" t="e">
        <f>VLOOKUP($A128,'2023'!$B:$AC,21,FALSE)</f>
        <v>#N/A</v>
      </c>
      <c r="H128">
        <f>VLOOKUP($A128,'2021'!$B:$AD,29,FALSE)</f>
        <v>-0.14044878095461941</v>
      </c>
      <c r="I128">
        <f>VLOOKUP($A128,'2022'!$B:$AD,29,FALSE)</f>
        <v>-0.65094708274119217</v>
      </c>
      <c r="J128" t="e">
        <f>VLOOKUP($A128,'2023'!$B:$AD,29,FALSE)</f>
        <v>#N/A</v>
      </c>
    </row>
    <row r="129" spans="1:14" hidden="1" x14ac:dyDescent="0.3">
      <c r="A129" t="s">
        <v>492</v>
      </c>
      <c r="B129">
        <f>VLOOKUP(A129,'2021'!$B:$AC,18,FALSE)</f>
        <v>0.32875186153080099</v>
      </c>
      <c r="C129" t="e">
        <f>VLOOKUP($A129,'2022'!$B:$AC,18,FALSE)</f>
        <v>#N/A</v>
      </c>
      <c r="D129" t="e">
        <f>VLOOKUP($A129,'2023'!$B:$AC,18,FALSE)</f>
        <v>#N/A</v>
      </c>
      <c r="E129">
        <f>VLOOKUP($A129,'2021'!$B:$AC,21,FALSE)</f>
        <v>-0.12437180517096369</v>
      </c>
      <c r="F129" t="e">
        <f>VLOOKUP($A129,'2022'!$B:$AC,21,FALSE)</f>
        <v>#N/A</v>
      </c>
      <c r="G129" t="e">
        <f>VLOOKUP($A129,'2023'!$B:$AC,21,FALSE)</f>
        <v>#N/A</v>
      </c>
      <c r="H129">
        <f>VLOOKUP($A129,'2021'!$B:$AD,29,FALSE)</f>
        <v>-1.0339429424221496</v>
      </c>
      <c r="I129" t="e">
        <f>VLOOKUP($A129,'2022'!$B:$AD,29,FALSE)</f>
        <v>#N/A</v>
      </c>
      <c r="J129" t="e">
        <f>VLOOKUP($A129,'2023'!$B:$AD,29,FALSE)</f>
        <v>#N/A</v>
      </c>
      <c r="M129"/>
      <c r="N129"/>
    </row>
    <row r="130" spans="1:14" hidden="1" x14ac:dyDescent="0.3">
      <c r="A130" t="s">
        <v>493</v>
      </c>
      <c r="B130">
        <f>VLOOKUP(A130,'2021'!$B:$AC,18,FALSE)</f>
        <v>0.29907493307923</v>
      </c>
      <c r="C130" t="e">
        <f>VLOOKUP($A130,'2022'!$B:$AC,18,FALSE)</f>
        <v>#N/A</v>
      </c>
      <c r="D130" t="e">
        <f>VLOOKUP($A130,'2023'!$B:$AC,18,FALSE)</f>
        <v>#N/A</v>
      </c>
      <c r="E130">
        <f>VLOOKUP($A130,'2021'!$B:$AC,21,FALSE)</f>
        <v>-0.97070964097938428</v>
      </c>
      <c r="F130" t="e">
        <f>VLOOKUP($A130,'2022'!$B:$AC,21,FALSE)</f>
        <v>#N/A</v>
      </c>
      <c r="G130" t="e">
        <f>VLOOKUP($A130,'2023'!$B:$AC,21,FALSE)</f>
        <v>#N/A</v>
      </c>
      <c r="H130">
        <f>VLOOKUP($A130,'2021'!$B:$AD,29,FALSE)</f>
        <v>-0.74729703672142089</v>
      </c>
      <c r="I130" t="e">
        <f>VLOOKUP($A130,'2022'!$B:$AD,29,FALSE)</f>
        <v>#N/A</v>
      </c>
      <c r="J130" t="e">
        <f>VLOOKUP($A130,'2023'!$B:$AD,29,FALSE)</f>
        <v>#N/A</v>
      </c>
      <c r="M130"/>
      <c r="N130"/>
    </row>
    <row r="131" spans="1:14" hidden="1" x14ac:dyDescent="0.3">
      <c r="A131" t="s">
        <v>494</v>
      </c>
      <c r="B131">
        <f>VLOOKUP(A131,'2021'!$B:$AC,18,FALSE)</f>
        <v>0.31237914829837998</v>
      </c>
      <c r="C131" t="e">
        <f>VLOOKUP($A131,'2022'!$B:$AC,18,FALSE)</f>
        <v>#N/A</v>
      </c>
      <c r="D131" t="e">
        <f>VLOOKUP($A131,'2023'!$B:$AC,18,FALSE)</f>
        <v>#N/A</v>
      </c>
      <c r="E131">
        <f>VLOOKUP($A131,'2021'!$B:$AC,21,FALSE)</f>
        <v>-0.5912950147629441</v>
      </c>
      <c r="F131" t="e">
        <f>VLOOKUP($A131,'2022'!$B:$AC,21,FALSE)</f>
        <v>#N/A</v>
      </c>
      <c r="G131" t="e">
        <f>VLOOKUP($A131,'2023'!$B:$AC,21,FALSE)</f>
        <v>#N/A</v>
      </c>
      <c r="H131">
        <f>VLOOKUP($A131,'2021'!$B:$AD,29,FALSE)</f>
        <v>-0.72646856083835298</v>
      </c>
      <c r="I131" t="e">
        <f>VLOOKUP($A131,'2022'!$B:$AD,29,FALSE)</f>
        <v>#N/A</v>
      </c>
      <c r="J131" t="e">
        <f>VLOOKUP($A131,'2023'!$B:$AD,29,FALSE)</f>
        <v>#N/A</v>
      </c>
      <c r="M131"/>
      <c r="N131"/>
    </row>
    <row r="132" spans="1:14" x14ac:dyDescent="0.3">
      <c r="A132" t="s">
        <v>398</v>
      </c>
      <c r="B132">
        <f>VLOOKUP(A132,'2021'!$B:$AC,18,FALSE)</f>
        <v>0.34092878189431602</v>
      </c>
      <c r="C132">
        <f>VLOOKUP($A132,'2022'!$B:$AC,18,FALSE)</f>
        <v>0.32101424497499298</v>
      </c>
      <c r="D132" t="e">
        <f>VLOOKUP($A132,'2023'!$B:$AC,18,FALSE)</f>
        <v>#N/A</v>
      </c>
      <c r="E132">
        <f>VLOOKUP($A132,'2021'!$B:$AC,21,FALSE)</f>
        <v>0.22289420128541693</v>
      </c>
      <c r="F132">
        <f>VLOOKUP($A132,'2022'!$B:$AC,21,FALSE)</f>
        <v>-8.29752229324279E-2</v>
      </c>
      <c r="G132" t="e">
        <f>VLOOKUP($A132,'2023'!$B:$AC,21,FALSE)</f>
        <v>#N/A</v>
      </c>
      <c r="H132">
        <f>VLOOKUP($A132,'2021'!$B:$AD,29,FALSE)</f>
        <v>-0.31508857585887284</v>
      </c>
      <c r="I132">
        <f>VLOOKUP($A132,'2022'!$B:$AD,29,FALSE)</f>
        <v>0.38867801372497457</v>
      </c>
      <c r="J132" t="e">
        <f>VLOOKUP($A132,'2023'!$B:$AD,29,FALSE)</f>
        <v>#N/A</v>
      </c>
    </row>
    <row r="133" spans="1:14" hidden="1" x14ac:dyDescent="0.3">
      <c r="A133" t="s">
        <v>203</v>
      </c>
      <c r="B133">
        <f>VLOOKUP(A133,'2021'!$B:$AC,18,FALSE)</f>
        <v>0.27064326766360502</v>
      </c>
      <c r="C133" t="e">
        <f>VLOOKUP($A133,'2022'!$B:$AC,18,FALSE)</f>
        <v>#N/A</v>
      </c>
      <c r="D133">
        <f>VLOOKUP($A133,'2023'!$B:$AC,18,FALSE)</f>
        <v>0.327334850439297</v>
      </c>
      <c r="E133">
        <f>VLOOKUP($A133,'2021'!$B:$AC,21,FALSE)</f>
        <v>-1.7815345959795827</v>
      </c>
      <c r="F133" t="e">
        <f>VLOOKUP($A133,'2022'!$B:$AC,21,FALSE)</f>
        <v>#N/A</v>
      </c>
      <c r="G133">
        <f>VLOOKUP($A133,'2023'!$B:$AC,21,FALSE)</f>
        <v>-0.16785376630348622</v>
      </c>
      <c r="H133">
        <f>VLOOKUP($A133,'2021'!$B:$AD,29,FALSE)</f>
        <v>-1.0208514010585521</v>
      </c>
      <c r="I133" t="e">
        <f>VLOOKUP($A133,'2022'!$B:$AD,29,FALSE)</f>
        <v>#N/A</v>
      </c>
      <c r="J133">
        <f>VLOOKUP($A133,'2023'!$B:$AD,29,FALSE)</f>
        <v>-0.98135421043916959</v>
      </c>
      <c r="M133"/>
      <c r="N133"/>
    </row>
    <row r="134" spans="1:14" hidden="1" x14ac:dyDescent="0.3">
      <c r="A134" t="s">
        <v>510</v>
      </c>
      <c r="B134">
        <f>VLOOKUP(A134,'2021'!$B:$AC,18,FALSE)</f>
        <v>0.22400877993797499</v>
      </c>
      <c r="C134" t="e">
        <f>VLOOKUP($A134,'2022'!$B:$AC,18,FALSE)</f>
        <v>#N/A</v>
      </c>
      <c r="D134" t="e">
        <f>VLOOKUP($A134,'2023'!$B:$AC,18,FALSE)</f>
        <v>#N/A</v>
      </c>
      <c r="E134">
        <f>VLOOKUP($A134,'2021'!$B:$AC,21,FALSE)</f>
        <v>-3.1114745013222715</v>
      </c>
      <c r="F134" t="e">
        <f>VLOOKUP($A134,'2022'!$B:$AC,21,FALSE)</f>
        <v>#N/A</v>
      </c>
      <c r="G134" t="e">
        <f>VLOOKUP($A134,'2023'!$B:$AC,21,FALSE)</f>
        <v>#N/A</v>
      </c>
      <c r="H134">
        <f>VLOOKUP($A134,'2021'!$B:$AD,29,FALSE)</f>
        <v>-1.1461625222265182</v>
      </c>
      <c r="I134" t="e">
        <f>VLOOKUP($A134,'2022'!$B:$AD,29,FALSE)</f>
        <v>#N/A</v>
      </c>
      <c r="J134" t="e">
        <f>VLOOKUP($A134,'2023'!$B:$AD,29,FALSE)</f>
        <v>#N/A</v>
      </c>
      <c r="M134"/>
      <c r="N134"/>
    </row>
    <row r="135" spans="1:14" x14ac:dyDescent="0.3">
      <c r="A135" t="s">
        <v>471</v>
      </c>
      <c r="B135">
        <f>VLOOKUP(A135,'2021'!$B:$AC,18,FALSE)</f>
        <v>0.363231038968163</v>
      </c>
      <c r="C135">
        <f>VLOOKUP($A135,'2022'!$B:$AC,18,FALSE)</f>
        <v>0.28469568613457302</v>
      </c>
      <c r="D135" t="e">
        <f>VLOOKUP($A135,'2023'!$B:$AC,18,FALSE)</f>
        <v>#N/A</v>
      </c>
      <c r="E135">
        <f>VLOOKUP($A135,'2021'!$B:$AC,21,FALSE)</f>
        <v>0.85891837798971127</v>
      </c>
      <c r="F135">
        <f>VLOOKUP($A135,'2022'!$B:$AC,21,FALSE)</f>
        <v>-1.1502773511321922</v>
      </c>
      <c r="G135" t="e">
        <f>VLOOKUP($A135,'2023'!$B:$AC,21,FALSE)</f>
        <v>#N/A</v>
      </c>
      <c r="H135">
        <f>VLOOKUP($A135,'2021'!$B:$AD,29,FALSE)</f>
        <v>0.23996644735654615</v>
      </c>
      <c r="I135">
        <f>VLOOKUP($A135,'2022'!$B:$AD,29,FALSE)</f>
        <v>-0.54937674658256686</v>
      </c>
      <c r="J135" t="e">
        <f>VLOOKUP($A135,'2023'!$B:$AD,29,FALSE)</f>
        <v>#N/A</v>
      </c>
    </row>
    <row r="136" spans="1:14" hidden="1" x14ac:dyDescent="0.3">
      <c r="A136" t="s">
        <v>495</v>
      </c>
      <c r="B136">
        <f>VLOOKUP(A136,'2021'!$B:$AC,18,FALSE)</f>
        <v>0.33751287500557597</v>
      </c>
      <c r="C136" t="e">
        <f>VLOOKUP($A136,'2022'!$B:$AC,18,FALSE)</f>
        <v>#N/A</v>
      </c>
      <c r="D136" t="e">
        <f>VLOOKUP($A136,'2023'!$B:$AC,18,FALSE)</f>
        <v>#N/A</v>
      </c>
      <c r="E136">
        <f>VLOOKUP($A136,'2021'!$B:$AC,21,FALSE)</f>
        <v>0.1254780806024057</v>
      </c>
      <c r="F136" t="e">
        <f>VLOOKUP($A136,'2022'!$B:$AC,21,FALSE)</f>
        <v>#N/A</v>
      </c>
      <c r="G136" t="e">
        <f>VLOOKUP($A136,'2023'!$B:$AC,21,FALSE)</f>
        <v>#N/A</v>
      </c>
      <c r="H136">
        <f>VLOOKUP($A136,'2021'!$B:$AD,29,FALSE)</f>
        <v>-0.54389354504123211</v>
      </c>
      <c r="I136" t="e">
        <f>VLOOKUP($A136,'2022'!$B:$AD,29,FALSE)</f>
        <v>#N/A</v>
      </c>
      <c r="J136" t="e">
        <f>VLOOKUP($A136,'2023'!$B:$AD,29,FALSE)</f>
        <v>#N/A</v>
      </c>
      <c r="M136"/>
      <c r="N136"/>
    </row>
    <row r="137" spans="1:14" x14ac:dyDescent="0.3">
      <c r="A137" t="s">
        <v>445</v>
      </c>
      <c r="B137">
        <f>VLOOKUP(A137,'2021'!$B:$AC,18,FALSE)</f>
        <v>0.33581189279045298</v>
      </c>
      <c r="C137">
        <f>VLOOKUP($A137,'2022'!$B:$AC,18,FALSE)</f>
        <v>0.30637175872830102</v>
      </c>
      <c r="D137" t="e">
        <f>VLOOKUP($A137,'2023'!$B:$AC,18,FALSE)</f>
        <v>#N/A</v>
      </c>
      <c r="E137">
        <f>VLOOKUP($A137,'2021'!$B:$AC,21,FALSE)</f>
        <v>7.6968828405195949E-2</v>
      </c>
      <c r="F137">
        <f>VLOOKUP($A137,'2022'!$B:$AC,21,FALSE)</f>
        <v>-0.5132774494579283</v>
      </c>
      <c r="G137" t="e">
        <f>VLOOKUP($A137,'2023'!$B:$AC,21,FALSE)</f>
        <v>#N/A</v>
      </c>
      <c r="H137">
        <f>VLOOKUP($A137,'2021'!$B:$AD,29,FALSE)</f>
        <v>-0.77495086517688305</v>
      </c>
      <c r="I137">
        <f>VLOOKUP($A137,'2022'!$B:$AD,29,FALSE)</f>
        <v>-0.82907709864404566</v>
      </c>
      <c r="J137" t="e">
        <f>VLOOKUP($A137,'2023'!$B:$AD,29,FALSE)</f>
        <v>#N/A</v>
      </c>
    </row>
    <row r="138" spans="1:14" hidden="1" x14ac:dyDescent="0.3">
      <c r="A138" t="s">
        <v>132</v>
      </c>
      <c r="B138">
        <f>VLOOKUP(A138,'2021'!$B:$AC,18,FALSE)</f>
        <v>0.25772381067276001</v>
      </c>
      <c r="C138" t="e">
        <f>VLOOKUP($A138,'2022'!$B:$AC,18,FALSE)</f>
        <v>#N/A</v>
      </c>
      <c r="D138">
        <f>VLOOKUP($A138,'2023'!$B:$AC,18,FALSE)</f>
        <v>0.26609680516810302</v>
      </c>
      <c r="E138">
        <f>VLOOKUP($A138,'2021'!$B:$AC,21,FALSE)</f>
        <v>-2.1499765419611223</v>
      </c>
      <c r="F138" t="e">
        <f>VLOOKUP($A138,'2022'!$B:$AC,21,FALSE)</f>
        <v>#N/A</v>
      </c>
      <c r="G138">
        <f>VLOOKUP($A138,'2023'!$B:$AC,21,FALSE)</f>
        <v>-2.0408488121962178</v>
      </c>
      <c r="H138">
        <f>VLOOKUP($A138,'2021'!$B:$AD,29,FALSE)</f>
        <v>-0.70300432107336497</v>
      </c>
      <c r="I138" t="e">
        <f>VLOOKUP($A138,'2022'!$B:$AD,29,FALSE)</f>
        <v>#N/A</v>
      </c>
      <c r="J138">
        <f>VLOOKUP($A138,'2023'!$B:$AD,29,FALSE)</f>
        <v>-0.76731778325615863</v>
      </c>
      <c r="M138"/>
      <c r="N138"/>
    </row>
    <row r="139" spans="1:14" hidden="1" x14ac:dyDescent="0.3">
      <c r="A139" t="s">
        <v>202</v>
      </c>
      <c r="B139">
        <f>VLOOKUP(A139,'2021'!$B:$AC,18,FALSE)</f>
        <v>0.337449018303696</v>
      </c>
      <c r="C139" t="e">
        <f>VLOOKUP($A139,'2022'!$B:$AC,18,FALSE)</f>
        <v>#N/A</v>
      </c>
      <c r="D139">
        <f>VLOOKUP($A139,'2023'!$B:$AC,18,FALSE)</f>
        <v>0.32252769399256898</v>
      </c>
      <c r="E139">
        <f>VLOOKUP($A139,'2021'!$B:$AC,21,FALSE)</f>
        <v>0.12365699109985989</v>
      </c>
      <c r="F139" t="e">
        <f>VLOOKUP($A139,'2022'!$B:$AC,21,FALSE)</f>
        <v>#N/A</v>
      </c>
      <c r="G139">
        <f>VLOOKUP($A139,'2023'!$B:$AC,21,FALSE)</f>
        <v>-0.31488295656714443</v>
      </c>
      <c r="H139">
        <f>VLOOKUP($A139,'2021'!$B:$AD,29,FALSE)</f>
        <v>-0.32923579803024311</v>
      </c>
      <c r="I139" t="e">
        <f>VLOOKUP($A139,'2022'!$B:$AD,29,FALSE)</f>
        <v>#N/A</v>
      </c>
      <c r="J139">
        <f>VLOOKUP($A139,'2023'!$B:$AD,29,FALSE)</f>
        <v>-0.31790160063921424</v>
      </c>
      <c r="M139"/>
      <c r="N139"/>
    </row>
    <row r="140" spans="1:14" hidden="1" x14ac:dyDescent="0.3">
      <c r="A140" t="s">
        <v>496</v>
      </c>
      <c r="B140">
        <f>VLOOKUP(A140,'2021'!$B:$AC,18,FALSE)</f>
        <v>0.30504258617497299</v>
      </c>
      <c r="C140" t="e">
        <f>VLOOKUP($A140,'2022'!$B:$AC,18,FALSE)</f>
        <v>#N/A</v>
      </c>
      <c r="D140" t="e">
        <f>VLOOKUP($A140,'2023'!$B:$AC,18,FALSE)</f>
        <v>#N/A</v>
      </c>
      <c r="E140">
        <f>VLOOKUP($A140,'2021'!$B:$AC,21,FALSE)</f>
        <v>-0.80052185978266899</v>
      </c>
      <c r="F140" t="e">
        <f>VLOOKUP($A140,'2022'!$B:$AC,21,FALSE)</f>
        <v>#N/A</v>
      </c>
      <c r="G140" t="e">
        <f>VLOOKUP($A140,'2023'!$B:$AC,21,FALSE)</f>
        <v>#N/A</v>
      </c>
      <c r="H140">
        <f>VLOOKUP($A140,'2021'!$B:$AD,29,FALSE)</f>
        <v>-0.50082996438657179</v>
      </c>
      <c r="I140" t="e">
        <f>VLOOKUP($A140,'2022'!$B:$AD,29,FALSE)</f>
        <v>#N/A</v>
      </c>
      <c r="J140" t="e">
        <f>VLOOKUP($A140,'2023'!$B:$AD,29,FALSE)</f>
        <v>#N/A</v>
      </c>
      <c r="M140"/>
      <c r="N140"/>
    </row>
    <row r="141" spans="1:14" x14ac:dyDescent="0.3">
      <c r="A141" t="s">
        <v>208</v>
      </c>
      <c r="B141">
        <f>VLOOKUP(A141,'2021'!$B:$AC,18,FALSE)</f>
        <v>0.37168780244998001</v>
      </c>
      <c r="C141">
        <f>VLOOKUP($A141,'2022'!$B:$AC,18,FALSE)</f>
        <v>0.31514913236898201</v>
      </c>
      <c r="D141">
        <f>VLOOKUP($A141,'2023'!$B:$AC,18,FALSE)</f>
        <v>0.31064951155508103</v>
      </c>
      <c r="E141">
        <f>VLOOKUP($A141,'2021'!$B:$AC,21,FALSE)</f>
        <v>1.1000915477409026</v>
      </c>
      <c r="F141">
        <f>VLOOKUP($A141,'2022'!$B:$AC,21,FALSE)</f>
        <v>-0.25533468229401501</v>
      </c>
      <c r="G141">
        <f>VLOOKUP($A141,'2023'!$B:$AC,21,FALSE)</f>
        <v>-0.67818287512431308</v>
      </c>
      <c r="H141">
        <f>VLOOKUP($A141,'2021'!$B:$AD,29,FALSE)</f>
        <v>-0.68285940033038639</v>
      </c>
      <c r="I141">
        <f>VLOOKUP($A141,'2022'!$B:$AD,29,FALSE)</f>
        <v>-0.63465534101602339</v>
      </c>
      <c r="J141">
        <f>VLOOKUP($A141,'2023'!$B:$AD,29,FALSE)</f>
        <v>-0.8878364784109215</v>
      </c>
    </row>
    <row r="142" spans="1:14" hidden="1" x14ac:dyDescent="0.3">
      <c r="A142" t="s">
        <v>497</v>
      </c>
      <c r="B142">
        <f>VLOOKUP(A142,'2021'!$B:$AC,18,FALSE)</f>
        <v>0.26259227707131599</v>
      </c>
      <c r="C142" t="e">
        <f>VLOOKUP($A142,'2022'!$B:$AC,18,FALSE)</f>
        <v>#N/A</v>
      </c>
      <c r="D142" t="e">
        <f>VLOOKUP($A142,'2023'!$B:$AC,18,FALSE)</f>
        <v>#N/A</v>
      </c>
      <c r="E142">
        <f>VLOOKUP($A142,'2021'!$B:$AC,21,FALSE)</f>
        <v>-2.011135781463155</v>
      </c>
      <c r="F142" t="e">
        <f>VLOOKUP($A142,'2022'!$B:$AC,21,FALSE)</f>
        <v>#N/A</v>
      </c>
      <c r="G142" t="e">
        <f>VLOOKUP($A142,'2023'!$B:$AC,21,FALSE)</f>
        <v>#N/A</v>
      </c>
      <c r="H142">
        <f>VLOOKUP($A142,'2021'!$B:$AD,29,FALSE)</f>
        <v>-0.68530086414227209</v>
      </c>
      <c r="I142" t="e">
        <f>VLOOKUP($A142,'2022'!$B:$AD,29,FALSE)</f>
        <v>#N/A</v>
      </c>
      <c r="J142" t="e">
        <f>VLOOKUP($A142,'2023'!$B:$AD,29,FALSE)</f>
        <v>#N/A</v>
      </c>
      <c r="M142"/>
      <c r="N142"/>
    </row>
    <row r="143" spans="1:14" x14ac:dyDescent="0.3">
      <c r="A143" t="s">
        <v>198</v>
      </c>
      <c r="B143">
        <f>VLOOKUP(A143,'2021'!$B:$AC,18,FALSE)</f>
        <v>0.34072438313585701</v>
      </c>
      <c r="C143">
        <f>VLOOKUP($A143,'2022'!$B:$AC,18,FALSE)</f>
        <v>0.31829757324713798</v>
      </c>
      <c r="D143">
        <f>VLOOKUP($A143,'2023'!$B:$AC,18,FALSE)</f>
        <v>0.30108382469438599</v>
      </c>
      <c r="E143">
        <f>VLOOKUP($A143,'2021'!$B:$AC,21,FALSE)</f>
        <v>0.21706508041940725</v>
      </c>
      <c r="F143">
        <f>VLOOKUP($A143,'2022'!$B:$AC,21,FALSE)</f>
        <v>-0.16281070124807154</v>
      </c>
      <c r="G143">
        <f>VLOOKUP($A143,'2023'!$B:$AC,21,FALSE)</f>
        <v>-0.97075400506974918</v>
      </c>
      <c r="H143">
        <f>VLOOKUP($A143,'2021'!$B:$AD,29,FALSE)</f>
        <v>0.19203036141263058</v>
      </c>
      <c r="I143">
        <f>VLOOKUP($A143,'2022'!$B:$AD,29,FALSE)</f>
        <v>-5.6919839640193703E-2</v>
      </c>
      <c r="J143">
        <f>VLOOKUP($A143,'2023'!$B:$AD,29,FALSE)</f>
        <v>-0.1999195971246357</v>
      </c>
    </row>
    <row r="144" spans="1:14" x14ac:dyDescent="0.3">
      <c r="A144" t="s">
        <v>442</v>
      </c>
      <c r="B144">
        <f>VLOOKUP(A144,'2021'!$B:$AC,18,FALSE)</f>
        <v>0.33659406021510502</v>
      </c>
      <c r="C144">
        <f>VLOOKUP($A144,'2022'!$B:$AC,18,FALSE)</f>
        <v>0.33590043159333899</v>
      </c>
      <c r="D144" t="e">
        <f>VLOOKUP($A144,'2023'!$B:$AC,18,FALSE)</f>
        <v>#N/A</v>
      </c>
      <c r="E144">
        <f>VLOOKUP($A144,'2021'!$B:$AC,21,FALSE)</f>
        <v>9.9274973951899492E-2</v>
      </c>
      <c r="F144">
        <f>VLOOKUP($A144,'2022'!$B:$AC,21,FALSE)</f>
        <v>0.35448868438696929</v>
      </c>
      <c r="G144" t="e">
        <f>VLOOKUP($A144,'2023'!$B:$AC,21,FALSE)</f>
        <v>#N/A</v>
      </c>
      <c r="H144">
        <f>VLOOKUP($A144,'2021'!$B:$AD,29,FALSE)</f>
        <v>-0.51484292583362046</v>
      </c>
      <c r="I144">
        <f>VLOOKUP($A144,'2022'!$B:$AD,29,FALSE)</f>
        <v>-0.5070058773388324</v>
      </c>
      <c r="J144" t="e">
        <f>VLOOKUP($A144,'2023'!$B:$AD,29,FALSE)</f>
        <v>#N/A</v>
      </c>
    </row>
    <row r="145" spans="1:14" x14ac:dyDescent="0.3">
      <c r="A145" t="s">
        <v>206</v>
      </c>
      <c r="B145">
        <f>VLOOKUP(A145,'2021'!$B:$AC,18,FALSE)</f>
        <v>0.315413421412714</v>
      </c>
      <c r="C145">
        <f>VLOOKUP($A145,'2022'!$B:$AC,18,FALSE)</f>
        <v>0.31125078388114402</v>
      </c>
      <c r="D145">
        <f>VLOOKUP($A145,'2023'!$B:$AC,18,FALSE)</f>
        <v>0.29700858975769101</v>
      </c>
      <c r="E145">
        <f>VLOOKUP($A145,'2021'!$B:$AC,21,FALSE)</f>
        <v>-0.50476246996041119</v>
      </c>
      <c r="F145">
        <f>VLOOKUP($A145,'2022'!$B:$AC,21,FALSE)</f>
        <v>-0.36989637665572078</v>
      </c>
      <c r="G145">
        <f>VLOOKUP($A145,'2023'!$B:$AC,21,FALSE)</f>
        <v>-1.0953970241843576</v>
      </c>
      <c r="H145">
        <f>VLOOKUP($A145,'2021'!$B:$AD,29,FALSE)</f>
        <v>-1.0282150210455925</v>
      </c>
      <c r="I145">
        <f>VLOOKUP($A145,'2022'!$B:$AD,29,FALSE)</f>
        <v>-0.71795064098311656</v>
      </c>
      <c r="J145">
        <f>VLOOKUP($A145,'2023'!$B:$AD,29,FALSE)</f>
        <v>-0.62015331624252812</v>
      </c>
    </row>
    <row r="146" spans="1:14" x14ac:dyDescent="0.3">
      <c r="A146" t="s">
        <v>447</v>
      </c>
      <c r="B146">
        <f>VLOOKUP(A146,'2021'!$B:$AC,18,FALSE)</f>
        <v>0.31604402431726902</v>
      </c>
      <c r="C146">
        <f>VLOOKUP($A146,'2022'!$B:$AC,18,FALSE)</f>
        <v>0.30891616732241101</v>
      </c>
      <c r="D146" t="e">
        <f>VLOOKUP($A146,'2023'!$B:$AC,18,FALSE)</f>
        <v>#N/A</v>
      </c>
      <c r="E146">
        <f>VLOOKUP($A146,'2021'!$B:$AC,21,FALSE)</f>
        <v>-0.48677869854799771</v>
      </c>
      <c r="F146">
        <f>VLOOKUP($A146,'2022'!$B:$AC,21,FALSE)</f>
        <v>-0.43850430883206659</v>
      </c>
      <c r="G146" t="e">
        <f>VLOOKUP($A146,'2023'!$B:$AC,21,FALSE)</f>
        <v>#N/A</v>
      </c>
      <c r="H146">
        <f>VLOOKUP($A146,'2021'!$B:$AD,29,FALSE)</f>
        <v>-0.49996975112297826</v>
      </c>
      <c r="I146">
        <f>VLOOKUP($A146,'2022'!$B:$AD,29,FALSE)</f>
        <v>-0.83868961234951156</v>
      </c>
      <c r="J146" t="e">
        <f>VLOOKUP($A146,'2023'!$B:$AD,29,FALSE)</f>
        <v>#N/A</v>
      </c>
    </row>
    <row r="147" spans="1:14" x14ac:dyDescent="0.3">
      <c r="A147" t="s">
        <v>463</v>
      </c>
      <c r="B147">
        <f>VLOOKUP(A147,'2021'!$B:$AC,18,FALSE)</f>
        <v>0.301955752954708</v>
      </c>
      <c r="C147">
        <f>VLOOKUP($A147,'2022'!$B:$AC,18,FALSE)</f>
        <v>0.282609081423632</v>
      </c>
      <c r="D147" t="e">
        <f>VLOOKUP($A147,'2023'!$B:$AC,18,FALSE)</f>
        <v>#N/A</v>
      </c>
      <c r="E147">
        <f>VLOOKUP($A147,'2021'!$B:$AC,21,FALSE)</f>
        <v>-0.88855333350488663</v>
      </c>
      <c r="F147">
        <f>VLOOKUP($A147,'2022'!$B:$AC,21,FALSE)</f>
        <v>-1.2115969001397502</v>
      </c>
      <c r="G147" t="e">
        <f>VLOOKUP($A147,'2023'!$B:$AC,21,FALSE)</f>
        <v>#N/A</v>
      </c>
      <c r="H147">
        <f>VLOOKUP($A147,'2021'!$B:$AD,29,FALSE)</f>
        <v>-0.67246295782628218</v>
      </c>
      <c r="I147">
        <f>VLOOKUP($A147,'2022'!$B:$AD,29,FALSE)</f>
        <v>-0.72379935608911228</v>
      </c>
      <c r="J147" t="e">
        <f>VLOOKUP($A147,'2023'!$B:$AD,29,FALSE)</f>
        <v>#N/A</v>
      </c>
    </row>
    <row r="148" spans="1:14" hidden="1" x14ac:dyDescent="0.3">
      <c r="A148" t="s">
        <v>498</v>
      </c>
      <c r="B148">
        <f>VLOOKUP(A148,'2021'!$B:$AC,18,FALSE)</f>
        <v>0.316827968812324</v>
      </c>
      <c r="C148" t="e">
        <f>VLOOKUP($A148,'2022'!$B:$AC,18,FALSE)</f>
        <v>#N/A</v>
      </c>
      <c r="D148" t="e">
        <f>VLOOKUP($A148,'2023'!$B:$AC,18,FALSE)</f>
        <v>#N/A</v>
      </c>
      <c r="E148">
        <f>VLOOKUP($A148,'2021'!$B:$AC,21,FALSE)</f>
        <v>-0.4644218738374663</v>
      </c>
      <c r="F148" t="e">
        <f>VLOOKUP($A148,'2022'!$B:$AC,21,FALSE)</f>
        <v>#N/A</v>
      </c>
      <c r="G148" t="e">
        <f>VLOOKUP($A148,'2023'!$B:$AC,21,FALSE)</f>
        <v>#N/A</v>
      </c>
      <c r="H148">
        <f>VLOOKUP($A148,'2021'!$B:$AD,29,FALSE)</f>
        <v>-1.0156922230505847</v>
      </c>
      <c r="I148" t="e">
        <f>VLOOKUP($A148,'2022'!$B:$AD,29,FALSE)</f>
        <v>#N/A</v>
      </c>
      <c r="J148" t="e">
        <f>VLOOKUP($A148,'2023'!$B:$AD,29,FALSE)</f>
        <v>#N/A</v>
      </c>
      <c r="M148"/>
      <c r="N148"/>
    </row>
    <row r="149" spans="1:14" x14ac:dyDescent="0.3">
      <c r="A149" t="s">
        <v>235</v>
      </c>
      <c r="B149">
        <f>VLOOKUP(A149,'2021'!$B:$AC,18,FALSE)</f>
        <v>0.30051158543483703</v>
      </c>
      <c r="C149">
        <f>VLOOKUP($A149,'2022'!$B:$AC,18,FALSE)</f>
        <v>0.36515610974256602</v>
      </c>
      <c r="D149">
        <f>VLOOKUP($A149,'2023'!$B:$AC,18,FALSE)</f>
        <v>0.31417142808899401</v>
      </c>
      <c r="E149">
        <f>VLOOKUP($A149,'2021'!$B:$AC,21,FALSE)</f>
        <v>-0.9297386473862399</v>
      </c>
      <c r="F149">
        <f>VLOOKUP($A149,'2022'!$B:$AC,21,FALSE)</f>
        <v>1.2142322575776145</v>
      </c>
      <c r="G149">
        <f>VLOOKUP($A149,'2023'!$B:$AC,21,FALSE)</f>
        <v>-0.57046336528604447</v>
      </c>
      <c r="H149">
        <f>VLOOKUP($A149,'2021'!$B:$AD,29,FALSE)</f>
        <v>-0.27176528197893546</v>
      </c>
      <c r="I149">
        <f>VLOOKUP($A149,'2022'!$B:$AD,29,FALSE)</f>
        <v>-0.99839430751325275</v>
      </c>
      <c r="J149">
        <f>VLOOKUP($A149,'2023'!$B:$AD,29,FALSE)</f>
        <v>-0.73364662971228101</v>
      </c>
    </row>
    <row r="150" spans="1:14" hidden="1" x14ac:dyDescent="0.3">
      <c r="A150" t="s">
        <v>499</v>
      </c>
      <c r="B150">
        <f>VLOOKUP(A150,'2021'!$B:$AC,18,FALSE)</f>
        <v>0.30121268975243298</v>
      </c>
      <c r="C150" t="e">
        <f>VLOOKUP($A150,'2022'!$B:$AC,18,FALSE)</f>
        <v>#N/A</v>
      </c>
      <c r="D150" t="e">
        <f>VLOOKUP($A150,'2023'!$B:$AC,18,FALSE)</f>
        <v>#N/A</v>
      </c>
      <c r="E150">
        <f>VLOOKUP($A150,'2021'!$B:$AC,21,FALSE)</f>
        <v>-0.90974429009288293</v>
      </c>
      <c r="F150" t="e">
        <f>VLOOKUP($A150,'2022'!$B:$AC,21,FALSE)</f>
        <v>#N/A</v>
      </c>
      <c r="G150" t="e">
        <f>VLOOKUP($A150,'2023'!$B:$AC,21,FALSE)</f>
        <v>#N/A</v>
      </c>
      <c r="H150">
        <f>VLOOKUP($A150,'2021'!$B:$AD,29,FALSE)</f>
        <v>-0.70666254988520361</v>
      </c>
      <c r="I150" t="e">
        <f>VLOOKUP($A150,'2022'!$B:$AD,29,FALSE)</f>
        <v>#N/A</v>
      </c>
      <c r="J150" t="e">
        <f>VLOOKUP($A150,'2023'!$B:$AD,29,FALSE)</f>
        <v>#N/A</v>
      </c>
      <c r="M150"/>
      <c r="N150"/>
    </row>
    <row r="151" spans="1:14" hidden="1" x14ac:dyDescent="0.3">
      <c r="A151" t="s">
        <v>228</v>
      </c>
      <c r="B151">
        <f>VLOOKUP(A151,'2021'!$B:$AC,18,FALSE)</f>
        <v>0.26974284092881701</v>
      </c>
      <c r="C151" t="e">
        <f>VLOOKUP($A151,'2022'!$B:$AC,18,FALSE)</f>
        <v>#N/A</v>
      </c>
      <c r="D151">
        <f>VLOOKUP($A151,'2023'!$B:$AC,18,FALSE)</f>
        <v>0.29010958910578499</v>
      </c>
      <c r="E151">
        <f>VLOOKUP($A151,'2021'!$B:$AC,21,FALSE)</f>
        <v>-1.8072133051245716</v>
      </c>
      <c r="F151" t="e">
        <f>VLOOKUP($A151,'2022'!$B:$AC,21,FALSE)</f>
        <v>#N/A</v>
      </c>
      <c r="G151">
        <f>VLOOKUP($A151,'2023'!$B:$AC,21,FALSE)</f>
        <v>-1.3064062748128884</v>
      </c>
      <c r="H151">
        <f>VLOOKUP($A151,'2021'!$B:$AD,29,FALSE)</f>
        <v>-0.48293743615873735</v>
      </c>
      <c r="I151" t="e">
        <f>VLOOKUP($A151,'2022'!$B:$AD,29,FALSE)</f>
        <v>#N/A</v>
      </c>
      <c r="J151">
        <f>VLOOKUP($A151,'2023'!$B:$AD,29,FALSE)</f>
        <v>-0.69904100613096265</v>
      </c>
      <c r="M151"/>
      <c r="N151"/>
    </row>
    <row r="152" spans="1:14" hidden="1" x14ac:dyDescent="0.3">
      <c r="A152" t="s">
        <v>405</v>
      </c>
      <c r="B152">
        <f>VLOOKUP(A152,'2021'!$B:$AC,18,FALSE)</f>
        <v>0.26892804080604399</v>
      </c>
      <c r="C152" t="e">
        <f>VLOOKUP($A152,'2022'!$B:$AC,18,FALSE)</f>
        <v>#N/A</v>
      </c>
      <c r="D152" t="e">
        <f>VLOOKUP($A152,'2023'!$B:$AC,18,FALSE)</f>
        <v>#N/A</v>
      </c>
      <c r="E152">
        <f>VLOOKUP($A152,'2021'!$B:$AC,21,FALSE)</f>
        <v>-1.8304500822610426</v>
      </c>
      <c r="F152" t="e">
        <f>VLOOKUP($A152,'2022'!$B:$AC,21,FALSE)</f>
        <v>#N/A</v>
      </c>
      <c r="G152" t="e">
        <f>VLOOKUP($A152,'2023'!$B:$AC,21,FALSE)</f>
        <v>#N/A</v>
      </c>
      <c r="H152">
        <f>VLOOKUP($A152,'2021'!$B:$AD,29,FALSE)</f>
        <v>-1.1197792050114868</v>
      </c>
      <c r="I152" t="e">
        <f>VLOOKUP($A152,'2022'!$B:$AD,29,FALSE)</f>
        <v>#N/A</v>
      </c>
      <c r="J152" t="e">
        <f>VLOOKUP($A152,'2023'!$B:$AD,29,FALSE)</f>
        <v>#N/A</v>
      </c>
      <c r="M152"/>
      <c r="N152"/>
    </row>
    <row r="153" spans="1:14" x14ac:dyDescent="0.3">
      <c r="A153" t="s">
        <v>237</v>
      </c>
      <c r="B153">
        <f>VLOOKUP(A153,'2021'!$B:$AC,18,FALSE)</f>
        <v>0.30623258685535099</v>
      </c>
      <c r="C153">
        <f>VLOOKUP($A153,'2022'!$B:$AC,18,FALSE)</f>
        <v>0.29436043132435102</v>
      </c>
      <c r="D153">
        <f>VLOOKUP($A153,'2023'!$B:$AC,18,FALSE)</f>
        <v>0.30411327653011999</v>
      </c>
      <c r="E153">
        <f>VLOOKUP($A153,'2021'!$B:$AC,21,FALSE)</f>
        <v>-0.76658497166821349</v>
      </c>
      <c r="F153">
        <f>VLOOKUP($A153,'2022'!$B:$AC,21,FALSE)</f>
        <v>-0.86625718516463701</v>
      </c>
      <c r="G153">
        <f>VLOOKUP($A153,'2023'!$B:$AC,21,FALSE)</f>
        <v>-0.87809676470597964</v>
      </c>
      <c r="H153">
        <f>VLOOKUP($A153,'2021'!$B:$AD,29,FALSE)</f>
        <v>-0.55225337787718187</v>
      </c>
      <c r="I153">
        <f>VLOOKUP($A153,'2022'!$B:$AD,29,FALSE)</f>
        <v>-0.69287289721816825</v>
      </c>
      <c r="J153">
        <f>VLOOKUP($A153,'2023'!$B:$AD,29,FALSE)</f>
        <v>-1.233458019965062</v>
      </c>
    </row>
    <row r="154" spans="1:14" hidden="1" x14ac:dyDescent="0.3">
      <c r="A154" t="s">
        <v>500</v>
      </c>
      <c r="B154">
        <f>VLOOKUP(A154,'2021'!$B:$AC,18,FALSE)</f>
        <v>0.31187729478161502</v>
      </c>
      <c r="C154" t="e">
        <f>VLOOKUP($A154,'2022'!$B:$AC,18,FALSE)</f>
        <v>#N/A</v>
      </c>
      <c r="D154" t="e">
        <f>VLOOKUP($A154,'2023'!$B:$AC,18,FALSE)</f>
        <v>#N/A</v>
      </c>
      <c r="E154">
        <f>VLOOKUP($A154,'2021'!$B:$AC,21,FALSE)</f>
        <v>-0.60560706258705832</v>
      </c>
      <c r="F154" t="e">
        <f>VLOOKUP($A154,'2022'!$B:$AC,21,FALSE)</f>
        <v>#N/A</v>
      </c>
      <c r="G154" t="e">
        <f>VLOOKUP($A154,'2023'!$B:$AC,21,FALSE)</f>
        <v>#N/A</v>
      </c>
      <c r="H154">
        <f>VLOOKUP($A154,'2021'!$B:$AD,29,FALSE)</f>
        <v>-0.23169665963150823</v>
      </c>
      <c r="I154" t="e">
        <f>VLOOKUP($A154,'2022'!$B:$AD,29,FALSE)</f>
        <v>#N/A</v>
      </c>
      <c r="J154" t="e">
        <f>VLOOKUP($A154,'2023'!$B:$AD,29,FALSE)</f>
        <v>#N/A</v>
      </c>
      <c r="M154"/>
      <c r="N154"/>
    </row>
    <row r="155" spans="1:14" hidden="1" x14ac:dyDescent="0.3">
      <c r="A155" t="s">
        <v>501</v>
      </c>
      <c r="B155">
        <f>VLOOKUP(A155,'2021'!$B:$AC,18,FALSE)</f>
        <v>0.288218846228468</v>
      </c>
      <c r="C155" t="e">
        <f>VLOOKUP($A155,'2022'!$B:$AC,18,FALSE)</f>
        <v>#N/A</v>
      </c>
      <c r="D155" t="e">
        <f>VLOOKUP($A155,'2023'!$B:$AC,18,FALSE)</f>
        <v>#N/A</v>
      </c>
      <c r="E155">
        <f>VLOOKUP($A155,'2021'!$B:$AC,21,FALSE)</f>
        <v>-1.2803076192747356</v>
      </c>
      <c r="F155" t="e">
        <f>VLOOKUP($A155,'2022'!$B:$AC,21,FALSE)</f>
        <v>#N/A</v>
      </c>
      <c r="G155" t="e">
        <f>VLOOKUP($A155,'2023'!$B:$AC,21,FALSE)</f>
        <v>#N/A</v>
      </c>
      <c r="H155">
        <f>VLOOKUP($A155,'2021'!$B:$AD,29,FALSE)</f>
        <v>-1.017154836840001</v>
      </c>
      <c r="I155" t="e">
        <f>VLOOKUP($A155,'2022'!$B:$AD,29,FALSE)</f>
        <v>#N/A</v>
      </c>
      <c r="J155" t="e">
        <f>VLOOKUP($A155,'2023'!$B:$AD,29,FALSE)</f>
        <v>#N/A</v>
      </c>
      <c r="M155"/>
      <c r="N155"/>
    </row>
    <row r="156" spans="1:14" hidden="1" x14ac:dyDescent="0.3">
      <c r="A156" t="s">
        <v>446</v>
      </c>
      <c r="B156">
        <f>VLOOKUP(A156,'2021'!$B:$AC,18,FALSE)</f>
        <v>0.28932076032972398</v>
      </c>
      <c r="C156" t="e">
        <f>VLOOKUP($A156,'2022'!$B:$AC,18,FALSE)</f>
        <v>#N/A</v>
      </c>
      <c r="D156" t="e">
        <f>VLOOKUP($A156,'2023'!$B:$AC,18,FALSE)</f>
        <v>#N/A</v>
      </c>
      <c r="E156">
        <f>VLOOKUP($A156,'2021'!$B:$AC,21,FALSE)</f>
        <v>-1.2488828174383311</v>
      </c>
      <c r="F156" t="e">
        <f>VLOOKUP($A156,'2022'!$B:$AC,21,FALSE)</f>
        <v>#N/A</v>
      </c>
      <c r="G156" t="e">
        <f>VLOOKUP($A156,'2023'!$B:$AC,21,FALSE)</f>
        <v>#N/A</v>
      </c>
      <c r="H156">
        <f>VLOOKUP($A156,'2021'!$B:$AD,29,FALSE)</f>
        <v>-0.82908241319050568</v>
      </c>
      <c r="I156" t="e">
        <f>VLOOKUP($A156,'2022'!$B:$AD,29,FALSE)</f>
        <v>#N/A</v>
      </c>
      <c r="J156" t="e">
        <f>VLOOKUP($A156,'2023'!$B:$AD,29,FALSE)</f>
        <v>#N/A</v>
      </c>
      <c r="M156"/>
      <c r="N156"/>
    </row>
    <row r="157" spans="1:14" x14ac:dyDescent="0.3">
      <c r="A157" t="s">
        <v>439</v>
      </c>
      <c r="B157">
        <f>VLOOKUP(A157,'2021'!$B:$AC,18,FALSE)</f>
        <v>0.32724051944473198</v>
      </c>
      <c r="C157">
        <f>VLOOKUP($A157,'2022'!$B:$AC,18,FALSE)</f>
        <v>0.325991414294802</v>
      </c>
      <c r="D157" t="e">
        <f>VLOOKUP($A157,'2023'!$B:$AC,18,FALSE)</f>
        <v>#N/A</v>
      </c>
      <c r="E157">
        <f>VLOOKUP($A157,'2021'!$B:$AC,21,FALSE)</f>
        <v>-0.16747282866054655</v>
      </c>
      <c r="F157">
        <f>VLOOKUP($A157,'2022'!$B:$AC,21,FALSE)</f>
        <v>6.3290035851208112E-2</v>
      </c>
      <c r="G157" t="e">
        <f>VLOOKUP($A157,'2023'!$B:$AC,21,FALSE)</f>
        <v>#N/A</v>
      </c>
      <c r="H157">
        <f>VLOOKUP($A157,'2021'!$B:$AD,29,FALSE)</f>
        <v>-0.87033055389744385</v>
      </c>
      <c r="I157">
        <f>VLOOKUP($A157,'2022'!$B:$AD,29,FALSE)</f>
        <v>-9.6819657219549271E-2</v>
      </c>
      <c r="J157" t="e">
        <f>VLOOKUP($A157,'2023'!$B:$AD,29,FALSE)</f>
        <v>#N/A</v>
      </c>
    </row>
    <row r="158" spans="1:14" hidden="1" x14ac:dyDescent="0.3">
      <c r="A158" t="s">
        <v>502</v>
      </c>
      <c r="B158">
        <f>VLOOKUP(A158,'2021'!$B:$AC,18,FALSE)</f>
        <v>0.31224375924756398</v>
      </c>
      <c r="C158" t="e">
        <f>VLOOKUP($A158,'2022'!$B:$AC,18,FALSE)</f>
        <v>#N/A</v>
      </c>
      <c r="D158" t="e">
        <f>VLOOKUP($A158,'2023'!$B:$AC,18,FALSE)</f>
        <v>#N/A</v>
      </c>
      <c r="E158">
        <f>VLOOKUP($A158,'2021'!$B:$AC,21,FALSE)</f>
        <v>-0.59515609076502296</v>
      </c>
      <c r="F158" t="e">
        <f>VLOOKUP($A158,'2022'!$B:$AC,21,FALSE)</f>
        <v>#N/A</v>
      </c>
      <c r="G158" t="e">
        <f>VLOOKUP($A158,'2023'!$B:$AC,21,FALSE)</f>
        <v>#N/A</v>
      </c>
      <c r="H158">
        <f>VLOOKUP($A158,'2021'!$B:$AD,29,FALSE)</f>
        <v>-1.1908029309746779</v>
      </c>
      <c r="I158" t="e">
        <f>VLOOKUP($A158,'2022'!$B:$AD,29,FALSE)</f>
        <v>#N/A</v>
      </c>
      <c r="J158" t="e">
        <f>VLOOKUP($A158,'2023'!$B:$AD,29,FALSE)</f>
        <v>#N/A</v>
      </c>
      <c r="M158"/>
      <c r="N158"/>
    </row>
    <row r="159" spans="1:14" hidden="1" x14ac:dyDescent="0.3">
      <c r="A159" t="s">
        <v>503</v>
      </c>
      <c r="B159">
        <f>VLOOKUP(A159,'2021'!$B:$AC,18,FALSE)</f>
        <v>0.27493935135131298</v>
      </c>
      <c r="C159" t="e">
        <f>VLOOKUP($A159,'2022'!$B:$AC,18,FALSE)</f>
        <v>#N/A</v>
      </c>
      <c r="D159" t="e">
        <f>VLOOKUP($A159,'2023'!$B:$AC,18,FALSE)</f>
        <v>#N/A</v>
      </c>
      <c r="E159">
        <f>VLOOKUP($A159,'2021'!$B:$AC,21,FALSE)</f>
        <v>-1.6590172614569081</v>
      </c>
      <c r="F159" t="e">
        <f>VLOOKUP($A159,'2022'!$B:$AC,21,FALSE)</f>
        <v>#N/A</v>
      </c>
      <c r="G159" t="e">
        <f>VLOOKUP($A159,'2023'!$B:$AC,21,FALSE)</f>
        <v>#N/A</v>
      </c>
      <c r="H159">
        <f>VLOOKUP($A159,'2021'!$B:$AD,29,FALSE)</f>
        <v>-1.2845048159493166</v>
      </c>
      <c r="I159" t="e">
        <f>VLOOKUP($A159,'2022'!$B:$AD,29,FALSE)</f>
        <v>#N/A</v>
      </c>
      <c r="J159" t="e">
        <f>VLOOKUP($A159,'2023'!$B:$AD,29,FALSE)</f>
        <v>#N/A</v>
      </c>
      <c r="M159"/>
      <c r="N159"/>
    </row>
    <row r="160" spans="1:14" hidden="1" x14ac:dyDescent="0.3">
      <c r="A160" t="s">
        <v>504</v>
      </c>
      <c r="B160">
        <f>VLOOKUP(A160,'2021'!$B:$AC,18,FALSE)</f>
        <v>0.32220476879253601</v>
      </c>
      <c r="C160" t="e">
        <f>VLOOKUP($A160,'2022'!$B:$AC,18,FALSE)</f>
        <v>#N/A</v>
      </c>
      <c r="D160" t="e">
        <f>VLOOKUP($A160,'2023'!$B:$AC,18,FALSE)</f>
        <v>#N/A</v>
      </c>
      <c r="E160">
        <f>VLOOKUP($A160,'2021'!$B:$AC,21,FALSE)</f>
        <v>-0.3110842645813946</v>
      </c>
      <c r="F160" t="e">
        <f>VLOOKUP($A160,'2022'!$B:$AC,21,FALSE)</f>
        <v>#N/A</v>
      </c>
      <c r="G160" t="e">
        <f>VLOOKUP($A160,'2023'!$B:$AC,21,FALSE)</f>
        <v>#N/A</v>
      </c>
      <c r="H160">
        <f>VLOOKUP($A160,'2021'!$B:$AD,29,FALSE)</f>
        <v>-1.021161129051076</v>
      </c>
      <c r="I160" t="e">
        <f>VLOOKUP($A160,'2022'!$B:$AD,29,FALSE)</f>
        <v>#N/A</v>
      </c>
      <c r="J160" t="e">
        <f>VLOOKUP($A160,'2023'!$B:$AD,29,FALSE)</f>
        <v>#N/A</v>
      </c>
      <c r="M160"/>
      <c r="N160"/>
    </row>
    <row r="161" spans="1:14" x14ac:dyDescent="0.3">
      <c r="A161" t="s">
        <v>201</v>
      </c>
      <c r="B161">
        <f>VLOOKUP(A161,'2021'!$B:$AC,18,FALSE)</f>
        <v>0.30078728133162702</v>
      </c>
      <c r="C161">
        <f>VLOOKUP($A161,'2022'!$B:$AC,18,FALSE)</f>
        <v>0.31763539911267002</v>
      </c>
      <c r="D161">
        <f>VLOOKUP($A161,'2023'!$B:$AC,18,FALSE)</f>
        <v>0.30557402558909103</v>
      </c>
      <c r="E161">
        <f>VLOOKUP($A161,'2021'!$B:$AC,21,FALSE)</f>
        <v>-0.92187624784542233</v>
      </c>
      <c r="F161">
        <f>VLOOKUP($A161,'2022'!$B:$AC,21,FALSE)</f>
        <v>-0.18227017005744323</v>
      </c>
      <c r="G161">
        <f>VLOOKUP($A161,'2023'!$B:$AC,21,FALSE)</f>
        <v>-0.83341905269494321</v>
      </c>
      <c r="H161">
        <f>VLOOKUP($A161,'2021'!$B:$AD,29,FALSE)</f>
        <v>-0.76033475627984692</v>
      </c>
      <c r="I161">
        <f>VLOOKUP($A161,'2022'!$B:$AD,29,FALSE)</f>
        <v>-0.45954422232261399</v>
      </c>
      <c r="J161">
        <f>VLOOKUP($A161,'2023'!$B:$AD,29,FALSE)</f>
        <v>-0.21238875552843003</v>
      </c>
    </row>
    <row r="162" spans="1:14" x14ac:dyDescent="0.3">
      <c r="A162" t="s">
        <v>229</v>
      </c>
      <c r="B162">
        <f>VLOOKUP(A162,'2021'!$B:$AC,18,FALSE)</f>
        <v>0.31124759684264802</v>
      </c>
      <c r="C162">
        <f>VLOOKUP($A162,'2022'!$B:$AC,18,FALSE)</f>
        <v>0.26809140845100399</v>
      </c>
      <c r="D162">
        <f>VLOOKUP($A162,'2023'!$B:$AC,18,FALSE)</f>
        <v>0.27104042035100501</v>
      </c>
      <c r="E162">
        <f>VLOOKUP($A162,'2021'!$B:$AC,21,FALSE)</f>
        <v>-0.62356502584959883</v>
      </c>
      <c r="F162">
        <f>VLOOKUP($A162,'2022'!$B:$AC,21,FALSE)</f>
        <v>-1.6382312092894165</v>
      </c>
      <c r="G162">
        <f>VLOOKUP($A162,'2023'!$B:$AC,21,FALSE)</f>
        <v>-1.8896459659040115</v>
      </c>
      <c r="H162">
        <f>VLOOKUP($A162,'2021'!$B:$AD,29,FALSE)</f>
        <v>-0.59795575164604953</v>
      </c>
      <c r="I162">
        <f>VLOOKUP($A162,'2022'!$B:$AD,29,FALSE)</f>
        <v>-0.34668383067351582</v>
      </c>
      <c r="J162">
        <f>VLOOKUP($A162,'2023'!$B:$AD,29,FALSE)</f>
        <v>-0.5602232246258545</v>
      </c>
    </row>
    <row r="163" spans="1:14" x14ac:dyDescent="0.3">
      <c r="A163" t="s">
        <v>186</v>
      </c>
      <c r="B163">
        <f>VLOOKUP(A163,'2021'!$B:$AC,18,FALSE)</f>
        <v>0.31410369081218698</v>
      </c>
      <c r="C163">
        <f>VLOOKUP($A163,'2022'!$B:$AC,18,FALSE)</f>
        <v>0.30573445003163502</v>
      </c>
      <c r="D163">
        <f>VLOOKUP($A163,'2023'!$B:$AC,18,FALSE)</f>
        <v>0.35902472098919103</v>
      </c>
      <c r="E163">
        <f>VLOOKUP($A163,'2021'!$B:$AC,21,FALSE)</f>
        <v>-0.54211386108402415</v>
      </c>
      <c r="F163">
        <f>VLOOKUP($A163,'2022'!$B:$AC,21,FALSE)</f>
        <v>-0.53200619173155705</v>
      </c>
      <c r="G163">
        <f>VLOOKUP($A163,'2023'!$B:$AC,21,FALSE)</f>
        <v>0.8013961547558609</v>
      </c>
      <c r="H163">
        <f>VLOOKUP($A163,'2021'!$B:$AD,29,FALSE)</f>
        <v>-0.72960155387136583</v>
      </c>
      <c r="I163">
        <f>VLOOKUP($A163,'2022'!$B:$AD,29,FALSE)</f>
        <v>-0.19582828270990285</v>
      </c>
      <c r="J163">
        <f>VLOOKUP($A163,'2023'!$B:$AD,29,FALSE)</f>
        <v>0.1283165526364699</v>
      </c>
    </row>
    <row r="164" spans="1:14" x14ac:dyDescent="0.3">
      <c r="A164" t="s">
        <v>221</v>
      </c>
      <c r="B164">
        <f>VLOOKUP(A164,'2021'!$B:$AC,18,FALSE)</f>
        <v>0.29317906025277901</v>
      </c>
      <c r="C164">
        <f>VLOOKUP($A164,'2022'!$B:$AC,18,FALSE)</f>
        <v>0.32022925260412699</v>
      </c>
      <c r="D164">
        <f>VLOOKUP($A164,'2023'!$B:$AC,18,FALSE)</f>
        <v>0.30448551579163602</v>
      </c>
      <c r="E164">
        <f>VLOOKUP($A164,'2021'!$B:$AC,21,FALSE)</f>
        <v>-1.1388503653903723</v>
      </c>
      <c r="F164">
        <f>VLOOKUP($A164,'2022'!$B:$AC,21,FALSE)</f>
        <v>-0.10604398047116069</v>
      </c>
      <c r="G164">
        <f>VLOOKUP($A164,'2023'!$B:$AC,21,FALSE)</f>
        <v>-0.86671164799268952</v>
      </c>
      <c r="H164">
        <f>VLOOKUP($A164,'2021'!$B:$AD,29,FALSE)</f>
        <v>-0.85169513106046046</v>
      </c>
      <c r="I164">
        <f>VLOOKUP($A164,'2022'!$B:$AD,29,FALSE)</f>
        <v>-0.53727378379994639</v>
      </c>
      <c r="J164">
        <f>VLOOKUP($A164,'2023'!$B:$AD,29,FALSE)</f>
        <v>-0.80673849505416939</v>
      </c>
    </row>
    <row r="165" spans="1:14" x14ac:dyDescent="0.3">
      <c r="A165" t="s">
        <v>451</v>
      </c>
      <c r="B165">
        <f>VLOOKUP(A165,'2021'!$B:$AC,18,FALSE)</f>
        <v>0.30397056110217802</v>
      </c>
      <c r="C165">
        <f>VLOOKUP($A165,'2022'!$B:$AC,18,FALSE)</f>
        <v>0.31155587927432299</v>
      </c>
      <c r="D165" t="e">
        <f>VLOOKUP($A165,'2023'!$B:$AC,18,FALSE)</f>
        <v>#N/A</v>
      </c>
      <c r="E165">
        <f>VLOOKUP($A165,'2021'!$B:$AC,21,FALSE)</f>
        <v>-0.83109427503521949</v>
      </c>
      <c r="F165">
        <f>VLOOKUP($A165,'2022'!$B:$AC,21,FALSE)</f>
        <v>-0.3609304657594587</v>
      </c>
      <c r="G165" t="e">
        <f>VLOOKUP($A165,'2023'!$B:$AC,21,FALSE)</f>
        <v>#N/A</v>
      </c>
      <c r="H165">
        <f>VLOOKUP($A165,'2021'!$B:$AD,29,FALSE)</f>
        <v>-1.4416931343528332</v>
      </c>
      <c r="I165">
        <f>VLOOKUP($A165,'2022'!$B:$AD,29,FALSE)</f>
        <v>-1.3083532065338508</v>
      </c>
      <c r="J165" t="e">
        <f>VLOOKUP($A165,'2023'!$B:$AD,29,FALSE)</f>
        <v>#N/A</v>
      </c>
    </row>
    <row r="166" spans="1:14" x14ac:dyDescent="0.3">
      <c r="A166" t="s">
        <v>404</v>
      </c>
      <c r="B166">
        <f>VLOOKUP(A166,'2021'!$B:$AC,18,FALSE)</f>
        <v>0.29269247460082298</v>
      </c>
      <c r="C166">
        <f>VLOOKUP($A166,'2022'!$B:$AC,18,FALSE)</f>
        <v>0.285171136883275</v>
      </c>
      <c r="D166" t="e">
        <f>VLOOKUP($A166,'2023'!$B:$AC,18,FALSE)</f>
        <v>#N/A</v>
      </c>
      <c r="E166">
        <f>VLOOKUP($A166,'2021'!$B:$AC,21,FALSE)</f>
        <v>-1.1527269984888389</v>
      </c>
      <c r="F166">
        <f>VLOOKUP($A166,'2022'!$B:$AC,21,FALSE)</f>
        <v>-1.136305166878586</v>
      </c>
      <c r="G166" t="e">
        <f>VLOOKUP($A166,'2023'!$B:$AC,21,FALSE)</f>
        <v>#N/A</v>
      </c>
      <c r="H166">
        <f>VLOOKUP($A166,'2021'!$B:$AD,29,FALSE)</f>
        <v>-0.78042622267290096</v>
      </c>
      <c r="I166">
        <f>VLOOKUP($A166,'2022'!$B:$AD,29,FALSE)</f>
        <v>-0.52721495782770966</v>
      </c>
      <c r="J166" t="e">
        <f>VLOOKUP($A166,'2023'!$B:$AD,29,FALSE)</f>
        <v>#N/A</v>
      </c>
    </row>
    <row r="167" spans="1:14" x14ac:dyDescent="0.3">
      <c r="A167" t="s">
        <v>241</v>
      </c>
      <c r="B167">
        <f>VLOOKUP(A167,'2021'!$B:$AC,18,FALSE)</f>
        <v>0.32100165540067399</v>
      </c>
      <c r="C167">
        <f>VLOOKUP($A167,'2022'!$B:$AC,18,FALSE)</f>
        <v>0.34951040391715699</v>
      </c>
      <c r="D167">
        <f>VLOOKUP($A167,'2023'!$B:$AC,18,FALSE)</f>
        <v>0.36892370392780399</v>
      </c>
      <c r="E167">
        <f>VLOOKUP($A167,'2021'!$B:$AC,21,FALSE)</f>
        <v>-0.3453951059463381</v>
      </c>
      <c r="F167">
        <f>VLOOKUP($A167,'2022'!$B:$AC,21,FALSE)</f>
        <v>0.75444817864378699</v>
      </c>
      <c r="G167">
        <f>VLOOKUP($A167,'2023'!$B:$AC,21,FALSE)</f>
        <v>1.1041613054279744</v>
      </c>
      <c r="H167">
        <f>VLOOKUP($A167,'2021'!$B:$AD,29,FALSE)</f>
        <v>-0.77669893341315155</v>
      </c>
      <c r="I167">
        <f>VLOOKUP($A167,'2022'!$B:$AD,29,FALSE)</f>
        <v>-0.59954971461209006</v>
      </c>
      <c r="J167">
        <f>VLOOKUP($A167,'2023'!$B:$AD,29,FALSE)</f>
        <v>-1.3000040072502588</v>
      </c>
    </row>
    <row r="168" spans="1:14" x14ac:dyDescent="0.3">
      <c r="A168" t="s">
        <v>461</v>
      </c>
      <c r="B168">
        <f>VLOOKUP(A168,'2021'!$B:$AC,18,FALSE)</f>
        <v>0.30470114395303499</v>
      </c>
      <c r="C168">
        <f>VLOOKUP($A168,'2022'!$B:$AC,18,FALSE)</f>
        <v>0.29294801942098903</v>
      </c>
      <c r="D168" t="e">
        <f>VLOOKUP($A168,'2023'!$B:$AC,18,FALSE)</f>
        <v>#N/A</v>
      </c>
      <c r="E168">
        <f>VLOOKUP($A168,'2021'!$B:$AC,21,FALSE)</f>
        <v>-0.81025923781490672</v>
      </c>
      <c r="F168">
        <f>VLOOKUP($A168,'2022'!$B:$AC,21,FALSE)</f>
        <v>-0.90776406975707391</v>
      </c>
      <c r="G168" t="e">
        <f>VLOOKUP($A168,'2023'!$B:$AC,21,FALSE)</f>
        <v>#N/A</v>
      </c>
      <c r="H168">
        <f>VLOOKUP($A168,'2021'!$B:$AD,29,FALSE)</f>
        <v>-1.1028915719602526</v>
      </c>
      <c r="I168">
        <f>VLOOKUP($A168,'2022'!$B:$AD,29,FALSE)</f>
        <v>-0.7897885030482914</v>
      </c>
      <c r="J168" t="e">
        <f>VLOOKUP($A168,'2023'!$B:$AD,29,FALSE)</f>
        <v>#N/A</v>
      </c>
    </row>
    <row r="169" spans="1:14" x14ac:dyDescent="0.3">
      <c r="A169" t="s">
        <v>234</v>
      </c>
      <c r="B169">
        <f>VLOOKUP(A169,'2021'!$B:$AC,18,FALSE)</f>
        <v>0.34051633464049003</v>
      </c>
      <c r="C169">
        <f>VLOOKUP($A169,'2022'!$B:$AC,18,FALSE)</f>
        <v>0.27362406074102202</v>
      </c>
      <c r="D169">
        <f>VLOOKUP($A169,'2023'!$B:$AC,18,FALSE)</f>
        <v>0.30240596572557998</v>
      </c>
      <c r="E169">
        <f>VLOOKUP($A169,'2021'!$B:$AC,21,FALSE)</f>
        <v>0.2111318749800562</v>
      </c>
      <c r="F169">
        <f>VLOOKUP($A169,'2022'!$B:$AC,21,FALSE)</f>
        <v>-1.475641840320467</v>
      </c>
      <c r="G169">
        <f>VLOOKUP($A169,'2023'!$B:$AC,21,FALSE)</f>
        <v>-0.93031568620389993</v>
      </c>
      <c r="H169">
        <f>VLOOKUP($A169,'2021'!$B:$AD,29,FALSE)</f>
        <v>-0.93346795278579142</v>
      </c>
      <c r="I169">
        <f>VLOOKUP($A169,'2022'!$B:$AD,29,FALSE)</f>
        <v>-1.0934571275858933</v>
      </c>
      <c r="J169">
        <f>VLOOKUP($A169,'2023'!$B:$AD,29,FALSE)</f>
        <v>-1.252391349283245</v>
      </c>
    </row>
    <row r="170" spans="1:14" x14ac:dyDescent="0.3">
      <c r="A170" t="s">
        <v>455</v>
      </c>
      <c r="B170">
        <f>VLOOKUP(A170,'2021'!$B:$AC,18,FALSE)</f>
        <v>0.32868722463818101</v>
      </c>
      <c r="C170">
        <f>VLOOKUP($A170,'2022'!$B:$AC,18,FALSE)</f>
        <v>0.25054719245180102</v>
      </c>
      <c r="D170" t="e">
        <f>VLOOKUP($A170,'2023'!$B:$AC,18,FALSE)</f>
        <v>#N/A</v>
      </c>
      <c r="E170">
        <f>VLOOKUP($A170,'2021'!$B:$AC,21,FALSE)</f>
        <v>-0.12621514444721832</v>
      </c>
      <c r="F170">
        <f>VLOOKUP($A170,'2022'!$B:$AC,21,FALSE)</f>
        <v>-2.1538072583232268</v>
      </c>
      <c r="G170" t="e">
        <f>VLOOKUP($A170,'2023'!$B:$AC,21,FALSE)</f>
        <v>#N/A</v>
      </c>
      <c r="H170">
        <f>VLOOKUP($A170,'2021'!$B:$AD,29,FALSE)</f>
        <v>-1.187077326378267</v>
      </c>
      <c r="I170">
        <f>VLOOKUP($A170,'2022'!$B:$AD,29,FALSE)</f>
        <v>-1.7659659576972211</v>
      </c>
      <c r="J170" t="e">
        <f>VLOOKUP($A170,'2023'!$B:$AD,29,FALSE)</f>
        <v>#N/A</v>
      </c>
    </row>
    <row r="171" spans="1:14" hidden="1" x14ac:dyDescent="0.3">
      <c r="A171" t="s">
        <v>505</v>
      </c>
      <c r="B171">
        <f>VLOOKUP(A171,'2021'!$B:$AC,18,FALSE)</f>
        <v>0.24927296824411499</v>
      </c>
      <c r="C171" t="e">
        <f>VLOOKUP($A171,'2022'!$B:$AC,18,FALSE)</f>
        <v>#N/A</v>
      </c>
      <c r="D171" t="e">
        <f>VLOOKUP($A171,'2023'!$B:$AC,18,FALSE)</f>
        <v>#N/A</v>
      </c>
      <c r="E171">
        <f>VLOOKUP($A171,'2021'!$B:$AC,21,FALSE)</f>
        <v>-2.3909808528853143</v>
      </c>
      <c r="F171" t="e">
        <f>VLOOKUP($A171,'2022'!$B:$AC,21,FALSE)</f>
        <v>#N/A</v>
      </c>
      <c r="G171" t="e">
        <f>VLOOKUP($A171,'2023'!$B:$AC,21,FALSE)</f>
        <v>#N/A</v>
      </c>
      <c r="H171">
        <f>VLOOKUP($A171,'2021'!$B:$AD,29,FALSE)</f>
        <v>-0.74204638197624972</v>
      </c>
      <c r="I171" t="e">
        <f>VLOOKUP($A171,'2022'!$B:$AD,29,FALSE)</f>
        <v>#N/A</v>
      </c>
      <c r="J171" t="e">
        <f>VLOOKUP($A171,'2023'!$B:$AD,29,FALSE)</f>
        <v>#N/A</v>
      </c>
      <c r="M171"/>
      <c r="N171"/>
    </row>
    <row r="172" spans="1:14" hidden="1" x14ac:dyDescent="0.3">
      <c r="A172" t="s">
        <v>506</v>
      </c>
      <c r="B172">
        <f>VLOOKUP(A172,'2021'!$B:$AC,18,FALSE)</f>
        <v>0.25202530715614502</v>
      </c>
      <c r="C172" t="e">
        <f>VLOOKUP($A172,'2022'!$B:$AC,18,FALSE)</f>
        <v>#N/A</v>
      </c>
      <c r="D172" t="e">
        <f>VLOOKUP($A172,'2023'!$B:$AC,18,FALSE)</f>
        <v>#N/A</v>
      </c>
      <c r="E172">
        <f>VLOOKUP($A172,'2021'!$B:$AC,21,FALSE)</f>
        <v>-2.3124886139725138</v>
      </c>
      <c r="F172" t="e">
        <f>VLOOKUP($A172,'2022'!$B:$AC,21,FALSE)</f>
        <v>#N/A</v>
      </c>
      <c r="G172" t="e">
        <f>VLOOKUP($A172,'2023'!$B:$AC,21,FALSE)</f>
        <v>#N/A</v>
      </c>
      <c r="H172">
        <f>VLOOKUP($A172,'2021'!$B:$AD,29,FALSE)</f>
        <v>-1.5299304702099619</v>
      </c>
      <c r="I172" t="e">
        <f>VLOOKUP($A172,'2022'!$B:$AD,29,FALSE)</f>
        <v>#N/A</v>
      </c>
      <c r="J172" t="e">
        <f>VLOOKUP($A172,'2023'!$B:$AD,29,FALSE)</f>
        <v>#N/A</v>
      </c>
      <c r="M172"/>
      <c r="N172"/>
    </row>
    <row r="173" spans="1:14" hidden="1" x14ac:dyDescent="0.3">
      <c r="A173" t="s">
        <v>507</v>
      </c>
      <c r="B173">
        <f>VLOOKUP(A173,'2021'!$B:$AC,18,FALSE)</f>
        <v>0.27317665005527297</v>
      </c>
      <c r="C173" t="e">
        <f>VLOOKUP($A173,'2022'!$B:$AC,18,FALSE)</f>
        <v>#N/A</v>
      </c>
      <c r="D173" t="e">
        <f>VLOOKUP($A173,'2023'!$B:$AC,18,FALSE)</f>
        <v>#N/A</v>
      </c>
      <c r="E173">
        <f>VLOOKUP($A173,'2021'!$B:$AC,21,FALSE)</f>
        <v>-1.7092866416760129</v>
      </c>
      <c r="F173" t="e">
        <f>VLOOKUP($A173,'2022'!$B:$AC,21,FALSE)</f>
        <v>#N/A</v>
      </c>
      <c r="G173" t="e">
        <f>VLOOKUP($A173,'2023'!$B:$AC,21,FALSE)</f>
        <v>#N/A</v>
      </c>
      <c r="H173">
        <f>VLOOKUP($A173,'2021'!$B:$AD,29,FALSE)</f>
        <v>-1.3841081529365036</v>
      </c>
      <c r="I173" t="e">
        <f>VLOOKUP($A173,'2022'!$B:$AD,29,FALSE)</f>
        <v>#N/A</v>
      </c>
      <c r="J173" t="e">
        <f>VLOOKUP($A173,'2023'!$B:$AD,29,FALSE)</f>
        <v>#N/A</v>
      </c>
      <c r="M173"/>
      <c r="N173"/>
    </row>
  </sheetData>
  <autoFilter ref="I1:I173" xr:uid="{7069ED80-1252-468F-B993-5EB524AB9554}">
    <filterColumn colId="0">
      <filters>
        <filter val="0.017705516"/>
        <filter val="0.02432529"/>
        <filter val="0.036889633"/>
        <filter val="-0.038430286"/>
        <filter val="0.051313008"/>
        <filter val="-0.05691984"/>
        <filter val="-0.056946293"/>
        <filter val="-0.089589517"/>
        <filter val="-0.096819657"/>
        <filter val="0.097224558"/>
        <filter val="0.107301308"/>
        <filter val="0.109084556"/>
        <filter val="0.143108306"/>
        <filter val="0.144887493"/>
        <filter val="0.162570458"/>
        <filter val="0.169625846"/>
        <filter val="-0.171139701"/>
        <filter val="-0.183440032"/>
        <filter val="0.18800573"/>
        <filter val="-0.195828283"/>
        <filter val="0.19631753"/>
        <filter val="0.204295303"/>
        <filter val="-0.210923825"/>
        <filter val="-0.226944271"/>
        <filter val="-0.251799704"/>
        <filter val="-0.253362632"/>
        <filter val="0.267278327"/>
        <filter val="-0.272199204"/>
        <filter val="0.281643808"/>
        <filter val="0.282313393"/>
        <filter val="0.303121985"/>
        <filter val="0.31951461"/>
        <filter val="0.323100332"/>
        <filter val="0.331169891"/>
        <filter val="-0.346683831"/>
        <filter val="0.349254484"/>
        <filter val="0.352344535"/>
        <filter val="0.353556531"/>
        <filter val="-0.362068214"/>
        <filter val="0.364111068"/>
        <filter val="0.387056786"/>
        <filter val="0.388678014"/>
        <filter val="0.397553245"/>
        <filter val="0.399631555"/>
        <filter val="0.404896531"/>
        <filter val="0.412112277"/>
        <filter val="0.447937569"/>
        <filter val="0.448928172"/>
        <filter val="0.45733032"/>
        <filter val="-0.459544222"/>
        <filter val="0.459695729"/>
        <filter val="0.482997141"/>
        <filter val="0.491451146"/>
        <filter val="-0.507005877"/>
        <filter val="-0.527214958"/>
        <filter val="-0.528653673"/>
        <filter val="0.53331631"/>
        <filter val="-0.537273784"/>
        <filter val="-0.549376747"/>
        <filter val="0.552631972"/>
        <filter val="-0.555478117"/>
        <filter val="-0.55776011"/>
        <filter val="0.561984221"/>
        <filter val="-0.574696456"/>
        <filter val="0.577309038"/>
        <filter val="0.598424006"/>
        <filter val="-0.599549715"/>
        <filter val="-0.606986907"/>
        <filter val="0.608475077"/>
        <filter val="0.610819463"/>
        <filter val="-0.619849445"/>
        <filter val="0.632325016"/>
        <filter val="-0.634655341"/>
        <filter val="0.644755426"/>
        <filter val="-0.650947083"/>
        <filter val="-0.677408519"/>
        <filter val="-0.68779271"/>
        <filter val="-0.692872897"/>
        <filter val="0.695194743"/>
        <filter val="0.695635473"/>
        <filter val="-0.695638786"/>
        <filter val="0.702071348"/>
        <filter val="0.714409631"/>
        <filter val="0.715173966"/>
        <filter val="-0.717950641"/>
        <filter val="0.720435357"/>
        <filter val="-0.723799356"/>
        <filter val="0.740201229"/>
        <filter val="0.742224211"/>
        <filter val="-0.758121343"/>
        <filter val="0.782582415"/>
        <filter val="0.783913895"/>
        <filter val="-0.785308097"/>
        <filter val="-0.789788503"/>
        <filter val="0.809457529"/>
        <filter val="-0.829077099"/>
        <filter val="-0.838689612"/>
        <filter val="0.846796466"/>
        <filter val="0.855924512"/>
        <filter val="0.896032972"/>
        <filter val="0.943892989"/>
        <filter val="-0.998394308"/>
        <filter val="-1.034188197"/>
        <filter val="1.036818622"/>
        <filter val="-1.093457128"/>
        <filter val="1.142492026"/>
        <filter val="1.197357381"/>
        <filter val="-1.308353207"/>
        <filter val="1.313551186"/>
        <filter val="1.321271832"/>
        <filter val="1.459949795"/>
        <filter val="-1.765965958"/>
        <filter val="1.820834462"/>
        <filter val="1.862513999"/>
        <filter val="2022"/>
      </filters>
    </filterColumn>
  </autoFilter>
  <mergeCells count="4">
    <mergeCell ref="B1:D1"/>
    <mergeCell ref="H1:J1"/>
    <mergeCell ref="E1:G1"/>
    <mergeCell ref="M1:N1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599617-A735-4777-8C77-260868270214}">
  <sheetPr codeName="Sheet6"/>
  <dimension ref="A1:Z564"/>
  <sheetViews>
    <sheetView workbookViewId="0">
      <pane ySplit="1" topLeftCell="A549" activePane="bottomLeft" state="frozen"/>
      <selection pane="bottomLeft" activeCell="H1" sqref="H1"/>
    </sheetView>
  </sheetViews>
  <sheetFormatPr defaultRowHeight="14.4" x14ac:dyDescent="0.3"/>
  <cols>
    <col min="2" max="2" width="22.109375" customWidth="1"/>
    <col min="10" max="10" width="16.6640625" customWidth="1"/>
    <col min="22" max="24" width="19.5546875" customWidth="1"/>
  </cols>
  <sheetData>
    <row r="1" spans="1:26" ht="43.2" x14ac:dyDescent="0.3">
      <c r="A1" t="s">
        <v>519</v>
      </c>
      <c r="B1" t="s">
        <v>0</v>
      </c>
      <c r="C1" s="18" t="s">
        <v>258</v>
      </c>
      <c r="D1" t="s">
        <v>259</v>
      </c>
      <c r="E1" s="1" t="s">
        <v>305</v>
      </c>
      <c r="F1" s="17" t="s">
        <v>6</v>
      </c>
      <c r="G1" s="17" t="s">
        <v>9</v>
      </c>
      <c r="H1" s="18" t="s">
        <v>8</v>
      </c>
      <c r="I1" s="17" t="s">
        <v>10</v>
      </c>
      <c r="J1" s="17" t="s">
        <v>5</v>
      </c>
      <c r="K1" s="17" t="s">
        <v>11</v>
      </c>
      <c r="L1" s="17" t="s">
        <v>12</v>
      </c>
      <c r="M1" s="17" t="s">
        <v>13</v>
      </c>
      <c r="N1" s="14" t="s">
        <v>245</v>
      </c>
      <c r="O1" s="14" t="s">
        <v>336</v>
      </c>
      <c r="P1" s="14" t="s">
        <v>303</v>
      </c>
      <c r="Q1" s="15" t="s">
        <v>244</v>
      </c>
      <c r="R1" s="15" t="s">
        <v>304</v>
      </c>
      <c r="S1" s="15" t="s">
        <v>300</v>
      </c>
      <c r="T1" s="15" t="s">
        <v>306</v>
      </c>
      <c r="U1" s="3" t="s">
        <v>301</v>
      </c>
      <c r="V1" s="10" t="s">
        <v>524</v>
      </c>
      <c r="W1" s="18" t="s">
        <v>520</v>
      </c>
    </row>
    <row r="2" spans="1:26" x14ac:dyDescent="0.3">
      <c r="A2">
        <v>2023</v>
      </c>
      <c r="B2" t="s">
        <v>16</v>
      </c>
      <c r="C2">
        <f>VLOOKUP($B2,'2023'!$B:$AC,18,FALSE)</f>
        <v>0.42036151434637098</v>
      </c>
      <c r="D2">
        <f>VLOOKUP($B2,'2023'!$B:$AC,19,FALSE)</f>
        <v>0.46100000000000002</v>
      </c>
      <c r="E2">
        <f>VLOOKUP($B2,'2023'!$B:$AC,21,FALSE)</f>
        <v>2.6774114583172368</v>
      </c>
      <c r="F2" s="13">
        <f>VLOOKUP($B2,'2023'!$B:$AC,7,FALSE)</f>
        <v>111.3</v>
      </c>
      <c r="G2" s="13">
        <f>VLOOKUP($B2,'2023'!$B:$AC,10,FALSE)</f>
        <v>23.4</v>
      </c>
      <c r="H2">
        <f>VLOOKUP(B2,'2023'!$B:$P,9,FALSE)</f>
        <v>8.3000000000000007</v>
      </c>
      <c r="I2" s="13">
        <f>VLOOKUP($B2,'2023'!$B:$AC,11,FALSE)</f>
        <v>56</v>
      </c>
      <c r="J2" s="13">
        <f>VLOOKUP($B2,'2023'!$B:$AC,6,FALSE)</f>
        <v>49.6</v>
      </c>
      <c r="K2" s="13">
        <f>VLOOKUP($B2,'2023'!$B:$AC,12,FALSE)</f>
        <v>32.6</v>
      </c>
      <c r="L2" s="13">
        <f>VLOOKUP($B2,'2023'!$B:$AC,13,FALSE)</f>
        <v>23.3</v>
      </c>
      <c r="M2" s="13">
        <f>VLOOKUP($B2,'2023'!$B:$AC,14,FALSE)</f>
        <v>73.900000000000006</v>
      </c>
      <c r="N2" s="13">
        <f>VLOOKUP($B2,'2023'!$B:$AC,20,FALSE)</f>
        <v>1.8512456027390987</v>
      </c>
      <c r="O2" s="13">
        <f>VLOOKUP($B2,'2023'!$B:$AC,22,FALSE)</f>
        <v>-0.14996001385318211</v>
      </c>
      <c r="P2" s="13">
        <f>VLOOKUP($B2,'2023'!$B:$AC,23,FALSE)</f>
        <v>1.7723794221429052</v>
      </c>
      <c r="Q2" s="13">
        <f>VLOOKUP($B2,'2023'!$B:$AC,24,FALSE)</f>
        <v>3.5027591879536928</v>
      </c>
      <c r="R2" s="13">
        <f>VLOOKUP($B2,'2023'!$B:$AC,25,FALSE)</f>
        <v>-0.6563362075749426</v>
      </c>
      <c r="S2" s="13">
        <f>VLOOKUP($B2,'2023'!$B:$AC,26,FALSE)</f>
        <v>-2.2263169139858374</v>
      </c>
      <c r="T2" s="13">
        <f>VLOOKUP($B2,'2023'!$B:$AC,27,FALSE)</f>
        <v>-1.4743740137263153</v>
      </c>
      <c r="U2">
        <f>VLOOKUP($B2,'2023'!$B:$AC,28,FALSE)</f>
        <v>3.4071524952691132</v>
      </c>
      <c r="V2" s="16">
        <f>P2*'Comb LR RESULTS'!$B$18+Q2*'Comb LR RESULTS'!$B$19+R2*'Comb LR RESULTS'!$B$20+S2*'Comb LR RESULTS'!$B$21+T2*'Comb LR RESULTS'!$B$22</f>
        <v>1.9404311938009682</v>
      </c>
      <c r="W2" s="16">
        <f>'NO Z LR RESULTS'!$B$17+'NO Z LR RESULTS'!$B$18*LR!J2+'NO Z LR RESULTS'!$B$19*LR!I2+'NO Z LR RESULTS'!$B$20*LR!K2+'NO Z LR RESULTS'!$B$21*LR!L2+'NO Z LR RESULTS'!$B$22*LR!M2</f>
        <v>0.41239070650343107</v>
      </c>
    </row>
    <row r="3" spans="1:26" x14ac:dyDescent="0.3">
      <c r="A3">
        <v>2023</v>
      </c>
      <c r="B3" t="s">
        <v>34</v>
      </c>
      <c r="C3">
        <f>VLOOKUP($B3,'2023'!$B:$AC,18,FALSE)</f>
        <v>0.41859350677233198</v>
      </c>
      <c r="D3">
        <f>VLOOKUP($B3,'2023'!$B:$AC,19,FALSE)</f>
        <v>0.41199999999999998</v>
      </c>
      <c r="E3">
        <f>VLOOKUP($B3,'2023'!$B:$AC,21,FALSE)</f>
        <v>2.6233360969530564</v>
      </c>
      <c r="F3" s="13">
        <f>VLOOKUP($B3,'2023'!$B:$AC,7,FALSE)</f>
        <v>107.4</v>
      </c>
      <c r="G3" s="13">
        <f>VLOOKUP($B3,'2023'!$B:$AC,10,FALSE)</f>
        <v>25.7</v>
      </c>
      <c r="H3">
        <f>VLOOKUP(B3,'2023'!$B:$P,9,FALSE)</f>
        <v>5.8</v>
      </c>
      <c r="I3" s="13">
        <f>VLOOKUP($B3,'2023'!$B:$AC,11,FALSE)</f>
        <v>47.3</v>
      </c>
      <c r="J3" s="13">
        <f>VLOOKUP($B3,'2023'!$B:$AC,6,FALSE)</f>
        <v>34.4</v>
      </c>
      <c r="K3" s="13">
        <f>VLOOKUP($B3,'2023'!$B:$AC,12,FALSE)</f>
        <v>21.6</v>
      </c>
      <c r="L3" s="13">
        <f>VLOOKUP($B3,'2023'!$B:$AC,13,FALSE)</f>
        <v>35.700000000000003</v>
      </c>
      <c r="M3" s="13">
        <f>VLOOKUP($B3,'2023'!$B:$AC,14,FALSE)</f>
        <v>89.6</v>
      </c>
      <c r="N3">
        <f>VLOOKUP($B3,'2023'!$B:$AC,20,FALSE)</f>
        <v>2.3342746365726499</v>
      </c>
      <c r="O3">
        <f>VLOOKUP($B3,'2023'!$B:$AC,22,FALSE)</f>
        <v>-0.83252257690774611</v>
      </c>
      <c r="P3">
        <f>VLOOKUP($B3,'2023'!$B:$AC,23,FALSE)</f>
        <v>-0.7317491191040052</v>
      </c>
      <c r="Q3">
        <f>VLOOKUP($B3,'2023'!$B:$AC,24,FALSE)</f>
        <v>1.5825643499726187</v>
      </c>
      <c r="R3">
        <f>VLOOKUP($B3,'2023'!$B:$AC,25,FALSE)</f>
        <v>-3.3733542846170836</v>
      </c>
      <c r="S3">
        <f>VLOOKUP($B3,'2023'!$B:$AC,26,FALSE)</f>
        <v>1.0577424911771141</v>
      </c>
      <c r="T3">
        <f>VLOOKUP($B3,'2023'!$B:$AC,27,FALSE)</f>
        <v>0.53389453573891077</v>
      </c>
      <c r="U3">
        <f>VLOOKUP($B3,'2023'!$B:$AC,28,FALSE)</f>
        <v>5.4797665900279053</v>
      </c>
      <c r="V3">
        <f>P3*'Comb LR RESULTS'!$B$18+Q3*'Comb LR RESULTS'!$B$19+R3*'Comb LR RESULTS'!$B$20+S3*'Comb LR RESULTS'!$B$21+T3*'Comb LR RESULTS'!$B$22</f>
        <v>1.9324762934157573</v>
      </c>
      <c r="W3" s="16">
        <f>'NO Z LR RESULTS'!$B$17+'NO Z LR RESULTS'!$B$18*LR!J3+'NO Z LR RESULTS'!$B$19*LR!I3+'NO Z LR RESULTS'!$B$20*LR!K3+'NO Z LR RESULTS'!$B$21*LR!L3+'NO Z LR RESULTS'!$B$22*LR!M3</f>
        <v>0.42449456809250036</v>
      </c>
    </row>
    <row r="4" spans="1:26" x14ac:dyDescent="0.3">
      <c r="A4">
        <v>2023</v>
      </c>
      <c r="B4" t="s">
        <v>268</v>
      </c>
      <c r="C4">
        <f>VLOOKUP($B4,'2023'!$B:$AC,18,FALSE)</f>
        <v>0.42759725475897498</v>
      </c>
      <c r="D4">
        <f>VLOOKUP($B4,'2023'!$B:$AC,19,FALSE)</f>
        <v>0.46</v>
      </c>
      <c r="E4">
        <f>VLOOKUP($B4,'2023'!$B:$AC,21,FALSE)</f>
        <v>2.8987200563653222</v>
      </c>
      <c r="F4" s="13">
        <f>VLOOKUP($B4,'2023'!$B:$AC,7,FALSE)</f>
        <v>111</v>
      </c>
      <c r="G4" s="13">
        <f>VLOOKUP($B4,'2023'!$B:$AC,10,FALSE)</f>
        <v>24</v>
      </c>
      <c r="H4">
        <f>VLOOKUP(B4,'2023'!$B:$P,9,FALSE)</f>
        <v>5</v>
      </c>
      <c r="I4" s="13">
        <f>VLOOKUP($B4,'2023'!$B:$AC,11,FALSE)</f>
        <v>52.6</v>
      </c>
      <c r="J4" s="13">
        <f>VLOOKUP($B4,'2023'!$B:$AC,6,FALSE)</f>
        <v>34.9</v>
      </c>
      <c r="K4" s="13">
        <f>VLOOKUP($B4,'2023'!$B:$AC,12,FALSE)</f>
        <v>28.6</v>
      </c>
      <c r="L4" s="13">
        <f>VLOOKUP($B4,'2023'!$B:$AC,13,FALSE)</f>
        <v>26.8</v>
      </c>
      <c r="M4" s="13">
        <f>VLOOKUP($B4,'2023'!$B:$AC,14,FALSE)</f>
        <v>87.1</v>
      </c>
      <c r="N4">
        <f>VLOOKUP($B4,'2023'!$B:$AC,20,FALSE)</f>
        <v>1.977253176782634</v>
      </c>
      <c r="O4">
        <f>VLOOKUP($B4,'2023'!$B:$AC,22,FALSE)</f>
        <v>-1.0509425970852064</v>
      </c>
      <c r="P4">
        <f>VLOOKUP($B4,'2023'!$B:$AC,23,FALSE)</f>
        <v>0.79375447498894092</v>
      </c>
      <c r="Q4">
        <f>VLOOKUP($B4,'2023'!$B:$AC,24,FALSE)</f>
        <v>1.6457286538535751</v>
      </c>
      <c r="R4">
        <f>VLOOKUP($B4,'2023'!$B:$AC,25,FALSE)</f>
        <v>-1.6443427810448121</v>
      </c>
      <c r="S4">
        <f>VLOOKUP($B4,'2023'!$B:$AC,26,FALSE)</f>
        <v>0.53480309545052906</v>
      </c>
      <c r="T4">
        <f>VLOOKUP($B4,'2023'!$B:$AC,27,FALSE)</f>
        <v>-0.9075240199256468</v>
      </c>
      <c r="U4">
        <f>VLOOKUP($B4,'2023'!$B:$AC,28,FALSE)</f>
        <v>4.7323985502745636</v>
      </c>
      <c r="V4">
        <f>P4*'Comb LR RESULTS'!$B$18+Q4*'Comb LR RESULTS'!$B$19+R4*'Comb LR RESULTS'!$B$20+S4*'Comb LR RESULTS'!$B$21+T4*'Comb LR RESULTS'!$B$22</f>
        <v>1.7862419073835807</v>
      </c>
      <c r="W4" s="16">
        <f>'NO Z LR RESULTS'!$B$17+'NO Z LR RESULTS'!$B$18*LR!J4+'NO Z LR RESULTS'!$B$19*LR!I4+'NO Z LR RESULTS'!$B$20*LR!K4+'NO Z LR RESULTS'!$B$21*LR!L4+'NO Z LR RESULTS'!$B$22*LR!M4</f>
        <v>0.43133256255831037</v>
      </c>
      <c r="Y4">
        <f>CORREL(Q:Q,E:E)</f>
        <v>0.55058951845793824</v>
      </c>
      <c r="Z4" t="s">
        <v>295</v>
      </c>
    </row>
    <row r="5" spans="1:26" x14ac:dyDescent="0.3">
      <c r="A5">
        <v>2023</v>
      </c>
      <c r="B5" t="s">
        <v>28</v>
      </c>
      <c r="C5">
        <f>VLOOKUP($B5,'2023'!$B:$AC,18,FALSE)</f>
        <v>0.415487522141753</v>
      </c>
      <c r="D5">
        <f>VLOOKUP($B5,'2023'!$B:$AC,19,FALSE)</f>
        <v>0.438</v>
      </c>
      <c r="E5">
        <f>VLOOKUP($B5,'2023'!$B:$AC,21,FALSE)</f>
        <v>2.528338064276956</v>
      </c>
      <c r="F5" s="13">
        <f>VLOOKUP($B5,'2023'!$B:$AC,7,FALSE)</f>
        <v>109.9</v>
      </c>
      <c r="G5" s="13">
        <f>VLOOKUP($B5,'2023'!$B:$AC,10,FALSE)</f>
        <v>21.2</v>
      </c>
      <c r="H5">
        <f>VLOOKUP(B5,'2023'!$B:$P,9,FALSE)</f>
        <v>8.1</v>
      </c>
      <c r="I5" s="13">
        <f>VLOOKUP($B5,'2023'!$B:$AC,11,FALSE)</f>
        <v>55.3</v>
      </c>
      <c r="J5" s="13">
        <f>VLOOKUP($B5,'2023'!$B:$AC,6,FALSE)</f>
        <v>35.700000000000003</v>
      </c>
      <c r="K5" s="13">
        <f>VLOOKUP($B5,'2023'!$B:$AC,12,FALSE)</f>
        <v>34.1</v>
      </c>
      <c r="L5" s="13">
        <f>VLOOKUP($B5,'2023'!$B:$AC,13,FALSE)</f>
        <v>29.8</v>
      </c>
      <c r="M5" s="13">
        <f>VLOOKUP($B5,'2023'!$B:$AC,14,FALSE)</f>
        <v>87.6</v>
      </c>
      <c r="N5">
        <f>VLOOKUP($B5,'2023'!$B:$AC,20,FALSE)</f>
        <v>1.3892178312461367</v>
      </c>
      <c r="O5">
        <f>VLOOKUP($B5,'2023'!$B:$AC,22,FALSE)</f>
        <v>-0.2045650188975475</v>
      </c>
      <c r="P5">
        <f>VLOOKUP($B5,'2023'!$B:$AC,23,FALSE)</f>
        <v>1.5708978153759117</v>
      </c>
      <c r="Q5">
        <f>VLOOKUP($B5,'2023'!$B:$AC,24,FALSE)</f>
        <v>1.746791540063106</v>
      </c>
      <c r="R5">
        <f>VLOOKUP($B5,'2023'!$B:$AC,25,FALSE)</f>
        <v>-0.28583374252374155</v>
      </c>
      <c r="S5">
        <f>VLOOKUP($B5,'2023'!$B:$AC,26,FALSE)</f>
        <v>0.63939097459584615</v>
      </c>
      <c r="T5">
        <f>VLOOKUP($B5,'2023'!$B:$AC,27,FALSE)</f>
        <v>-0.42165259666793087</v>
      </c>
      <c r="U5">
        <f>VLOOKUP($B5,'2023'!$B:$AC,28,FALSE)</f>
        <v>3.0936688538506245</v>
      </c>
      <c r="V5">
        <f>P5*'Comb LR RESULTS'!$B$18+Q5*'Comb LR RESULTS'!$B$19+R5*'Comb LR RESULTS'!$B$20+S5*'Comb LR RESULTS'!$B$21+T5*'Comb LR RESULTS'!$B$22</f>
        <v>1.6585100595975057</v>
      </c>
      <c r="W5" s="16">
        <f>'NO Z LR RESULTS'!$B$17+'NO Z LR RESULTS'!$B$18*LR!J5+'NO Z LR RESULTS'!$B$19*LR!I5+'NO Z LR RESULTS'!$B$20*LR!K5+'NO Z LR RESULTS'!$B$21*LR!L5+'NO Z LR RESULTS'!$B$22*LR!M5</f>
        <v>0.4311058989541745</v>
      </c>
      <c r="Y5">
        <f>CORREL(Q:Q,D:D)</f>
        <v>0.67849690162608278</v>
      </c>
      <c r="Z5" t="s">
        <v>296</v>
      </c>
    </row>
    <row r="6" spans="1:26" x14ac:dyDescent="0.3">
      <c r="A6">
        <v>2023</v>
      </c>
      <c r="B6" t="s">
        <v>53</v>
      </c>
      <c r="C6">
        <f>VLOOKUP($B6,'2023'!$B:$AC,18,FALSE)</f>
        <v>0.394873754988456</v>
      </c>
      <c r="D6">
        <f>VLOOKUP($B6,'2023'!$B:$AC,19,FALSE)</f>
        <v>0.40799999999999997</v>
      </c>
      <c r="E6">
        <f>VLOOKUP($B6,'2023'!$B:$AC,21,FALSE)</f>
        <v>1.8978560888264222</v>
      </c>
      <c r="F6" s="13">
        <f>VLOOKUP($B6,'2023'!$B:$AC,7,FALSE)</f>
        <v>108.4</v>
      </c>
      <c r="G6" s="13">
        <f>VLOOKUP($B6,'2023'!$B:$AC,10,FALSE)</f>
        <v>22.6</v>
      </c>
      <c r="H6">
        <f>VLOOKUP(B6,'2023'!$B:$P,9,FALSE)</f>
        <v>5.4</v>
      </c>
      <c r="I6" s="13">
        <f>VLOOKUP($B6,'2023'!$B:$AC,11,FALSE)</f>
        <v>58.5</v>
      </c>
      <c r="J6" s="13">
        <f>VLOOKUP($B6,'2023'!$B:$AC,6,FALSE)</f>
        <v>31.5</v>
      </c>
      <c r="K6" s="13">
        <f>VLOOKUP($B6,'2023'!$B:$AC,12,FALSE)</f>
        <v>35.9</v>
      </c>
      <c r="L6" s="13">
        <f>VLOOKUP($B6,'2023'!$B:$AC,13,FALSE)</f>
        <v>17.3</v>
      </c>
      <c r="M6" s="13">
        <f>VLOOKUP($B6,'2023'!$B:$AC,14,FALSE)</f>
        <v>87.7</v>
      </c>
      <c r="N6">
        <f>VLOOKUP($B6,'2023'!$B:$AC,20,FALSE)</f>
        <v>1.6832355040143858</v>
      </c>
      <c r="O6">
        <f>VLOOKUP($B6,'2023'!$B:$AC,22,FALSE)</f>
        <v>-0.94173258699647622</v>
      </c>
      <c r="P6">
        <f>VLOOKUP($B6,'2023'!$B:$AC,23,FALSE)</f>
        <v>2.4919565891678794</v>
      </c>
      <c r="Q6">
        <f>VLOOKUP($B6,'2023'!$B:$AC,24,FALSE)</f>
        <v>1.216211387463072</v>
      </c>
      <c r="R6">
        <f>VLOOKUP($B6,'2023'!$B:$AC,25,FALSE)</f>
        <v>0.15876921553769896</v>
      </c>
      <c r="S6">
        <f>VLOOKUP($B6,'2023'!$B:$AC,26,FALSE)</f>
        <v>0.66030855042491132</v>
      </c>
      <c r="T6">
        <f>VLOOKUP($B6,'2023'!$B:$AC,27,FALSE)</f>
        <v>-2.4461168602417471</v>
      </c>
      <c r="U6">
        <f>VLOOKUP($B6,'2023'!$B:$AC,28,FALSE)</f>
        <v>4.1638675825920313</v>
      </c>
      <c r="V6">
        <f>P6*'Comb LR RESULTS'!$B$18+Q6*'Comb LR RESULTS'!$B$19+R6*'Comb LR RESULTS'!$B$20+S6*'Comb LR RESULTS'!$B$21+T6*'Comb LR RESULTS'!$B$22</f>
        <v>1.5778438970732613</v>
      </c>
      <c r="W6" s="16">
        <f>'NO Z LR RESULTS'!$B$17+'NO Z LR RESULTS'!$B$18*LR!J6+'NO Z LR RESULTS'!$B$19*LR!I6+'NO Z LR RESULTS'!$B$20*LR!K6+'NO Z LR RESULTS'!$B$21*LR!L6+'NO Z LR RESULTS'!$B$22*LR!M6</f>
        <v>0.44591499221700248</v>
      </c>
      <c r="Y6">
        <f>CORREL($S:$S,C:C)</f>
        <v>-8.9619062059661553E-2</v>
      </c>
      <c r="Z6" t="s">
        <v>297</v>
      </c>
    </row>
    <row r="7" spans="1:26" x14ac:dyDescent="0.3">
      <c r="A7">
        <v>2023</v>
      </c>
      <c r="B7" t="s">
        <v>73</v>
      </c>
      <c r="C7">
        <f>VLOOKUP($B7,'2023'!$B:$AC,18,FALSE)</f>
        <v>0.416488776345183</v>
      </c>
      <c r="D7">
        <f>VLOOKUP($B7,'2023'!$B:$AC,19,FALSE)</f>
        <v>0.40699999999999997</v>
      </c>
      <c r="E7">
        <f>VLOOKUP($B7,'2023'!$B:$AC,21,FALSE)</f>
        <v>2.5589619052960257</v>
      </c>
      <c r="F7" s="13">
        <f>VLOOKUP($B7,'2023'!$B:$AC,7,FALSE)</f>
        <v>104.8</v>
      </c>
      <c r="G7" s="13">
        <f>VLOOKUP($B7,'2023'!$B:$AC,10,FALSE)</f>
        <v>19.2</v>
      </c>
      <c r="H7">
        <f>VLOOKUP(B7,'2023'!$B:$P,9,FALSE)</f>
        <v>14.8</v>
      </c>
      <c r="I7" s="13">
        <f>VLOOKUP($B7,'2023'!$B:$AC,11,FALSE)</f>
        <v>57.3</v>
      </c>
      <c r="J7" s="13">
        <f>VLOOKUP($B7,'2023'!$B:$AC,6,FALSE)</f>
        <v>28.9</v>
      </c>
      <c r="K7" s="13">
        <f>VLOOKUP($B7,'2023'!$B:$AC,12,FALSE)</f>
        <v>38.1</v>
      </c>
      <c r="L7" s="13">
        <f>VLOOKUP($B7,'2023'!$B:$AC,13,FALSE)</f>
        <v>21.7</v>
      </c>
      <c r="M7" s="13">
        <f>VLOOKUP($B7,'2023'!$B:$AC,14,FALSE)</f>
        <v>92.5</v>
      </c>
      <c r="N7">
        <f>VLOOKUP($B7,'2023'!$B:$AC,20,FALSE)</f>
        <v>0.96919258443435319</v>
      </c>
      <c r="O7">
        <f>VLOOKUP($B7,'2023'!$B:$AC,22,FALSE)</f>
        <v>1.6247026500886836</v>
      </c>
      <c r="P7">
        <f>VLOOKUP($B7,'2023'!$B:$AC,23,FALSE)</f>
        <v>2.1465595489958909</v>
      </c>
      <c r="Q7">
        <f>VLOOKUP($B7,'2023'!$B:$AC,24,FALSE)</f>
        <v>0.88775700728209883</v>
      </c>
      <c r="R7">
        <f>VLOOKUP($B7,'2023'!$B:$AC,25,FALSE)</f>
        <v>0.70217283094612781</v>
      </c>
      <c r="S7">
        <f>VLOOKUP($B7,'2023'!$B:$AC,26,FALSE)</f>
        <v>1.6643521902199541</v>
      </c>
      <c r="T7">
        <f>VLOOKUP($B7,'2023'!$B:$AC,27,FALSE)</f>
        <v>-1.7335054394637641</v>
      </c>
      <c r="U7">
        <f>VLOOKUP($B7,'2023'!$B:$AC,28,FALSE)</f>
        <v>3.5834418060196889</v>
      </c>
      <c r="V7">
        <f>P7*'Comb LR RESULTS'!$B$18+Q7*'Comb LR RESULTS'!$B$19+R7*'Comb LR RESULTS'!$B$20+S7*'Comb LR RESULTS'!$B$21+T7*'Comb LR RESULTS'!$B$22</f>
        <v>1.5249676475545291</v>
      </c>
      <c r="W7" s="16">
        <f>'NO Z LR RESULTS'!$B$17+'NO Z LR RESULTS'!$B$18*LR!J7+'NO Z LR RESULTS'!$B$19*LR!I7+'NO Z LR RESULTS'!$B$20*LR!K7+'NO Z LR RESULTS'!$B$21*LR!L7+'NO Z LR RESULTS'!$B$22*LR!M7</f>
        <v>0.4471281553249703</v>
      </c>
      <c r="Y7">
        <f>CORREL($S:$S,D:D)</f>
        <v>-0.1426594151261984</v>
      </c>
      <c r="Z7" t="s">
        <v>298</v>
      </c>
    </row>
    <row r="8" spans="1:26" x14ac:dyDescent="0.3">
      <c r="A8">
        <v>2023</v>
      </c>
      <c r="B8" t="s">
        <v>30</v>
      </c>
      <c r="C8">
        <f>VLOOKUP($B8,'2023'!$B:$AC,18,FALSE)</f>
        <v>0.38094872387532602</v>
      </c>
      <c r="D8">
        <f>VLOOKUP($B8,'2023'!$B:$AC,19,FALSE)</f>
        <v>0.39600000000000002</v>
      </c>
      <c r="E8">
        <f>VLOOKUP($B8,'2023'!$B:$AC,21,FALSE)</f>
        <v>1.4719523198002871</v>
      </c>
      <c r="F8" s="13">
        <f>VLOOKUP($B8,'2023'!$B:$AC,7,FALSE)</f>
        <v>107.9</v>
      </c>
      <c r="G8" s="13">
        <f>VLOOKUP($B8,'2023'!$B:$AC,10,FALSE)</f>
        <v>20.6</v>
      </c>
      <c r="H8">
        <f>VLOOKUP(B8,'2023'!$B:$P,9,FALSE)</f>
        <v>11.1</v>
      </c>
      <c r="I8" s="13">
        <f>VLOOKUP($B8,'2023'!$B:$AC,11,FALSE)</f>
        <v>50.6</v>
      </c>
      <c r="J8" s="13">
        <f>VLOOKUP($B8,'2023'!$B:$AC,6,FALSE)</f>
        <v>35.5</v>
      </c>
      <c r="K8" s="13">
        <f>VLOOKUP($B8,'2023'!$B:$AC,12,FALSE)</f>
        <v>30</v>
      </c>
      <c r="L8" s="13">
        <f>VLOOKUP($B8,'2023'!$B:$AC,13,FALSE)</f>
        <v>31.6</v>
      </c>
      <c r="M8" s="13">
        <f>VLOOKUP($B8,'2023'!$B:$AC,14,FALSE)</f>
        <v>83.8</v>
      </c>
      <c r="N8">
        <f>VLOOKUP($B8,'2023'!$B:$AC,20,FALSE)</f>
        <v>1.2632102572026023</v>
      </c>
      <c r="O8">
        <f>VLOOKUP($B8,'2023'!$B:$AC,22,FALSE)</f>
        <v>0.61451005676792902</v>
      </c>
      <c r="P8">
        <f>VLOOKUP($B8,'2023'!$B:$AC,23,FALSE)</f>
        <v>0.21809274136896176</v>
      </c>
      <c r="Q8">
        <f>VLOOKUP($B8,'2023'!$B:$AC,24,FALSE)</f>
        <v>1.7215258185107229</v>
      </c>
      <c r="R8">
        <f>VLOOKUP($B8,'2023'!$B:$AC,25,FALSE)</f>
        <v>-1.2985404803303582</v>
      </c>
      <c r="S8">
        <f>VLOOKUP($B8,'2023'!$B:$AC,26,FALSE)</f>
        <v>-0.15547690690856253</v>
      </c>
      <c r="T8">
        <f>VLOOKUP($B8,'2023'!$B:$AC,27,FALSE)</f>
        <v>-0.13012974271330116</v>
      </c>
      <c r="U8">
        <f>VLOOKUP($B8,'2023'!$B:$AC,28,FALSE)</f>
        <v>2.9947191346458197</v>
      </c>
      <c r="V8">
        <f>P8*'Comb LR RESULTS'!$B$18+Q8*'Comb LR RESULTS'!$B$19+R8*'Comb LR RESULTS'!$B$20+S8*'Comb LR RESULTS'!$B$21+T8*'Comb LR RESULTS'!$B$22</f>
        <v>1.3551331598087171</v>
      </c>
      <c r="W8" s="16">
        <f>'NO Z LR RESULTS'!$B$17+'NO Z LR RESULTS'!$B$18*LR!J8+'NO Z LR RESULTS'!$B$19*LR!I8+'NO Z LR RESULTS'!$B$20*LR!K8+'NO Z LR RESULTS'!$B$21*LR!L8+'NO Z LR RESULTS'!$B$22*LR!M8</f>
        <v>0.41069673422627523</v>
      </c>
      <c r="Y8">
        <f>CORREL(U:U,E:E)</f>
        <v>0.60483896225811518</v>
      </c>
      <c r="Z8" t="s">
        <v>302</v>
      </c>
    </row>
    <row r="9" spans="1:26" x14ac:dyDescent="0.3">
      <c r="A9">
        <v>2023</v>
      </c>
      <c r="B9" t="s">
        <v>24</v>
      </c>
      <c r="C9">
        <f>VLOOKUP($B9,'2023'!$B:$AC,18,FALSE)</f>
        <v>0.36935052776536997</v>
      </c>
      <c r="D9">
        <f>VLOOKUP($B9,'2023'!$B:$AC,19,FALSE)</f>
        <v>0.36899999999999999</v>
      </c>
      <c r="E9">
        <f>VLOOKUP($B9,'2023'!$B:$AC,21,FALSE)</f>
        <v>1.1172159176333392</v>
      </c>
      <c r="F9" s="13">
        <f>VLOOKUP($B9,'2023'!$B:$AC,7,FALSE)</f>
        <v>107.3</v>
      </c>
      <c r="G9" s="13">
        <f>VLOOKUP($B9,'2023'!$B:$AC,10,FALSE)</f>
        <v>18.399999999999999</v>
      </c>
      <c r="H9">
        <f>VLOOKUP(B9,'2023'!$B:$P,9,FALSE)</f>
        <v>6.8</v>
      </c>
      <c r="I9" s="13">
        <f>VLOOKUP($B9,'2023'!$B:$AC,11,FALSE)</f>
        <v>47.3</v>
      </c>
      <c r="J9" s="13">
        <f>VLOOKUP($B9,'2023'!$B:$AC,6,FALSE)</f>
        <v>37</v>
      </c>
      <c r="K9" s="13">
        <f>VLOOKUP($B9,'2023'!$B:$AC,12,FALSE)</f>
        <v>28.9</v>
      </c>
      <c r="L9" s="13">
        <f>VLOOKUP($B9,'2023'!$B:$AC,13,FALSE)</f>
        <v>36</v>
      </c>
      <c r="M9" s="13">
        <f>VLOOKUP($B9,'2023'!$B:$AC,14,FALSE)</f>
        <v>80.8</v>
      </c>
      <c r="N9">
        <f>VLOOKUP($B9,'2023'!$B:$AC,20,FALSE)</f>
        <v>0.80118248570963968</v>
      </c>
      <c r="O9">
        <f>VLOOKUP($B9,'2023'!$B:$AC,22,FALSE)</f>
        <v>-0.55949755168592064</v>
      </c>
      <c r="P9">
        <f>VLOOKUP($B9,'2023'!$B:$AC,23,FALSE)</f>
        <v>-0.7317491191040052</v>
      </c>
      <c r="Q9">
        <f>VLOOKUP($B9,'2023'!$B:$AC,24,FALSE)</f>
        <v>1.9110187301535921</v>
      </c>
      <c r="R9">
        <f>VLOOKUP($B9,'2023'!$B:$AC,25,FALSE)</f>
        <v>-1.5702422880345726</v>
      </c>
      <c r="S9">
        <f>VLOOKUP($B9,'2023'!$B:$AC,26,FALSE)</f>
        <v>-0.7830041817804646</v>
      </c>
      <c r="T9">
        <f>VLOOKUP($B9,'2023'!$B:$AC,27,FALSE)</f>
        <v>0.58248167806468198</v>
      </c>
      <c r="U9">
        <f>VLOOKUP($B9,'2023'!$B:$AC,28,FALSE)</f>
        <v>2.115775158343018</v>
      </c>
      <c r="V9">
        <f>P9*'Comb LR RESULTS'!$B$18+Q9*'Comb LR RESULTS'!$B$19+R9*'Comb LR RESULTS'!$B$20+S9*'Comb LR RESULTS'!$B$21+T9*'Comb LR RESULTS'!$B$22</f>
        <v>1.1086981268457883</v>
      </c>
      <c r="W9" s="16">
        <f>'NO Z LR RESULTS'!$B$17+'NO Z LR RESULTS'!$B$18*LR!J9+'NO Z LR RESULTS'!$B$19*LR!I9+'NO Z LR RESULTS'!$B$20*LR!K9+'NO Z LR RESULTS'!$B$21*LR!L9+'NO Z LR RESULTS'!$B$22*LR!M9</f>
        <v>0.39148678076655874</v>
      </c>
      <c r="Y9">
        <f>CORREL(U:U,D:D)</f>
        <v>0.72125394940817855</v>
      </c>
      <c r="Z9" t="s">
        <v>307</v>
      </c>
    </row>
    <row r="10" spans="1:26" x14ac:dyDescent="0.3">
      <c r="A10">
        <v>2023</v>
      </c>
      <c r="B10" t="s">
        <v>39</v>
      </c>
      <c r="C10">
        <f>VLOOKUP($B10,'2023'!$B:$AC,18,FALSE)</f>
        <v>0.34122102802857401</v>
      </c>
      <c r="D10">
        <f>VLOOKUP($B10,'2023'!$B:$AC,19,FALSE)</f>
        <v>0.34599999999999997</v>
      </c>
      <c r="E10">
        <f>VLOOKUP($B10,'2023'!$B:$AC,21,FALSE)</f>
        <v>0.25686164902243186</v>
      </c>
      <c r="F10" s="13">
        <f>VLOOKUP($B10,'2023'!$B:$AC,7,FALSE)</f>
        <v>107.2</v>
      </c>
      <c r="G10" s="13">
        <f>VLOOKUP($B10,'2023'!$B:$AC,10,FALSE)</f>
        <v>19.5</v>
      </c>
      <c r="H10">
        <f>VLOOKUP(B10,'2023'!$B:$P,9,FALSE)</f>
        <v>14.6</v>
      </c>
      <c r="I10" s="13">
        <f>VLOOKUP($B10,'2023'!$B:$AC,11,FALSE)</f>
        <v>56.2</v>
      </c>
      <c r="J10" s="13">
        <f>VLOOKUP($B10,'2023'!$B:$AC,6,FALSE)</f>
        <v>33.5</v>
      </c>
      <c r="K10" s="13">
        <f>VLOOKUP($B10,'2023'!$B:$AC,12,FALSE)</f>
        <v>36.700000000000003</v>
      </c>
      <c r="L10" s="13">
        <f>VLOOKUP($B10,'2023'!$B:$AC,13,FALSE)</f>
        <v>23.6</v>
      </c>
      <c r="M10" s="13">
        <f>VLOOKUP($B10,'2023'!$B:$AC,14,FALSE)</f>
        <v>81.8</v>
      </c>
      <c r="N10">
        <f>VLOOKUP($B10,'2023'!$B:$AC,20,FALSE)</f>
        <v>1.0321963714561209</v>
      </c>
      <c r="O10">
        <f>VLOOKUP($B10,'2023'!$B:$AC,22,FALSE)</f>
        <v>1.5700976450443183</v>
      </c>
      <c r="P10">
        <f>VLOOKUP($B10,'2023'!$B:$AC,23,FALSE)</f>
        <v>1.829945595504904</v>
      </c>
      <c r="Q10">
        <f>VLOOKUP($B10,'2023'!$B:$AC,24,FALSE)</f>
        <v>1.4688686029868976</v>
      </c>
      <c r="R10">
        <f>VLOOKUP($B10,'2023'!$B:$AC,25,FALSE)</f>
        <v>0.35637053023167387</v>
      </c>
      <c r="S10">
        <f>VLOOKUP($B10,'2023'!$B:$AC,26,FALSE)</f>
        <v>-0.57382842348983054</v>
      </c>
      <c r="T10">
        <f>VLOOKUP($B10,'2023'!$B:$AC,27,FALSE)</f>
        <v>-1.4257868714005437</v>
      </c>
      <c r="U10">
        <f>VLOOKUP($B10,'2023'!$B:$AC,28,FALSE)</f>
        <v>1.9644565206659372</v>
      </c>
      <c r="V10">
        <f>P10*'Comb LR RESULTS'!$B$18+Q10*'Comb LR RESULTS'!$B$19+R10*'Comb LR RESULTS'!$B$20+S10*'Comb LR RESULTS'!$B$21+T10*'Comb LR RESULTS'!$B$22</f>
        <v>1.0425135049102878</v>
      </c>
      <c r="W10" s="16">
        <f>'NO Z LR RESULTS'!$B$17+'NO Z LR RESULTS'!$B$18*LR!J10+'NO Z LR RESULTS'!$B$19*LR!I10+'NO Z LR RESULTS'!$B$20*LR!K10+'NO Z LR RESULTS'!$B$21*LR!L10+'NO Z LR RESULTS'!$B$22*LR!M10</f>
        <v>0.41772242941604754</v>
      </c>
      <c r="Y10" s="3">
        <f>CORREL(V:V,E:E)</f>
        <v>0.66486862429008931</v>
      </c>
      <c r="Z10" s="3" t="s">
        <v>523</v>
      </c>
    </row>
    <row r="11" spans="1:26" x14ac:dyDescent="0.3">
      <c r="A11">
        <v>2023</v>
      </c>
      <c r="B11" t="s">
        <v>50</v>
      </c>
      <c r="C11">
        <f>VLOOKUP($B11,'2023'!$B:$AC,18,FALSE)</f>
        <v>0.36067228246894101</v>
      </c>
      <c r="D11">
        <f>VLOOKUP($B11,'2023'!$B:$AC,19,FALSE)</f>
        <v>0.374</v>
      </c>
      <c r="E11">
        <f>VLOOKUP($B11,'2023'!$B:$AC,21,FALSE)</f>
        <v>0.85178761443929052</v>
      </c>
      <c r="F11" s="13">
        <f>VLOOKUP($B11,'2023'!$B:$AC,7,FALSE)</f>
        <v>107.9</v>
      </c>
      <c r="G11" s="13">
        <f>VLOOKUP($B11,'2023'!$B:$AC,10,FALSE)</f>
        <v>24</v>
      </c>
      <c r="H11">
        <f>VLOOKUP(B11,'2023'!$B:$P,9,FALSE)</f>
        <v>11.4</v>
      </c>
      <c r="I11" s="13">
        <f>VLOOKUP($B11,'2023'!$B:$AC,11,FALSE)</f>
        <v>55.1</v>
      </c>
      <c r="J11" s="13">
        <f>VLOOKUP($B11,'2023'!$B:$AC,6,FALSE)</f>
        <v>31.6</v>
      </c>
      <c r="K11" s="13">
        <f>VLOOKUP($B11,'2023'!$B:$AC,12,FALSE)</f>
        <v>31.1</v>
      </c>
      <c r="L11" s="13">
        <f>VLOOKUP($B11,'2023'!$B:$AC,13,FALSE)</f>
        <v>28.1</v>
      </c>
      <c r="M11" s="13">
        <f>VLOOKUP($B11,'2023'!$B:$AC,14,FALSE)</f>
        <v>82.1</v>
      </c>
      <c r="N11">
        <f>VLOOKUP($B11,'2023'!$B:$AC,20,FALSE)</f>
        <v>1.977253176782634</v>
      </c>
      <c r="O11">
        <f>VLOOKUP($B11,'2023'!$B:$AC,22,FALSE)</f>
        <v>0.69641756433447688</v>
      </c>
      <c r="P11">
        <f>VLOOKUP($B11,'2023'!$B:$AC,23,FALSE)</f>
        <v>1.5133316420139149</v>
      </c>
      <c r="Q11">
        <f>VLOOKUP($B11,'2023'!$B:$AC,24,FALSE)</f>
        <v>1.2288442482392636</v>
      </c>
      <c r="R11">
        <f>VLOOKUP($B11,'2023'!$B:$AC,25,FALSE)</f>
        <v>-1.0268386726261436</v>
      </c>
      <c r="S11">
        <f>VLOOKUP($B11,'2023'!$B:$AC,26,FALSE)</f>
        <v>-0.51107569600264091</v>
      </c>
      <c r="T11">
        <f>VLOOKUP($B11,'2023'!$B:$AC,27,FALSE)</f>
        <v>-0.69697973651396972</v>
      </c>
      <c r="U11">
        <f>VLOOKUP($B11,'2023'!$B:$AC,28,FALSE)</f>
        <v>2.441586961376736</v>
      </c>
      <c r="V11">
        <f>P11*'Comb LR RESULTS'!$B$18+Q11*'Comb LR RESULTS'!$B$19+R11*'Comb LR RESULTS'!$B$20+S11*'Comb LR RESULTS'!$B$21+T11*'Comb LR RESULTS'!$B$22</f>
        <v>1.0355260604080276</v>
      </c>
      <c r="W11" s="16">
        <f>'NO Z LR RESULTS'!$B$17+'NO Z LR RESULTS'!$B$18*LR!J11+'NO Z LR RESULTS'!$B$19*LR!I11+'NO Z LR RESULTS'!$B$20*LR!K11+'NO Z LR RESULTS'!$B$21*LR!L11+'NO Z LR RESULTS'!$B$22*LR!M11</f>
        <v>0.41796695335604744</v>
      </c>
      <c r="Y11" s="18">
        <f>CORREL(W:W,C:C)</f>
        <v>0.43677783487680938</v>
      </c>
      <c r="Z11" s="18" t="s">
        <v>525</v>
      </c>
    </row>
    <row r="12" spans="1:26" x14ac:dyDescent="0.3">
      <c r="A12">
        <v>2023</v>
      </c>
      <c r="B12" t="s">
        <v>60</v>
      </c>
      <c r="C12">
        <f>VLOOKUP($B12,'2023'!$B:$AC,18,FALSE)</f>
        <v>0.32570957552810698</v>
      </c>
      <c r="D12">
        <f>VLOOKUP($B12,'2023'!$B:$AC,19,FALSE)</f>
        <v>0.35199999999999998</v>
      </c>
      <c r="E12">
        <f>VLOOKUP($B12,'2023'!$B:$AC,21,FALSE)</f>
        <v>-0.21756358057648692</v>
      </c>
      <c r="F12" s="13">
        <f>VLOOKUP($B12,'2023'!$B:$AC,7,FALSE)</f>
        <v>106.2</v>
      </c>
      <c r="G12" s="13">
        <f>VLOOKUP($B12,'2023'!$B:$AC,10,FALSE)</f>
        <v>19</v>
      </c>
      <c r="H12">
        <f>VLOOKUP(B12,'2023'!$B:$P,9,FALSE)</f>
        <v>13</v>
      </c>
      <c r="I12" s="13">
        <f>VLOOKUP($B12,'2023'!$B:$AC,11,FALSE)</f>
        <v>51.1</v>
      </c>
      <c r="J12" s="13">
        <f>VLOOKUP($B12,'2023'!$B:$AC,6,FALSE)</f>
        <v>30.6</v>
      </c>
      <c r="K12" s="13">
        <f>VLOOKUP($B12,'2023'!$B:$AC,12,FALSE)</f>
        <v>32.1</v>
      </c>
      <c r="L12" s="13">
        <f>VLOOKUP($B12,'2023'!$B:$AC,13,FALSE)</f>
        <v>28.3</v>
      </c>
      <c r="M12" s="13">
        <f>VLOOKUP($B12,'2023'!$B:$AC,14,FALSE)</f>
        <v>84.8</v>
      </c>
      <c r="N12">
        <f>VLOOKUP($B12,'2023'!$B:$AC,20,FALSE)</f>
        <v>0.92719005975317503</v>
      </c>
      <c r="O12">
        <f>VLOOKUP($B12,'2023'!$B:$AC,22,FALSE)</f>
        <v>1.1332576046893976</v>
      </c>
      <c r="P12">
        <f>VLOOKUP($B12,'2023'!$B:$AC,23,FALSE)</f>
        <v>0.36200817477395653</v>
      </c>
      <c r="Q12">
        <f>VLOOKUP($B12,'2023'!$B:$AC,24,FALSE)</f>
        <v>1.1025156404773508</v>
      </c>
      <c r="R12">
        <f>VLOOKUP($B12,'2023'!$B:$AC,25,FALSE)</f>
        <v>-0.77983702925867626</v>
      </c>
      <c r="S12">
        <f>VLOOKUP($B12,'2023'!$B:$AC,26,FALSE)</f>
        <v>5.3698851382071484E-2</v>
      </c>
      <c r="T12">
        <f>VLOOKUP($B12,'2023'!$B:$AC,27,FALSE)</f>
        <v>-0.66458830829678883</v>
      </c>
      <c r="U12">
        <f>VLOOKUP($B12,'2023'!$B:$AC,28,FALSE)</f>
        <v>2.6006398294148871</v>
      </c>
      <c r="V12">
        <f>P12*'Comb LR RESULTS'!$B$18+Q12*'Comb LR RESULTS'!$B$19+R12*'Comb LR RESULTS'!$B$20+S12*'Comb LR RESULTS'!$B$21+T12*'Comb LR RESULTS'!$B$22</f>
        <v>1.0123375997018211</v>
      </c>
      <c r="W12" s="16">
        <f>'NO Z LR RESULTS'!$B$17+'NO Z LR RESULTS'!$B$18*LR!J12+'NO Z LR RESULTS'!$B$19*LR!I12+'NO Z LR RESULTS'!$B$20*LR!K12+'NO Z LR RESULTS'!$B$21*LR!L12+'NO Z LR RESULTS'!$B$22*LR!M12</f>
        <v>0.41138486594113149</v>
      </c>
    </row>
    <row r="13" spans="1:26" x14ac:dyDescent="0.3">
      <c r="A13">
        <v>2023</v>
      </c>
      <c r="B13" t="s">
        <v>36</v>
      </c>
      <c r="C13">
        <f>VLOOKUP($B13,'2023'!$B:$AC,18,FALSE)</f>
        <v>0.36272671495979503</v>
      </c>
      <c r="D13">
        <f>VLOOKUP($B13,'2023'!$B:$AC,19,FALSE)</f>
        <v>0.36499999999999999</v>
      </c>
      <c r="E13">
        <f>VLOOKUP($B13,'2023'!$B:$AC,21,FALSE)</f>
        <v>0.91462341954133053</v>
      </c>
      <c r="F13" s="13">
        <f>VLOOKUP($B13,'2023'!$B:$AC,7,FALSE)</f>
        <v>109.3</v>
      </c>
      <c r="G13" s="13">
        <f>VLOOKUP($B13,'2023'!$B:$AC,10,FALSE)</f>
        <v>19.899999999999999</v>
      </c>
      <c r="H13">
        <f>VLOOKUP(B13,'2023'!$B:$P,9,FALSE)</f>
        <v>7.4</v>
      </c>
      <c r="I13" s="13">
        <f>VLOOKUP($B13,'2023'!$B:$AC,11,FALSE)</f>
        <v>50.6</v>
      </c>
      <c r="J13" s="13">
        <f>VLOOKUP($B13,'2023'!$B:$AC,6,FALSE)</f>
        <v>34.1</v>
      </c>
      <c r="K13" s="13">
        <f>VLOOKUP($B13,'2023'!$B:$AC,12,FALSE)</f>
        <v>30.7</v>
      </c>
      <c r="L13" s="13">
        <f>VLOOKUP($B13,'2023'!$B:$AC,13,FALSE)</f>
        <v>31.6</v>
      </c>
      <c r="M13" s="13">
        <f>VLOOKUP($B13,'2023'!$B:$AC,14,FALSE)</f>
        <v>81.3</v>
      </c>
      <c r="N13">
        <f>VLOOKUP($B13,'2023'!$B:$AC,20,FALSE)</f>
        <v>1.1162014208184774</v>
      </c>
      <c r="O13">
        <f>VLOOKUP($B13,'2023'!$B:$AC,22,FALSE)</f>
        <v>-0.39568253655282515</v>
      </c>
      <c r="P13">
        <f>VLOOKUP($B13,'2023'!$B:$AC,23,FALSE)</f>
        <v>0.21809274136896176</v>
      </c>
      <c r="Q13">
        <f>VLOOKUP($B13,'2023'!$B:$AC,24,FALSE)</f>
        <v>1.5446657676440454</v>
      </c>
      <c r="R13">
        <f>VLOOKUP($B13,'2023'!$B:$AC,25,FALSE)</f>
        <v>-1.1256393299731311</v>
      </c>
      <c r="S13">
        <f>VLOOKUP($B13,'2023'!$B:$AC,26,FALSE)</f>
        <v>-0.67841630263514752</v>
      </c>
      <c r="T13">
        <f>VLOOKUP($B13,'2023'!$B:$AC,27,FALSE)</f>
        <v>-0.13012974271330116</v>
      </c>
      <c r="U13">
        <f>VLOOKUP($B13,'2023'!$B:$AC,28,FALSE)</f>
        <v>2.1220185376953302</v>
      </c>
      <c r="V13">
        <f>P13*'Comb LR RESULTS'!$B$18+Q13*'Comb LR RESULTS'!$B$19+R13*'Comb LR RESULTS'!$B$20+S13*'Comb LR RESULTS'!$B$21+T13*'Comb LR RESULTS'!$B$22</f>
        <v>1.0050103070218099</v>
      </c>
      <c r="W13" s="16">
        <f>'NO Z LR RESULTS'!$B$17+'NO Z LR RESULTS'!$B$18*LR!J13+'NO Z LR RESULTS'!$B$19*LR!I13+'NO Z LR RESULTS'!$B$20*LR!K13+'NO Z LR RESULTS'!$B$21*LR!L13+'NO Z LR RESULTS'!$B$22*LR!M13</f>
        <v>0.40180317575096447</v>
      </c>
    </row>
    <row r="14" spans="1:26" x14ac:dyDescent="0.3">
      <c r="A14">
        <v>2023</v>
      </c>
      <c r="B14" t="s">
        <v>37</v>
      </c>
      <c r="C14">
        <f>VLOOKUP($B14,'2023'!$B:$AC,18,FALSE)</f>
        <v>0.33089668483324403</v>
      </c>
      <c r="D14">
        <f>VLOOKUP($B14,'2023'!$B:$AC,19,FALSE)</f>
        <v>0.36599999999999999</v>
      </c>
      <c r="E14">
        <f>VLOOKUP($B14,'2023'!$B:$AC,21,FALSE)</f>
        <v>-5.8913349531377682E-2</v>
      </c>
      <c r="F14" s="13">
        <f>VLOOKUP($B14,'2023'!$B:$AC,7,FALSE)</f>
        <v>106.8</v>
      </c>
      <c r="G14" s="13">
        <f>VLOOKUP($B14,'2023'!$B:$AC,10,FALSE)</f>
        <v>18.899999999999999</v>
      </c>
      <c r="H14">
        <f>VLOOKUP(B14,'2023'!$B:$P,9,FALSE)</f>
        <v>11.8</v>
      </c>
      <c r="I14" s="13">
        <f>VLOOKUP($B14,'2023'!$B:$AC,11,FALSE)</f>
        <v>53.8</v>
      </c>
      <c r="J14" s="13">
        <f>VLOOKUP($B14,'2023'!$B:$AC,6,FALSE)</f>
        <v>33.5</v>
      </c>
      <c r="K14" s="13">
        <f>VLOOKUP($B14,'2023'!$B:$AC,12,FALSE)</f>
        <v>34.9</v>
      </c>
      <c r="L14" s="13">
        <f>VLOOKUP($B14,'2023'!$B:$AC,13,FALSE)</f>
        <v>31.1</v>
      </c>
      <c r="M14" s="13">
        <f>VLOOKUP($B14,'2023'!$B:$AC,14,FALSE)</f>
        <v>82.8</v>
      </c>
      <c r="N14">
        <f>VLOOKUP($B14,'2023'!$B:$AC,20,FALSE)</f>
        <v>0.90618879741258551</v>
      </c>
      <c r="O14">
        <f>VLOOKUP($B14,'2023'!$B:$AC,22,FALSE)</f>
        <v>0.8056275744232072</v>
      </c>
      <c r="P14">
        <f>VLOOKUP($B14,'2023'!$B:$AC,23,FALSE)</f>
        <v>1.1391515151609273</v>
      </c>
      <c r="Q14">
        <f>VLOOKUP($B14,'2023'!$B:$AC,24,FALSE)</f>
        <v>1.4688686029868976</v>
      </c>
      <c r="R14">
        <f>VLOOKUP($B14,'2023'!$B:$AC,25,FALSE)</f>
        <v>-8.8232427829768395E-2</v>
      </c>
      <c r="S14">
        <f>VLOOKUP($B14,'2023'!$B:$AC,26,FALSE)</f>
        <v>-0.36465266519919654</v>
      </c>
      <c r="T14">
        <f>VLOOKUP($B14,'2023'!$B:$AC,27,FALSE)</f>
        <v>-0.21110831325625382</v>
      </c>
      <c r="U14">
        <f>VLOOKUP($B14,'2023'!$B:$AC,28,FALSE)</f>
        <v>1.4035566788737233</v>
      </c>
      <c r="V14">
        <f>P14*'Comb LR RESULTS'!$B$18+Q14*'Comb LR RESULTS'!$B$19+R14*'Comb LR RESULTS'!$B$20+S14*'Comb LR RESULTS'!$B$21+T14*'Comb LR RESULTS'!$B$22</f>
        <v>0.98425698493348868</v>
      </c>
      <c r="W14" s="16">
        <f>'NO Z LR RESULTS'!$B$17+'NO Z LR RESULTS'!$B$18*LR!J14+'NO Z LR RESULTS'!$B$19*LR!I14+'NO Z LR RESULTS'!$B$20*LR!K14+'NO Z LR RESULTS'!$B$21*LR!L14+'NO Z LR RESULTS'!$B$22*LR!M14</f>
        <v>0.4095995204440277</v>
      </c>
    </row>
    <row r="15" spans="1:26" x14ac:dyDescent="0.3">
      <c r="A15">
        <v>2023</v>
      </c>
      <c r="B15" t="s">
        <v>22</v>
      </c>
      <c r="C15">
        <f>VLOOKUP($B15,'2023'!$B:$AC,18,FALSE)</f>
        <v>0.43348250588821402</v>
      </c>
      <c r="D15">
        <f>VLOOKUP($B15,'2023'!$B:$AC,19,FALSE)</f>
        <v>0.42699999999999999</v>
      </c>
      <c r="E15">
        <f>VLOOKUP($B15,'2023'!$B:$AC,21,FALSE)</f>
        <v>3.0787232906306148</v>
      </c>
      <c r="F15" s="13">
        <f>VLOOKUP($B15,'2023'!$B:$AC,7,FALSE)</f>
        <v>110.9</v>
      </c>
      <c r="G15" s="13">
        <f>VLOOKUP($B15,'2023'!$B:$AC,10,FALSE)</f>
        <v>19.5</v>
      </c>
      <c r="H15">
        <f>VLOOKUP(B15,'2023'!$B:$P,9,FALSE)</f>
        <v>7.9</v>
      </c>
      <c r="I15" s="13">
        <f>VLOOKUP($B15,'2023'!$B:$AC,11,FALSE)</f>
        <v>51.9</v>
      </c>
      <c r="J15" s="13">
        <f>VLOOKUP($B15,'2023'!$B:$AC,6,FALSE)</f>
        <v>37.4</v>
      </c>
      <c r="K15" s="13">
        <f>VLOOKUP($B15,'2023'!$B:$AC,12,FALSE)</f>
        <v>32.4</v>
      </c>
      <c r="L15" s="13">
        <f>VLOOKUP($B15,'2023'!$B:$AC,13,FALSE)</f>
        <v>34.1</v>
      </c>
      <c r="M15" s="13">
        <f>VLOOKUP($B15,'2023'!$B:$AC,14,FALSE)</f>
        <v>78.400000000000006</v>
      </c>
      <c r="N15">
        <f>VLOOKUP($B15,'2023'!$B:$AC,20,FALSE)</f>
        <v>1.0321963714561209</v>
      </c>
      <c r="O15">
        <f>VLOOKUP($B15,'2023'!$B:$AC,22,FALSE)</f>
        <v>-0.25917002394191241</v>
      </c>
      <c r="P15">
        <f>VLOOKUP($B15,'2023'!$B:$AC,23,FALSE)</f>
        <v>0.59227286822194747</v>
      </c>
      <c r="Q15">
        <f>VLOOKUP($B15,'2023'!$B:$AC,24,FALSE)</f>
        <v>1.9615501732583569</v>
      </c>
      <c r="R15">
        <f>VLOOKUP($B15,'2023'!$B:$AC,25,FALSE)</f>
        <v>-0.7057365362484368</v>
      </c>
      <c r="S15">
        <f>VLOOKUP($B15,'2023'!$B:$AC,26,FALSE)</f>
        <v>-1.2850260016779844</v>
      </c>
      <c r="T15">
        <f>VLOOKUP($B15,'2023'!$B:$AC,27,FALSE)</f>
        <v>0.27476311000146209</v>
      </c>
      <c r="U15">
        <f>VLOOKUP($B15,'2023'!$B:$AC,28,FALSE)</f>
        <v>1.1074975978273471</v>
      </c>
      <c r="V15">
        <f>P15*'Comb LR RESULTS'!$B$18+Q15*'Comb LR RESULTS'!$B$19+R15*'Comb LR RESULTS'!$B$20+S15*'Comb LR RESULTS'!$B$21+T15*'Comb LR RESULTS'!$B$22</f>
        <v>0.95559034961011657</v>
      </c>
      <c r="W15" s="16">
        <f>'NO Z LR RESULTS'!$B$17+'NO Z LR RESULTS'!$B$18*LR!J15+'NO Z LR RESULTS'!$B$19*LR!I15+'NO Z LR RESULTS'!$B$20*LR!K15+'NO Z LR RESULTS'!$B$21*LR!L15+'NO Z LR RESULTS'!$B$22*LR!M15</f>
        <v>0.39543833032236453</v>
      </c>
    </row>
    <row r="16" spans="1:26" x14ac:dyDescent="0.3">
      <c r="A16">
        <v>2023</v>
      </c>
      <c r="B16" t="s">
        <v>20</v>
      </c>
      <c r="C16">
        <f>VLOOKUP($B16,'2023'!$B:$AC,18,FALSE)</f>
        <v>0.41275759828224601</v>
      </c>
      <c r="D16">
        <f>VLOOKUP($B16,'2023'!$B:$AC,19,FALSE)</f>
        <v>0.39200000000000002</v>
      </c>
      <c r="E16">
        <f>VLOOKUP($B16,'2023'!$B:$AC,21,FALSE)</f>
        <v>2.4448420310205492</v>
      </c>
      <c r="F16" s="13">
        <f>VLOOKUP($B16,'2023'!$B:$AC,7,FALSE)</f>
        <v>109.4</v>
      </c>
      <c r="G16" s="13">
        <f>VLOOKUP($B16,'2023'!$B:$AC,10,FALSE)</f>
        <v>21.1</v>
      </c>
      <c r="H16">
        <f>VLOOKUP(B16,'2023'!$B:$P,9,FALSE)</f>
        <v>11</v>
      </c>
      <c r="I16" s="13">
        <f>VLOOKUP($B16,'2023'!$B:$AC,11,FALSE)</f>
        <v>51.4</v>
      </c>
      <c r="J16" s="13">
        <f>VLOOKUP($B16,'2023'!$B:$AC,6,FALSE)</f>
        <v>37.4</v>
      </c>
      <c r="K16" s="13">
        <f>VLOOKUP($B16,'2023'!$B:$AC,12,FALSE)</f>
        <v>30.3</v>
      </c>
      <c r="L16" s="13">
        <f>VLOOKUP($B16,'2023'!$B:$AC,13,FALSE)</f>
        <v>29.1</v>
      </c>
      <c r="M16" s="13">
        <f>VLOOKUP($B16,'2023'!$B:$AC,14,FALSE)</f>
        <v>76</v>
      </c>
      <c r="N16">
        <f>VLOOKUP($B16,'2023'!$B:$AC,20,FALSE)</f>
        <v>1.3682165689055481</v>
      </c>
      <c r="O16">
        <f>VLOOKUP($B16,'2023'!$B:$AC,22,FALSE)</f>
        <v>0.58720755424574655</v>
      </c>
      <c r="P16">
        <f>VLOOKUP($B16,'2023'!$B:$AC,23,FALSE)</f>
        <v>0.44835743481695262</v>
      </c>
      <c r="Q16">
        <f>VLOOKUP($B16,'2023'!$B:$AC,24,FALSE)</f>
        <v>1.9615501732583569</v>
      </c>
      <c r="R16">
        <f>VLOOKUP($B16,'2023'!$B:$AC,25,FALSE)</f>
        <v>-1.2244399873201177</v>
      </c>
      <c r="S16">
        <f>VLOOKUP($B16,'2023'!$B:$AC,26,FALSE)</f>
        <v>-1.7870478215755072</v>
      </c>
      <c r="T16">
        <f>VLOOKUP($B16,'2023'!$B:$AC,27,FALSE)</f>
        <v>-0.53502259542806441</v>
      </c>
      <c r="U16">
        <f>VLOOKUP($B16,'2023'!$B:$AC,28,FALSE)</f>
        <v>1.9339649344310317</v>
      </c>
      <c r="V16">
        <f>P16*'Comb LR RESULTS'!$B$18+Q16*'Comb LR RESULTS'!$B$19+R16*'Comb LR RESULTS'!$B$20+S16*'Comb LR RESULTS'!$B$21+T16*'Comb LR RESULTS'!$B$22</f>
        <v>0.94579119353077268</v>
      </c>
      <c r="W16" s="16">
        <f>'NO Z LR RESULTS'!$B$17+'NO Z LR RESULTS'!$B$18*LR!J16+'NO Z LR RESULTS'!$B$19*LR!I16+'NO Z LR RESULTS'!$B$20*LR!K16+'NO Z LR RESULTS'!$B$21*LR!L16+'NO Z LR RESULTS'!$B$22*LR!M16</f>
        <v>0.39441256861665325</v>
      </c>
    </row>
    <row r="17" spans="1:23" x14ac:dyDescent="0.3">
      <c r="A17">
        <v>2023</v>
      </c>
      <c r="B17" t="s">
        <v>33</v>
      </c>
      <c r="C17">
        <f>VLOOKUP($B17,'2023'!$B:$AC,18,FALSE)</f>
        <v>0.34425442415734903</v>
      </c>
      <c r="D17">
        <f>VLOOKUP($B17,'2023'!$B:$AC,19,FALSE)</f>
        <v>0.36399999999999999</v>
      </c>
      <c r="E17">
        <f>VLOOKUP($B17,'2023'!$B:$AC,21,FALSE)</f>
        <v>0.34963952748450533</v>
      </c>
      <c r="F17" s="13">
        <f>VLOOKUP($B17,'2023'!$B:$AC,7,FALSE)</f>
        <v>105.4</v>
      </c>
      <c r="G17" s="13">
        <f>VLOOKUP($B17,'2023'!$B:$AC,10,FALSE)</f>
        <v>16.899999999999999</v>
      </c>
      <c r="H17">
        <f>VLOOKUP(B17,'2023'!$B:$P,9,FALSE)</f>
        <v>19.100000000000001</v>
      </c>
      <c r="I17" s="13">
        <f>VLOOKUP($B17,'2023'!$B:$AC,11,FALSE)</f>
        <v>55.8</v>
      </c>
      <c r="J17" s="13">
        <f>VLOOKUP($B17,'2023'!$B:$AC,6,FALSE)</f>
        <v>34.6</v>
      </c>
      <c r="K17" s="13">
        <f>VLOOKUP($B17,'2023'!$B:$AC,12,FALSE)</f>
        <v>38.9</v>
      </c>
      <c r="L17" s="13">
        <f>VLOOKUP($B17,'2023'!$B:$AC,13,FALSE)</f>
        <v>24.2</v>
      </c>
      <c r="M17" s="13">
        <f>VLOOKUP($B17,'2023'!$B:$AC,14,FALSE)</f>
        <v>80.400000000000006</v>
      </c>
      <c r="N17">
        <f>VLOOKUP($B17,'2023'!$B:$AC,20,FALSE)</f>
        <v>0.48616355060080196</v>
      </c>
      <c r="O17">
        <f>VLOOKUP($B17,'2023'!$B:$AC,22,FALSE)</f>
        <v>2.7987102585425334</v>
      </c>
      <c r="P17">
        <f>VLOOKUP($B17,'2023'!$B:$AC,23,FALSE)</f>
        <v>1.7148132487809065</v>
      </c>
      <c r="Q17">
        <f>VLOOKUP($B17,'2023'!$B:$AC,24,FALSE)</f>
        <v>1.6078300715250018</v>
      </c>
      <c r="R17">
        <f>VLOOKUP($B17,'2023'!$B:$AC,25,FALSE)</f>
        <v>0.89977414564010105</v>
      </c>
      <c r="S17">
        <f>VLOOKUP($B17,'2023'!$B:$AC,26,FALSE)</f>
        <v>-0.86667448509671641</v>
      </c>
      <c r="T17">
        <f>VLOOKUP($B17,'2023'!$B:$AC,27,FALSE)</f>
        <v>-1.3286125867490008</v>
      </c>
      <c r="U17">
        <f>VLOOKUP($B17,'2023'!$B:$AC,28,FALSE)</f>
        <v>1.169994027537185</v>
      </c>
      <c r="V17">
        <f>P17*'Comb LR RESULTS'!$B$18+Q17*'Comb LR RESULTS'!$B$19+R17*'Comb LR RESULTS'!$B$20+S17*'Comb LR RESULTS'!$B$21+T17*'Comb LR RESULTS'!$B$22</f>
        <v>0.90035102632854014</v>
      </c>
      <c r="W17" s="16">
        <f>'NO Z LR RESULTS'!$B$17+'NO Z LR RESULTS'!$B$18*LR!J17+'NO Z LR RESULTS'!$B$19*LR!I17+'NO Z LR RESULTS'!$B$20*LR!K17+'NO Z LR RESULTS'!$B$21*LR!L17+'NO Z LR RESULTS'!$B$22*LR!M17</f>
        <v>0.40986251137431057</v>
      </c>
    </row>
    <row r="18" spans="1:23" x14ac:dyDescent="0.3">
      <c r="A18">
        <v>2023</v>
      </c>
      <c r="B18" t="s">
        <v>122</v>
      </c>
      <c r="C18">
        <f>VLOOKUP($B18,'2023'!$B:$AC,18,FALSE)</f>
        <v>0.401729520261287</v>
      </c>
      <c r="D18">
        <f>VLOOKUP($B18,'2023'!$B:$AC,19,FALSE)</f>
        <v>0.38300000000000001</v>
      </c>
      <c r="E18">
        <f>VLOOKUP($B18,'2023'!$B:$AC,21,FALSE)</f>
        <v>2.1075429646068309</v>
      </c>
      <c r="F18" s="13">
        <f>VLOOKUP($B18,'2023'!$B:$AC,7,FALSE)</f>
        <v>108.9</v>
      </c>
      <c r="G18" s="13">
        <f>VLOOKUP($B18,'2023'!$B:$AC,10,FALSE)</f>
        <v>20.100000000000001</v>
      </c>
      <c r="H18">
        <f>VLOOKUP(B18,'2023'!$B:$P,9,FALSE)</f>
        <v>2.8</v>
      </c>
      <c r="I18" s="13">
        <f>VLOOKUP($B18,'2023'!$B:$AC,11,FALSE)</f>
        <v>53.9</v>
      </c>
      <c r="J18" s="13">
        <f>VLOOKUP($B18,'2023'!$B:$AC,6,FALSE)</f>
        <v>23.6</v>
      </c>
      <c r="K18" s="13">
        <f>VLOOKUP($B18,'2023'!$B:$AC,12,FALSE)</f>
        <v>33.799999999999997</v>
      </c>
      <c r="L18" s="13">
        <f>VLOOKUP($B18,'2023'!$B:$AC,13,FALSE)</f>
        <v>23.3</v>
      </c>
      <c r="M18" s="13">
        <f>VLOOKUP($B18,'2023'!$B:$AC,14,FALSE)</f>
        <v>89</v>
      </c>
      <c r="N18">
        <f>VLOOKUP($B18,'2023'!$B:$AC,20,FALSE)</f>
        <v>1.1582039454996562</v>
      </c>
      <c r="O18">
        <f>VLOOKUP($B18,'2023'!$B:$AC,22,FALSE)</f>
        <v>-1.6515976525732228</v>
      </c>
      <c r="P18">
        <f>VLOOKUP($B18,'2023'!$B:$AC,23,FALSE)</f>
        <v>1.1679346018419265</v>
      </c>
      <c r="Q18">
        <f>VLOOKUP($B18,'2023'!$B:$AC,24,FALSE)</f>
        <v>0.21821538614396177</v>
      </c>
      <c r="R18">
        <f>VLOOKUP($B18,'2023'!$B:$AC,25,FALSE)</f>
        <v>-0.35993423553398285</v>
      </c>
      <c r="S18">
        <f>VLOOKUP($B18,'2023'!$B:$AC,26,FALSE)</f>
        <v>0.9322370362027349</v>
      </c>
      <c r="T18">
        <f>VLOOKUP($B18,'2023'!$B:$AC,27,FALSE)</f>
        <v>-1.4743740137263153</v>
      </c>
      <c r="U18">
        <f>VLOOKUP($B18,'2023'!$B:$AC,28,FALSE)</f>
        <v>2.984760671606995</v>
      </c>
      <c r="V18">
        <f>P18*'Comb LR RESULTS'!$B$18+Q18*'Comb LR RESULTS'!$B$19+R18*'Comb LR RESULTS'!$B$20+S18*'Comb LR RESULTS'!$B$21+T18*'Comb LR RESULTS'!$B$22</f>
        <v>0.86626037575011239</v>
      </c>
      <c r="W18" s="16">
        <f>'NO Z LR RESULTS'!$B$17+'NO Z LR RESULTS'!$B$18*LR!J18+'NO Z LR RESULTS'!$B$19*LR!I18+'NO Z LR RESULTS'!$B$20*LR!K18+'NO Z LR RESULTS'!$B$21*LR!L18+'NO Z LR RESULTS'!$B$22*LR!M18</f>
        <v>0.42827555911558191</v>
      </c>
    </row>
    <row r="19" spans="1:23" x14ac:dyDescent="0.3">
      <c r="A19">
        <v>2023</v>
      </c>
      <c r="B19" t="s">
        <v>98</v>
      </c>
      <c r="C19">
        <f>VLOOKUP($B19,'2023'!$B:$AC,18,FALSE)</f>
        <v>0.34840303975064402</v>
      </c>
      <c r="D19">
        <f>VLOOKUP($B19,'2023'!$B:$AC,19,FALSE)</f>
        <v>0.36199999999999999</v>
      </c>
      <c r="E19">
        <f>VLOOKUP($B19,'2023'!$B:$AC,21,FALSE)</f>
        <v>0.47652692924829049</v>
      </c>
      <c r="F19" s="13">
        <f>VLOOKUP($B19,'2023'!$B:$AC,7,FALSE)</f>
        <v>106.4</v>
      </c>
      <c r="G19" s="13">
        <f>VLOOKUP($B19,'2023'!$B:$AC,10,FALSE)</f>
        <v>13.9</v>
      </c>
      <c r="H19">
        <f>VLOOKUP(B19,'2023'!$B:$P,9,FALSE)</f>
        <v>10.1</v>
      </c>
      <c r="I19" s="13">
        <f>VLOOKUP($B19,'2023'!$B:$AC,11,FALSE)</f>
        <v>48.7</v>
      </c>
      <c r="J19" s="13">
        <f>VLOOKUP($B19,'2023'!$B:$AC,6,FALSE)</f>
        <v>26.5</v>
      </c>
      <c r="K19" s="13">
        <f>VLOOKUP($B19,'2023'!$B:$AC,12,FALSE)</f>
        <v>34.799999999999997</v>
      </c>
      <c r="L19" s="13">
        <f>VLOOKUP($B19,'2023'!$B:$AC,13,FALSE)</f>
        <v>28.5</v>
      </c>
      <c r="M19" s="13">
        <f>VLOOKUP($B19,'2023'!$B:$AC,14,FALSE)</f>
        <v>89.5</v>
      </c>
      <c r="N19">
        <f>VLOOKUP($B19,'2023'!$B:$AC,20,FALSE)</f>
        <v>-0.14387431961687305</v>
      </c>
      <c r="O19">
        <f>VLOOKUP($B19,'2023'!$B:$AC,22,FALSE)</f>
        <v>0.34148503154610355</v>
      </c>
      <c r="P19">
        <f>VLOOKUP($B19,'2023'!$B:$AC,23,FALSE)</f>
        <v>-0.32878590557001808</v>
      </c>
      <c r="Q19">
        <f>VLOOKUP($B19,'2023'!$B:$AC,24,FALSE)</f>
        <v>0.58456834865350848</v>
      </c>
      <c r="R19">
        <f>VLOOKUP($B19,'2023'!$B:$AC,25,FALSE)</f>
        <v>-0.11293259216651548</v>
      </c>
      <c r="S19">
        <f>VLOOKUP($B19,'2023'!$B:$AC,26,FALSE)</f>
        <v>1.036824915348052</v>
      </c>
      <c r="T19">
        <f>VLOOKUP($B19,'2023'!$B:$AC,27,FALSE)</f>
        <v>-0.63219688007960784</v>
      </c>
      <c r="U19">
        <f>VLOOKUP($B19,'2023'!$B:$AC,28,FALSE)</f>
        <v>2.3665227362476839</v>
      </c>
      <c r="V19">
        <f>P19*'Comb LR RESULTS'!$B$18+Q19*'Comb LR RESULTS'!$B$19+R19*'Comb LR RESULTS'!$B$20+S19*'Comb LR RESULTS'!$B$21+T19*'Comb LR RESULTS'!$B$22</f>
        <v>0.85742563988225218</v>
      </c>
      <c r="W19" s="16">
        <f>'NO Z LR RESULTS'!$B$17+'NO Z LR RESULTS'!$B$18*LR!J19+'NO Z LR RESULTS'!$B$19*LR!I19+'NO Z LR RESULTS'!$B$20*LR!K19+'NO Z LR RESULTS'!$B$21*LR!L19+'NO Z LR RESULTS'!$B$22*LR!M19</f>
        <v>0.41056008973583064</v>
      </c>
    </row>
    <row r="20" spans="1:23" x14ac:dyDescent="0.3">
      <c r="A20">
        <v>2023</v>
      </c>
      <c r="B20" t="s">
        <v>55</v>
      </c>
      <c r="C20">
        <f>VLOOKUP($B20,'2023'!$B:$AC,18,FALSE)</f>
        <v>0.36616834412971</v>
      </c>
      <c r="D20">
        <f>VLOOKUP($B20,'2023'!$B:$AC,19,FALSE)</f>
        <v>0.39500000000000002</v>
      </c>
      <c r="E20">
        <f>VLOOKUP($B20,'2023'!$B:$AC,21,FALSE)</f>
        <v>1.0198873017652605</v>
      </c>
      <c r="F20" s="13">
        <f>VLOOKUP($B20,'2023'!$B:$AC,7,FALSE)</f>
        <v>108.3</v>
      </c>
      <c r="G20" s="13">
        <f>VLOOKUP($B20,'2023'!$B:$AC,10,FALSE)</f>
        <v>15.5</v>
      </c>
      <c r="H20">
        <f>VLOOKUP(B20,'2023'!$B:$P,9,FALSE)</f>
        <v>9.3000000000000007</v>
      </c>
      <c r="I20" s="13">
        <f>VLOOKUP($B20,'2023'!$B:$AC,11,FALSE)</f>
        <v>50.2</v>
      </c>
      <c r="J20" s="13">
        <f>VLOOKUP($B20,'2023'!$B:$AC,6,FALSE)</f>
        <v>31.5</v>
      </c>
      <c r="K20" s="13">
        <f>VLOOKUP($B20,'2023'!$B:$AC,12,FALSE)</f>
        <v>34.700000000000003</v>
      </c>
      <c r="L20" s="13">
        <f>VLOOKUP($B20,'2023'!$B:$AC,13,FALSE)</f>
        <v>26.7</v>
      </c>
      <c r="M20" s="13">
        <f>VLOOKUP($B20,'2023'!$B:$AC,14,FALSE)</f>
        <v>83.2</v>
      </c>
      <c r="N20">
        <f>VLOOKUP($B20,'2023'!$B:$AC,20,FALSE)</f>
        <v>0.19214587783255374</v>
      </c>
      <c r="O20">
        <f>VLOOKUP($B20,'2023'!$B:$AC,22,FALSE)</f>
        <v>0.12306501136864341</v>
      </c>
      <c r="P20">
        <f>VLOOKUP($B20,'2023'!$B:$AC,23,FALSE)</f>
        <v>0.10296039464496631</v>
      </c>
      <c r="Q20">
        <f>VLOOKUP($B20,'2023'!$B:$AC,24,FALSE)</f>
        <v>1.216211387463072</v>
      </c>
      <c r="R20">
        <f>VLOOKUP($B20,'2023'!$B:$AC,25,FALSE)</f>
        <v>-0.13763275650326082</v>
      </c>
      <c r="S20">
        <f>VLOOKUP($B20,'2023'!$B:$AC,26,FALSE)</f>
        <v>-0.28098236188294173</v>
      </c>
      <c r="T20">
        <f>VLOOKUP($B20,'2023'!$B:$AC,27,FALSE)</f>
        <v>-0.92371973403423757</v>
      </c>
      <c r="U20">
        <f>VLOOKUP($B20,'2023'!$B:$AC,28,FALSE)</f>
        <v>1.9965815161176288</v>
      </c>
      <c r="V20">
        <f>P20*'Comb LR RESULTS'!$B$18+Q20*'Comb LR RESULTS'!$B$19+R20*'Comb LR RESULTS'!$B$20+S20*'Comb LR RESULTS'!$B$21+T20*'Comb LR RESULTS'!$B$22</f>
        <v>0.85124118041932173</v>
      </c>
      <c r="W20" s="16">
        <f>'NO Z LR RESULTS'!$B$17+'NO Z LR RESULTS'!$B$18*LR!J20+'NO Z LR RESULTS'!$B$19*LR!I20+'NO Z LR RESULTS'!$B$20*LR!K20+'NO Z LR RESULTS'!$B$21*LR!L20+'NO Z LR RESULTS'!$B$22*LR!M20</f>
        <v>0.40264536249297611</v>
      </c>
    </row>
    <row r="21" spans="1:23" x14ac:dyDescent="0.3">
      <c r="A21">
        <v>2023</v>
      </c>
      <c r="B21" t="s">
        <v>18</v>
      </c>
      <c r="C21">
        <f>VLOOKUP($B21,'2023'!$B:$AC,18,FALSE)</f>
        <v>0.32836984118510898</v>
      </c>
      <c r="D21">
        <f>VLOOKUP($B21,'2023'!$B:$AC,19,FALSE)</f>
        <v>0.33700000000000002</v>
      </c>
      <c r="E21">
        <f>VLOOKUP($B21,'2023'!$B:$AC,21,FALSE)</f>
        <v>-0.13619807692173291</v>
      </c>
      <c r="F21" s="13">
        <f>VLOOKUP($B21,'2023'!$B:$AC,7,FALSE)</f>
        <v>107.8</v>
      </c>
      <c r="G21" s="13">
        <f>VLOOKUP($B21,'2023'!$B:$AC,10,FALSE)</f>
        <v>17.399999999999999</v>
      </c>
      <c r="H21">
        <f>VLOOKUP(B21,'2023'!$B:$P,9,FALSE)</f>
        <v>7.5</v>
      </c>
      <c r="I21" s="13">
        <f>VLOOKUP($B21,'2023'!$B:$AC,11,FALSE)</f>
        <v>52.2</v>
      </c>
      <c r="J21" s="13">
        <f>VLOOKUP($B21,'2023'!$B:$AC,6,FALSE)</f>
        <v>37.9</v>
      </c>
      <c r="K21" s="13">
        <f>VLOOKUP($B21,'2023'!$B:$AC,12,FALSE)</f>
        <v>34.799999999999997</v>
      </c>
      <c r="L21" s="13">
        <f>VLOOKUP($B21,'2023'!$B:$AC,13,FALSE)</f>
        <v>22.7</v>
      </c>
      <c r="M21" s="13">
        <f>VLOOKUP($B21,'2023'!$B:$AC,14,FALSE)</f>
        <v>74.400000000000006</v>
      </c>
      <c r="N21">
        <f>VLOOKUP($B21,'2023'!$B:$AC,20,FALSE)</f>
        <v>0.5911698623037478</v>
      </c>
      <c r="O21">
        <f>VLOOKUP($B21,'2023'!$B:$AC,22,FALSE)</f>
        <v>-0.36838003403064273</v>
      </c>
      <c r="P21">
        <f>VLOOKUP($B21,'2023'!$B:$AC,23,FALSE)</f>
        <v>0.6786221282649455</v>
      </c>
      <c r="Q21">
        <f>VLOOKUP($B21,'2023'!$B:$AC,24,FALSE)</f>
        <v>2.0247144771393133</v>
      </c>
      <c r="R21">
        <f>VLOOKUP($B21,'2023'!$B:$AC,25,FALSE)</f>
        <v>-0.11293259216651548</v>
      </c>
      <c r="S21">
        <f>VLOOKUP($B21,'2023'!$B:$AC,26,FALSE)</f>
        <v>-2.1217290348405204</v>
      </c>
      <c r="T21">
        <f>VLOOKUP($B21,'2023'!$B:$AC,27,FALSE)</f>
        <v>-1.5715482983778588</v>
      </c>
      <c r="U21">
        <f>VLOOKUP($B21,'2023'!$B:$AC,28,FALSE)</f>
        <v>1.5874663328431671</v>
      </c>
      <c r="V21">
        <f>P21*'Comb LR RESULTS'!$B$18+Q21*'Comb LR RESULTS'!$B$19+R21*'Comb LR RESULTS'!$B$20+S21*'Comb LR RESULTS'!$B$21+T21*'Comb LR RESULTS'!$B$22</f>
        <v>0.81094681387276024</v>
      </c>
      <c r="W21" s="16">
        <f>'NO Z LR RESULTS'!$B$17+'NO Z LR RESULTS'!$B$18*LR!J21+'NO Z LR RESULTS'!$B$19*LR!I21+'NO Z LR RESULTS'!$B$20*LR!K21+'NO Z LR RESULTS'!$B$21*LR!L21+'NO Z LR RESULTS'!$B$22*LR!M21</f>
        <v>0.3918159651042602</v>
      </c>
    </row>
    <row r="22" spans="1:23" x14ac:dyDescent="0.3">
      <c r="A22">
        <v>2023</v>
      </c>
      <c r="B22" t="s">
        <v>89</v>
      </c>
      <c r="C22">
        <f>VLOOKUP($B22,'2023'!$B:$AC,18,FALSE)</f>
        <v>0.32138382458105302</v>
      </c>
      <c r="D22">
        <f>VLOOKUP($B22,'2023'!$B:$AC,19,FALSE)</f>
        <v>0.31900000000000001</v>
      </c>
      <c r="E22">
        <f>VLOOKUP($B22,'2023'!$B:$AC,21,FALSE)</f>
        <v>-0.34986875226701813</v>
      </c>
      <c r="F22" s="13">
        <f>VLOOKUP($B22,'2023'!$B:$AC,7,FALSE)</f>
        <v>105.9</v>
      </c>
      <c r="G22" s="13">
        <f>VLOOKUP($B22,'2023'!$B:$AC,10,FALSE)</f>
        <v>17.899999999999999</v>
      </c>
      <c r="H22">
        <f>VLOOKUP(B22,'2023'!$B:$P,9,FALSE)</f>
        <v>9.3000000000000007</v>
      </c>
      <c r="I22" s="13">
        <f>VLOOKUP($B22,'2023'!$B:$AC,11,FALSE)</f>
        <v>52.2</v>
      </c>
      <c r="J22" s="13">
        <f>VLOOKUP($B22,'2023'!$B:$AC,6,FALSE)</f>
        <v>27.1</v>
      </c>
      <c r="K22" s="13">
        <f>VLOOKUP($B22,'2023'!$B:$AC,12,FALSE)</f>
        <v>34.299999999999997</v>
      </c>
      <c r="L22" s="13">
        <f>VLOOKUP($B22,'2023'!$B:$AC,13,FALSE)</f>
        <v>34.9</v>
      </c>
      <c r="M22" s="13">
        <f>VLOOKUP($B22,'2023'!$B:$AC,14,FALSE)</f>
        <v>88.3</v>
      </c>
      <c r="N22">
        <f>VLOOKUP($B22,'2023'!$B:$AC,20,FALSE)</f>
        <v>0.69617617400669374</v>
      </c>
      <c r="O22">
        <f>VLOOKUP($B22,'2023'!$B:$AC,22,FALSE)</f>
        <v>0.12306501136864341</v>
      </c>
      <c r="P22">
        <f>VLOOKUP($B22,'2023'!$B:$AC,23,FALSE)</f>
        <v>0.6786221282649455</v>
      </c>
      <c r="Q22">
        <f>VLOOKUP($B22,'2023'!$B:$AC,24,FALSE)</f>
        <v>0.66036551331065629</v>
      </c>
      <c r="R22">
        <f>VLOOKUP($B22,'2023'!$B:$AC,25,FALSE)</f>
        <v>-0.23643341385024916</v>
      </c>
      <c r="S22">
        <f>VLOOKUP($B22,'2023'!$B:$AC,26,FALSE)</f>
        <v>0.78581400539929047</v>
      </c>
      <c r="T22">
        <f>VLOOKUP($B22,'2023'!$B:$AC,27,FALSE)</f>
        <v>0.4043288228701859</v>
      </c>
      <c r="U22">
        <f>VLOOKUP($B22,'2023'!$B:$AC,28,FALSE)</f>
        <v>1.2782841096900102</v>
      </c>
      <c r="V22">
        <f>P22*'Comb LR RESULTS'!$B$18+Q22*'Comb LR RESULTS'!$B$19+R22*'Comb LR RESULTS'!$B$20+S22*'Comb LR RESULTS'!$B$21+T22*'Comb LR RESULTS'!$B$22</f>
        <v>0.79600042312456498</v>
      </c>
      <c r="W22" s="16">
        <f>'NO Z LR RESULTS'!$B$17+'NO Z LR RESULTS'!$B$18*LR!J22+'NO Z LR RESULTS'!$B$19*LR!I22+'NO Z LR RESULTS'!$B$20*LR!K22+'NO Z LR RESULTS'!$B$21*LR!L22+'NO Z LR RESULTS'!$B$22*LR!M22</f>
        <v>0.41330879949018184</v>
      </c>
    </row>
    <row r="23" spans="1:23" x14ac:dyDescent="0.3">
      <c r="A23">
        <v>2023</v>
      </c>
      <c r="B23" t="s">
        <v>135</v>
      </c>
      <c r="C23">
        <f>VLOOKUP($B23,'2023'!$B:$AC,18,FALSE)</f>
        <v>0.37197995675008699</v>
      </c>
      <c r="D23">
        <f>VLOOKUP($B23,'2023'!$B:$AC,19,FALSE)</f>
        <v>0.38600000000000001</v>
      </c>
      <c r="E23">
        <f>VLOOKUP($B23,'2023'!$B:$AC,21,FALSE)</f>
        <v>1.197638266846017</v>
      </c>
      <c r="F23" s="13">
        <f>VLOOKUP($B23,'2023'!$B:$AC,7,FALSE)</f>
        <v>104.7</v>
      </c>
      <c r="G23" s="13">
        <f>VLOOKUP($B23,'2023'!$B:$AC,10,FALSE)</f>
        <v>18.100000000000001</v>
      </c>
      <c r="H23">
        <f>VLOOKUP(B23,'2023'!$B:$P,9,FALSE)</f>
        <v>13.2</v>
      </c>
      <c r="I23" s="13">
        <f>VLOOKUP($B23,'2023'!$B:$AC,11,FALSE)</f>
        <v>49.5</v>
      </c>
      <c r="J23" s="13">
        <f>VLOOKUP($B23,'2023'!$B:$AC,6,FALSE)</f>
        <v>22.8</v>
      </c>
      <c r="K23" s="13">
        <f>VLOOKUP($B23,'2023'!$B:$AC,12,FALSE)</f>
        <v>31.4</v>
      </c>
      <c r="L23" s="13">
        <f>VLOOKUP($B23,'2023'!$B:$AC,13,FALSE)</f>
        <v>26.3</v>
      </c>
      <c r="M23" s="13">
        <f>VLOOKUP($B23,'2023'!$B:$AC,14,FALSE)</f>
        <v>88.2</v>
      </c>
      <c r="N23">
        <f>VLOOKUP($B23,'2023'!$B:$AC,20,FALSE)</f>
        <v>0.73817869868787267</v>
      </c>
      <c r="O23">
        <f>VLOOKUP($B23,'2023'!$B:$AC,22,FALSE)</f>
        <v>1.1878626097337626</v>
      </c>
      <c r="P23">
        <f>VLOOKUP($B23,'2023'!$B:$AC,23,FALSE)</f>
        <v>-9.8521212122027219E-2</v>
      </c>
      <c r="Q23">
        <f>VLOOKUP($B23,'2023'!$B:$AC,24,FALSE)</f>
        <v>0.11715249993443151</v>
      </c>
      <c r="R23">
        <f>VLOOKUP($B23,'2023'!$B:$AC,25,FALSE)</f>
        <v>-0.95273817961590412</v>
      </c>
      <c r="S23">
        <f>VLOOKUP($B23,'2023'!$B:$AC,26,FALSE)</f>
        <v>0.7648964295702283</v>
      </c>
      <c r="T23">
        <f>VLOOKUP($B23,'2023'!$B:$AC,27,FALSE)</f>
        <v>-0.98850259046859945</v>
      </c>
      <c r="U23">
        <f>VLOOKUP($B23,'2023'!$B:$AC,28,FALSE)</f>
        <v>2.8232896995891634</v>
      </c>
      <c r="V23">
        <f>P23*'Comb LR RESULTS'!$B$18+Q23*'Comb LR RESULTS'!$B$19+R23*'Comb LR RESULTS'!$B$20+S23*'Comb LR RESULTS'!$B$21+T23*'Comb LR RESULTS'!$B$22</f>
        <v>0.66153307296665853</v>
      </c>
      <c r="W23" s="16">
        <f>'NO Z LR RESULTS'!$B$17+'NO Z LR RESULTS'!$B$18*LR!J23+'NO Z LR RESULTS'!$B$19*LR!I23+'NO Z LR RESULTS'!$B$20*LR!K23+'NO Z LR RESULTS'!$B$21*LR!L23+'NO Z LR RESULTS'!$B$22*LR!M23</f>
        <v>0.41329694572226633</v>
      </c>
    </row>
    <row r="24" spans="1:23" x14ac:dyDescent="0.3">
      <c r="A24">
        <v>2023</v>
      </c>
      <c r="B24" t="s">
        <v>47</v>
      </c>
      <c r="C24">
        <f>VLOOKUP($B24,'2023'!$B:$AC,18,FALSE)</f>
        <v>0.34716927503870998</v>
      </c>
      <c r="D24">
        <f>VLOOKUP($B24,'2023'!$B:$AC,19,FALSE)</f>
        <v>0.34300000000000003</v>
      </c>
      <c r="E24">
        <f>VLOOKUP($B24,'2023'!$B:$AC,21,FALSE)</f>
        <v>0.43879164258105374</v>
      </c>
      <c r="F24" s="13">
        <f>VLOOKUP($B24,'2023'!$B:$AC,7,FALSE)</f>
        <v>108.2</v>
      </c>
      <c r="G24" s="13">
        <f>VLOOKUP($B24,'2023'!$B:$AC,10,FALSE)</f>
        <v>20.100000000000001</v>
      </c>
      <c r="H24">
        <f>VLOOKUP(B24,'2023'!$B:$P,9,FALSE)</f>
        <v>13.2</v>
      </c>
      <c r="I24" s="13">
        <f>VLOOKUP($B24,'2023'!$B:$AC,11,FALSE)</f>
        <v>50.1</v>
      </c>
      <c r="J24" s="13">
        <f>VLOOKUP($B24,'2023'!$B:$AC,6,FALSE)</f>
        <v>32.200000000000003</v>
      </c>
      <c r="K24" s="13">
        <f>VLOOKUP($B24,'2023'!$B:$AC,12,FALSE)</f>
        <v>30</v>
      </c>
      <c r="L24" s="13">
        <f>VLOOKUP($B24,'2023'!$B:$AC,13,FALSE)</f>
        <v>35.700000000000003</v>
      </c>
      <c r="M24" s="13">
        <f>VLOOKUP($B24,'2023'!$B:$AC,14,FALSE)</f>
        <v>79.599999999999994</v>
      </c>
      <c r="N24">
        <f>VLOOKUP($B24,'2023'!$B:$AC,20,FALSE)</f>
        <v>1.1582039454996562</v>
      </c>
      <c r="O24">
        <f>VLOOKUP($B24,'2023'!$B:$AC,22,FALSE)</f>
        <v>1.1878626097337626</v>
      </c>
      <c r="P24">
        <f>VLOOKUP($B24,'2023'!$B:$AC,23,FALSE)</f>
        <v>7.4177307963966946E-2</v>
      </c>
      <c r="Q24">
        <f>VLOOKUP($B24,'2023'!$B:$AC,24,FALSE)</f>
        <v>1.3046414128964114</v>
      </c>
      <c r="R24">
        <f>VLOOKUP($B24,'2023'!$B:$AC,25,FALSE)</f>
        <v>-1.2985404803303582</v>
      </c>
      <c r="S24">
        <f>VLOOKUP($B24,'2023'!$B:$AC,26,FALSE)</f>
        <v>-1.0340150917292259</v>
      </c>
      <c r="T24">
        <f>VLOOKUP($B24,'2023'!$B:$AC,27,FALSE)</f>
        <v>0.53389453573891077</v>
      </c>
      <c r="U24">
        <f>VLOOKUP($B24,'2023'!$B:$AC,28,FALSE)</f>
        <v>1.0352722657586328</v>
      </c>
      <c r="V24">
        <f>P24*'Comb LR RESULTS'!$B$18+Q24*'Comb LR RESULTS'!$B$19+R24*'Comb LR RESULTS'!$B$20+S24*'Comb LR RESULTS'!$B$21+T24*'Comb LR RESULTS'!$B$22</f>
        <v>0.64205623135442391</v>
      </c>
      <c r="W24" s="16">
        <f>'NO Z LR RESULTS'!$B$17+'NO Z LR RESULTS'!$B$18*LR!J24+'NO Z LR RESULTS'!$B$19*LR!I24+'NO Z LR RESULTS'!$B$20*LR!K24+'NO Z LR RESULTS'!$B$21*LR!L24+'NO Z LR RESULTS'!$B$22*LR!M24</f>
        <v>0.39180109380944372</v>
      </c>
    </row>
    <row r="25" spans="1:23" x14ac:dyDescent="0.3">
      <c r="A25">
        <v>2023</v>
      </c>
      <c r="B25" t="s">
        <v>286</v>
      </c>
      <c r="C25">
        <f>VLOOKUP($B25,'2023'!$B:$AC,18,FALSE)</f>
        <v>0.339735067401361</v>
      </c>
      <c r="D25">
        <f>VLOOKUP($B25,'2023'!$B:$AC,19,FALSE)</f>
        <v>0.378</v>
      </c>
      <c r="E25">
        <f>VLOOKUP($B25,'2023'!$B:$AC,21,FALSE)</f>
        <v>0.2114128290799242</v>
      </c>
      <c r="F25" s="13">
        <f>VLOOKUP($B25,'2023'!$B:$AC,7,FALSE)</f>
        <v>109.1</v>
      </c>
      <c r="G25" s="13">
        <f>VLOOKUP($B25,'2023'!$B:$AC,10,FALSE)</f>
        <v>22.5</v>
      </c>
      <c r="H25">
        <f>VLOOKUP(B25,'2023'!$B:$P,9,FALSE)</f>
        <v>7.3</v>
      </c>
      <c r="I25" s="13">
        <f>VLOOKUP($B25,'2023'!$B:$AC,11,FALSE)</f>
        <v>50.6</v>
      </c>
      <c r="J25" s="13">
        <f>VLOOKUP($B25,'2023'!$B:$AC,6,FALSE)</f>
        <v>23.1</v>
      </c>
      <c r="K25" s="13">
        <f>VLOOKUP($B25,'2023'!$B:$AC,12,FALSE)</f>
        <v>28.1</v>
      </c>
      <c r="L25" s="13">
        <f>VLOOKUP($B25,'2023'!$B:$AC,13,FALSE)</f>
        <v>32.700000000000003</v>
      </c>
      <c r="M25" s="13">
        <f>VLOOKUP($B25,'2023'!$B:$AC,14,FALSE)</f>
        <v>86.8</v>
      </c>
      <c r="N25">
        <f>VLOOKUP($B25,'2023'!$B:$AC,20,FALSE)</f>
        <v>1.6622342416737963</v>
      </c>
      <c r="O25">
        <f>VLOOKUP($B25,'2023'!$B:$AC,22,FALSE)</f>
        <v>-0.42298503907500784</v>
      </c>
      <c r="P25">
        <f>VLOOKUP($B25,'2023'!$B:$AC,23,FALSE)</f>
        <v>0.21809274136896176</v>
      </c>
      <c r="Q25">
        <f>VLOOKUP($B25,'2023'!$B:$AC,24,FALSE)</f>
        <v>0.1550510822630054</v>
      </c>
      <c r="R25">
        <f>VLOOKUP($B25,'2023'!$B:$AC,25,FALSE)</f>
        <v>-1.7678436027285458</v>
      </c>
      <c r="S25">
        <f>VLOOKUP($B25,'2023'!$B:$AC,26,FALSE)</f>
        <v>0.47205036796333949</v>
      </c>
      <c r="T25">
        <f>VLOOKUP($B25,'2023'!$B:$AC,27,FALSE)</f>
        <v>4.8023112481194896E-2</v>
      </c>
      <c r="U25">
        <f>VLOOKUP($B25,'2023'!$B:$AC,28,FALSE)</f>
        <v>2.3469219404736958</v>
      </c>
      <c r="V25">
        <f>P25*'Comb LR RESULTS'!$B$18+Q25*'Comb LR RESULTS'!$B$19+R25*'Comb LR RESULTS'!$B$20+S25*'Comb LR RESULTS'!$B$21+T25*'Comb LR RESULTS'!$B$22</f>
        <v>0.61936514863620717</v>
      </c>
      <c r="W25" s="16">
        <f>'NO Z LR RESULTS'!$B$17+'NO Z LR RESULTS'!$B$18*LR!J25+'NO Z LR RESULTS'!$B$19*LR!I25+'NO Z LR RESULTS'!$B$20*LR!K25+'NO Z LR RESULTS'!$B$21*LR!L25+'NO Z LR RESULTS'!$B$22*LR!M25</f>
        <v>0.41207230776633885</v>
      </c>
    </row>
    <row r="26" spans="1:23" x14ac:dyDescent="0.3">
      <c r="A26">
        <v>2023</v>
      </c>
      <c r="B26" t="s">
        <v>62</v>
      </c>
      <c r="C26">
        <f>VLOOKUP($B26,'2023'!$B:$AC,18,FALSE)</f>
        <v>0.34746124843756299</v>
      </c>
      <c r="D26">
        <f>VLOOKUP($B26,'2023'!$B:$AC,19,FALSE)</f>
        <v>0.34499999999999997</v>
      </c>
      <c r="E26">
        <f>VLOOKUP($B26,'2023'!$B:$AC,21,FALSE)</f>
        <v>0.44772178930866963</v>
      </c>
      <c r="F26" s="13">
        <f>VLOOKUP($B26,'2023'!$B:$AC,7,FALSE)</f>
        <v>108.7</v>
      </c>
      <c r="G26" s="13">
        <f>VLOOKUP($B26,'2023'!$B:$AC,10,FALSE)</f>
        <v>15.8</v>
      </c>
      <c r="H26">
        <f>VLOOKUP(B26,'2023'!$B:$P,9,FALSE)</f>
        <v>6.9</v>
      </c>
      <c r="I26" s="13">
        <f>VLOOKUP($B26,'2023'!$B:$AC,11,FALSE)</f>
        <v>47.4</v>
      </c>
      <c r="J26" s="13">
        <f>VLOOKUP($B26,'2023'!$B:$AC,6,FALSE)</f>
        <v>29.9</v>
      </c>
      <c r="K26" s="13">
        <f>VLOOKUP($B26,'2023'!$B:$AC,12,FALSE)</f>
        <v>31.6</v>
      </c>
      <c r="L26" s="13">
        <f>VLOOKUP($B26,'2023'!$B:$AC,13,FALSE)</f>
        <v>41</v>
      </c>
      <c r="M26" s="13">
        <f>VLOOKUP($B26,'2023'!$B:$AC,14,FALSE)</f>
        <v>84.7</v>
      </c>
      <c r="N26">
        <f>VLOOKUP($B26,'2023'!$B:$AC,20,FALSE)</f>
        <v>0.25514966485432145</v>
      </c>
      <c r="O26">
        <f>VLOOKUP($B26,'2023'!$B:$AC,22,FALSE)</f>
        <v>-0.53219504916373794</v>
      </c>
      <c r="P26">
        <f>VLOOKUP($B26,'2023'!$B:$AC,23,FALSE)</f>
        <v>-0.70296603242300582</v>
      </c>
      <c r="Q26">
        <f>VLOOKUP($B26,'2023'!$B:$AC,24,FALSE)</f>
        <v>1.0140856150440116</v>
      </c>
      <c r="R26">
        <f>VLOOKUP($B26,'2023'!$B:$AC,25,FALSE)</f>
        <v>-0.90333785094240993</v>
      </c>
      <c r="S26">
        <f>VLOOKUP($B26,'2023'!$B:$AC,26,FALSE)</f>
        <v>3.2781275553009276E-2</v>
      </c>
      <c r="T26">
        <f>VLOOKUP($B26,'2023'!$B:$AC,27,FALSE)</f>
        <v>1.3922673834942085</v>
      </c>
      <c r="U26">
        <f>VLOOKUP($B26,'2023'!$B:$AC,28,FALSE)</f>
        <v>0.55793735804522226</v>
      </c>
      <c r="V26">
        <f>P26*'Comb LR RESULTS'!$B$18+Q26*'Comb LR RESULTS'!$B$19+R26*'Comb LR RESULTS'!$B$20+S26*'Comb LR RESULTS'!$B$21+T26*'Comb LR RESULTS'!$B$22</f>
        <v>0.60631679045548759</v>
      </c>
      <c r="W26" s="16">
        <f>'NO Z LR RESULTS'!$B$17+'NO Z LR RESULTS'!$B$18*LR!J26+'NO Z LR RESULTS'!$B$19*LR!I26+'NO Z LR RESULTS'!$B$20*LR!K26+'NO Z LR RESULTS'!$B$21*LR!L26+'NO Z LR RESULTS'!$B$22*LR!M26</f>
        <v>0.38969918236044176</v>
      </c>
    </row>
    <row r="27" spans="1:23" x14ac:dyDescent="0.3">
      <c r="A27">
        <v>2023</v>
      </c>
      <c r="B27" t="s">
        <v>84</v>
      </c>
      <c r="C27">
        <f>VLOOKUP($B27,'2023'!$B:$AC,18,FALSE)</f>
        <v>0.33326187202417001</v>
      </c>
      <c r="D27">
        <f>VLOOKUP($B27,'2023'!$B:$AC,19,FALSE)</f>
        <v>0.35599999999999998</v>
      </c>
      <c r="E27">
        <f>VLOOKUP($B27,'2023'!$B:$AC,21,FALSE)</f>
        <v>1.3427037422435829E-2</v>
      </c>
      <c r="F27" s="13">
        <f>VLOOKUP($B27,'2023'!$B:$AC,7,FALSE)</f>
        <v>107</v>
      </c>
      <c r="G27" s="13">
        <f>VLOOKUP($B27,'2023'!$B:$AC,10,FALSE)</f>
        <v>18.600000000000001</v>
      </c>
      <c r="H27">
        <f>VLOOKUP(B27,'2023'!$B:$P,9,FALSE)</f>
        <v>5</v>
      </c>
      <c r="I27" s="13">
        <f>VLOOKUP($B27,'2023'!$B:$AC,11,FALSE)</f>
        <v>47.5</v>
      </c>
      <c r="J27" s="13">
        <f>VLOOKUP($B27,'2023'!$B:$AC,6,FALSE)</f>
        <v>27.2</v>
      </c>
      <c r="K27" s="13">
        <f>VLOOKUP($B27,'2023'!$B:$AC,12,FALSE)</f>
        <v>28.9</v>
      </c>
      <c r="L27" s="13">
        <f>VLOOKUP($B27,'2023'!$B:$AC,13,FALSE)</f>
        <v>40.799999999999997</v>
      </c>
      <c r="M27" s="13">
        <f>VLOOKUP($B27,'2023'!$B:$AC,14,FALSE)</f>
        <v>85.9</v>
      </c>
      <c r="N27">
        <f>VLOOKUP($B27,'2023'!$B:$AC,20,FALSE)</f>
        <v>0.84318501039081861</v>
      </c>
      <c r="O27">
        <f>VLOOKUP($B27,'2023'!$B:$AC,22,FALSE)</f>
        <v>-1.0509425970852064</v>
      </c>
      <c r="P27">
        <f>VLOOKUP($B27,'2023'!$B:$AC,23,FALSE)</f>
        <v>-0.67418294574200643</v>
      </c>
      <c r="Q27">
        <f>VLOOKUP($B27,'2023'!$B:$AC,24,FALSE)</f>
        <v>0.67299837408684726</v>
      </c>
      <c r="R27">
        <f>VLOOKUP($B27,'2023'!$B:$AC,25,FALSE)</f>
        <v>-1.5702422880345726</v>
      </c>
      <c r="S27">
        <f>VLOOKUP($B27,'2023'!$B:$AC,26,FALSE)</f>
        <v>0.28379218550177066</v>
      </c>
      <c r="T27">
        <f>VLOOKUP($B27,'2023'!$B:$AC,27,FALSE)</f>
        <v>1.359875955277027</v>
      </c>
      <c r="U27">
        <f>VLOOKUP($B27,'2023'!$B:$AC,28,FALSE)</f>
        <v>1.1671568923461635</v>
      </c>
      <c r="V27">
        <f>P27*'Comb LR RESULTS'!$B$18+Q27*'Comb LR RESULTS'!$B$19+R27*'Comb LR RESULTS'!$B$20+S27*'Comb LR RESULTS'!$B$21+T27*'Comb LR RESULTS'!$B$22</f>
        <v>0.60423301351035363</v>
      </c>
      <c r="W27" s="16">
        <f>'NO Z LR RESULTS'!$B$17+'NO Z LR RESULTS'!$B$18*LR!J27+'NO Z LR RESULTS'!$B$19*LR!I27+'NO Z LR RESULTS'!$B$20*LR!K27+'NO Z LR RESULTS'!$B$21*LR!L27+'NO Z LR RESULTS'!$B$22*LR!M27</f>
        <v>0.39535606880594343</v>
      </c>
    </row>
    <row r="28" spans="1:23" x14ac:dyDescent="0.3">
      <c r="A28">
        <v>2023</v>
      </c>
      <c r="B28" t="s">
        <v>45</v>
      </c>
      <c r="C28">
        <f>VLOOKUP($B28,'2023'!$B:$AC,18,FALSE)</f>
        <v>0.35009095793837403</v>
      </c>
      <c r="D28">
        <f>VLOOKUP($B28,'2023'!$B:$AC,19,FALSE)</f>
        <v>0.36399999999999999</v>
      </c>
      <c r="E28">
        <f>VLOOKUP($B28,'2023'!$B:$AC,21,FALSE)</f>
        <v>0.52815271824090027</v>
      </c>
      <c r="F28" s="13">
        <f>VLOOKUP($B28,'2023'!$B:$AC,7,FALSE)</f>
        <v>108.1</v>
      </c>
      <c r="G28" s="13">
        <f>VLOOKUP($B28,'2023'!$B:$AC,10,FALSE)</f>
        <v>17.2</v>
      </c>
      <c r="H28">
        <f>VLOOKUP(B28,'2023'!$B:$P,9,FALSE)</f>
        <v>18.5</v>
      </c>
      <c r="I28" s="13">
        <f>VLOOKUP($B28,'2023'!$B:$AC,11,FALSE)</f>
        <v>57.1</v>
      </c>
      <c r="J28" s="13">
        <f>VLOOKUP($B28,'2023'!$B:$AC,6,FALSE)</f>
        <v>32.200000000000003</v>
      </c>
      <c r="K28" s="13">
        <f>VLOOKUP($B28,'2023'!$B:$AC,12,FALSE)</f>
        <v>39.9</v>
      </c>
      <c r="L28" s="13">
        <f>VLOOKUP($B28,'2023'!$B:$AC,13,FALSE)</f>
        <v>24.1</v>
      </c>
      <c r="M28" s="13">
        <f>VLOOKUP($B28,'2023'!$B:$AC,14,FALSE)</f>
        <v>79.2</v>
      </c>
      <c r="N28">
        <f>VLOOKUP($B28,'2023'!$B:$AC,20,FALSE)</f>
        <v>0.54916733762256964</v>
      </c>
      <c r="O28">
        <f>VLOOKUP($B28,'2023'!$B:$AC,22,FALSE)</f>
        <v>2.6348952434094377</v>
      </c>
      <c r="P28">
        <f>VLOOKUP($B28,'2023'!$B:$AC,23,FALSE)</f>
        <v>2.0889933756338941</v>
      </c>
      <c r="Q28">
        <f>VLOOKUP($B28,'2023'!$B:$AC,24,FALSE)</f>
        <v>1.3046414128964114</v>
      </c>
      <c r="R28">
        <f>VLOOKUP($B28,'2023'!$B:$AC,25,FALSE)</f>
        <v>1.1467757890075683</v>
      </c>
      <c r="S28">
        <f>VLOOKUP($B28,'2023'!$B:$AC,26,FALSE)</f>
        <v>-1.1176853950454777</v>
      </c>
      <c r="T28">
        <f>VLOOKUP($B28,'2023'!$B:$AC,27,FALSE)</f>
        <v>-1.3448083008575911</v>
      </c>
      <c r="U28">
        <f>VLOOKUP($B28,'2023'!$B:$AC,28,FALSE)</f>
        <v>0.38498852970095654</v>
      </c>
      <c r="V28">
        <f>P28*'Comb LR RESULTS'!$B$18+Q28*'Comb LR RESULTS'!$B$19+R28*'Comb LR RESULTS'!$B$20+S28*'Comb LR RESULTS'!$B$21+T28*'Comb LR RESULTS'!$B$22</f>
        <v>0.59482586148281269</v>
      </c>
      <c r="W28" s="16">
        <f>'NO Z LR RESULTS'!$B$17+'NO Z LR RESULTS'!$B$18*LR!J28+'NO Z LR RESULTS'!$B$19*LR!I28+'NO Z LR RESULTS'!$B$20*LR!K28+'NO Z LR RESULTS'!$B$21*LR!L28+'NO Z LR RESULTS'!$B$22*LR!M28</f>
        <v>0.40739099405859303</v>
      </c>
    </row>
    <row r="29" spans="1:23" x14ac:dyDescent="0.3">
      <c r="A29">
        <v>2023</v>
      </c>
      <c r="B29" t="s">
        <v>141</v>
      </c>
      <c r="C29">
        <f>VLOOKUP($B29,'2023'!$B:$AC,18,FALSE)</f>
        <v>0.34025300366396299</v>
      </c>
      <c r="D29">
        <f>VLOOKUP($B29,'2023'!$B:$AC,19,FALSE)</f>
        <v>0.33900000000000002</v>
      </c>
      <c r="E29">
        <f>VLOOKUP($B29,'2023'!$B:$AC,21,FALSE)</f>
        <v>0.2272541585940466</v>
      </c>
      <c r="F29" s="13">
        <f>VLOOKUP($B29,'2023'!$B:$AC,7,FALSE)</f>
        <v>106.1</v>
      </c>
      <c r="G29" s="13">
        <f>VLOOKUP($B29,'2023'!$B:$AC,10,FALSE)</f>
        <v>18.600000000000001</v>
      </c>
      <c r="H29">
        <f>VLOOKUP(B29,'2023'!$B:$P,9,FALSE)</f>
        <v>4.5999999999999996</v>
      </c>
      <c r="I29" s="13">
        <f>VLOOKUP($B29,'2023'!$B:$AC,11,FALSE)</f>
        <v>52.5</v>
      </c>
      <c r="J29" s="13">
        <f>VLOOKUP($B29,'2023'!$B:$AC,6,FALSE)</f>
        <v>22.1</v>
      </c>
      <c r="K29" s="13">
        <f>VLOOKUP($B29,'2023'!$B:$AC,12,FALSE)</f>
        <v>33.9</v>
      </c>
      <c r="L29" s="13">
        <f>VLOOKUP($B29,'2023'!$B:$AC,13,FALSE)</f>
        <v>25.6</v>
      </c>
      <c r="M29" s="13">
        <f>VLOOKUP($B29,'2023'!$B:$AC,14,FALSE)</f>
        <v>87.8</v>
      </c>
      <c r="N29">
        <f>VLOOKUP($B29,'2023'!$B:$AC,20,FALSE)</f>
        <v>0.84318501039081861</v>
      </c>
      <c r="O29">
        <f>VLOOKUP($B29,'2023'!$B:$AC,22,FALSE)</f>
        <v>-1.1601526071739368</v>
      </c>
      <c r="P29">
        <f>VLOOKUP($B29,'2023'!$B:$AC,23,FALSE)</f>
        <v>0.76497138830794154</v>
      </c>
      <c r="Q29">
        <f>VLOOKUP($B29,'2023'!$B:$AC,24,FALSE)</f>
        <v>2.8722474501092693E-2</v>
      </c>
      <c r="R29">
        <f>VLOOKUP($B29,'2023'!$B:$AC,25,FALSE)</f>
        <v>-0.33523407119723575</v>
      </c>
      <c r="S29">
        <f>VLOOKUP($B29,'2023'!$B:$AC,26,FALSE)</f>
        <v>0.6812261262539735</v>
      </c>
      <c r="T29">
        <f>VLOOKUP($B29,'2023'!$B:$AC,27,FALSE)</f>
        <v>-1.1018725892287331</v>
      </c>
      <c r="U29">
        <f>VLOOKUP($B29,'2023'!$B:$AC,28,FALSE)</f>
        <v>2.147055261181035</v>
      </c>
      <c r="V29">
        <f>P29*'Comb LR RESULTS'!$B$18+Q29*'Comb LR RESULTS'!$B$19+R29*'Comb LR RESULTS'!$B$20+S29*'Comb LR RESULTS'!$B$21+T29*'Comb LR RESULTS'!$B$22</f>
        <v>0.5541344078503927</v>
      </c>
      <c r="W29" s="16">
        <f>'NO Z LR RESULTS'!$B$17+'NO Z LR RESULTS'!$B$18*LR!J29+'NO Z LR RESULTS'!$B$19*LR!I29+'NO Z LR RESULTS'!$B$20*LR!K29+'NO Z LR RESULTS'!$B$21*LR!L29+'NO Z LR RESULTS'!$B$22*LR!M29</f>
        <v>0.41768342463083963</v>
      </c>
    </row>
    <row r="30" spans="1:23" x14ac:dyDescent="0.3">
      <c r="A30">
        <v>2023</v>
      </c>
      <c r="B30" t="s">
        <v>70</v>
      </c>
      <c r="C30">
        <f>VLOOKUP($B30,'2023'!$B:$AC,18,FALSE)</f>
        <v>0.38421847629724298</v>
      </c>
      <c r="D30">
        <f>VLOOKUP($B30,'2023'!$B:$AC,19,FALSE)</f>
        <v>0.39900000000000002</v>
      </c>
      <c r="E30">
        <f>VLOOKUP($B30,'2023'!$B:$AC,21,FALSE)</f>
        <v>1.5719592690819788</v>
      </c>
      <c r="F30" s="13">
        <f>VLOOKUP($B30,'2023'!$B:$AC,7,FALSE)</f>
        <v>108.6</v>
      </c>
      <c r="G30" s="13">
        <f>VLOOKUP($B30,'2023'!$B:$AC,10,FALSE)</f>
        <v>24.9</v>
      </c>
      <c r="H30">
        <f>VLOOKUP(B30,'2023'!$B:$P,9,FALSE)</f>
        <v>8.5</v>
      </c>
      <c r="I30" s="13">
        <f>VLOOKUP($B30,'2023'!$B:$AC,11,FALSE)</f>
        <v>51.2</v>
      </c>
      <c r="J30" s="13">
        <f>VLOOKUP($B30,'2023'!$B:$AC,6,FALSE)</f>
        <v>29.2</v>
      </c>
      <c r="K30" s="13">
        <f>VLOOKUP($B30,'2023'!$B:$AC,12,FALSE)</f>
        <v>26.3</v>
      </c>
      <c r="L30" s="13">
        <f>VLOOKUP($B30,'2023'!$B:$AC,13,FALSE)</f>
        <v>35.9</v>
      </c>
      <c r="M30" s="13">
        <f>VLOOKUP($B30,'2023'!$B:$AC,14,FALSE)</f>
        <v>79.2</v>
      </c>
      <c r="N30">
        <f>VLOOKUP($B30,'2023'!$B:$AC,20,FALSE)</f>
        <v>2.1662645378479364</v>
      </c>
      <c r="O30">
        <f>VLOOKUP($B30,'2023'!$B:$AC,22,FALSE)</f>
        <v>-9.5355008808817199E-2</v>
      </c>
      <c r="P30">
        <f>VLOOKUP($B30,'2023'!$B:$AC,23,FALSE)</f>
        <v>0.39079126145495591</v>
      </c>
      <c r="Q30">
        <f>VLOOKUP($B30,'2023'!$B:$AC,24,FALSE)</f>
        <v>0.92565558961067274</v>
      </c>
      <c r="R30">
        <f>VLOOKUP($B30,'2023'!$B:$AC,25,FALSE)</f>
        <v>-2.2124465607899872</v>
      </c>
      <c r="S30">
        <f>VLOOKUP($B30,'2023'!$B:$AC,26,FALSE)</f>
        <v>-1.1176853950454777</v>
      </c>
      <c r="T30">
        <f>VLOOKUP($B30,'2023'!$B:$AC,27,FALSE)</f>
        <v>0.56628596395609121</v>
      </c>
      <c r="U30">
        <f>VLOOKUP($B30,'2023'!$B:$AC,28,FALSE)</f>
        <v>1.4541307913990911</v>
      </c>
      <c r="V30">
        <f>P30*'Comb LR RESULTS'!$B$18+Q30*'Comb LR RESULTS'!$B$19+R30*'Comb LR RESULTS'!$B$20+S30*'Comb LR RESULTS'!$B$21+T30*'Comb LR RESULTS'!$B$22</f>
        <v>0.54942075441222205</v>
      </c>
      <c r="W30" s="16">
        <f>'NO Z LR RESULTS'!$B$17+'NO Z LR RESULTS'!$B$18*LR!J30+'NO Z LR RESULTS'!$B$19*LR!I30+'NO Z LR RESULTS'!$B$20*LR!K30+'NO Z LR RESULTS'!$B$21*LR!L30+'NO Z LR RESULTS'!$B$22*LR!M30</f>
        <v>0.396812972688659</v>
      </c>
    </row>
    <row r="31" spans="1:23" x14ac:dyDescent="0.3">
      <c r="A31">
        <v>2023</v>
      </c>
      <c r="B31" t="s">
        <v>87</v>
      </c>
      <c r="C31">
        <f>VLOOKUP($B31,'2023'!$B:$AC,18,FALSE)</f>
        <v>0.34571568987852203</v>
      </c>
      <c r="D31">
        <f>VLOOKUP($B31,'2023'!$B:$AC,19,FALSE)</f>
        <v>0.36799999999999999</v>
      </c>
      <c r="E31">
        <f>VLOOKUP($B31,'2023'!$B:$AC,21,FALSE)</f>
        <v>0.394333041857299</v>
      </c>
      <c r="F31" s="13">
        <f>VLOOKUP($B31,'2023'!$B:$AC,7,FALSE)</f>
        <v>108.9</v>
      </c>
      <c r="G31" s="13">
        <f>VLOOKUP($B31,'2023'!$B:$AC,10,FALSE)</f>
        <v>20.7</v>
      </c>
      <c r="H31">
        <f>VLOOKUP(B31,'2023'!$B:$P,9,FALSE)</f>
        <v>12.1</v>
      </c>
      <c r="I31" s="13">
        <f>VLOOKUP($B31,'2023'!$B:$AC,11,FALSE)</f>
        <v>54.8</v>
      </c>
      <c r="J31" s="13">
        <f>VLOOKUP($B31,'2023'!$B:$AC,6,FALSE)</f>
        <v>27.1</v>
      </c>
      <c r="K31" s="13">
        <f>VLOOKUP($B31,'2023'!$B:$AC,12,FALSE)</f>
        <v>34.1</v>
      </c>
      <c r="L31" s="13">
        <f>VLOOKUP($B31,'2023'!$B:$AC,13,FALSE)</f>
        <v>29.6</v>
      </c>
      <c r="M31" s="13">
        <f>VLOOKUP($B31,'2023'!$B:$AC,14,FALSE)</f>
        <v>82.9</v>
      </c>
      <c r="N31">
        <f>VLOOKUP($B31,'2023'!$B:$AC,20,FALSE)</f>
        <v>1.2842115195431909</v>
      </c>
      <c r="O31">
        <f>VLOOKUP($B31,'2023'!$B:$AC,22,FALSE)</f>
        <v>0.8875350819897545</v>
      </c>
      <c r="P31">
        <f>VLOOKUP($B31,'2023'!$B:$AC,23,FALSE)</f>
        <v>1.4269823819709169</v>
      </c>
      <c r="Q31">
        <f>VLOOKUP($B31,'2023'!$B:$AC,24,FALSE)</f>
        <v>0.66036551331065629</v>
      </c>
      <c r="R31">
        <f>VLOOKUP($B31,'2023'!$B:$AC,25,FALSE)</f>
        <v>-0.28583374252374155</v>
      </c>
      <c r="S31">
        <f>VLOOKUP($B31,'2023'!$B:$AC,26,FALSE)</f>
        <v>-0.34373508937013136</v>
      </c>
      <c r="T31">
        <f>VLOOKUP($B31,'2023'!$B:$AC,27,FALSE)</f>
        <v>-0.45404402488511181</v>
      </c>
      <c r="U31">
        <f>VLOOKUP($B31,'2023'!$B:$AC,28,FALSE)</f>
        <v>1.0565081913493783</v>
      </c>
      <c r="V31">
        <f>P31*'Comb LR RESULTS'!$B$18+Q31*'Comb LR RESULTS'!$B$19+R31*'Comb LR RESULTS'!$B$20+S31*'Comb LR RESULTS'!$B$21+T31*'Comb LR RESULTS'!$B$22</f>
        <v>0.54935237598738929</v>
      </c>
      <c r="W31" s="16">
        <f>'NO Z LR RESULTS'!$B$17+'NO Z LR RESULTS'!$B$18*LR!J31+'NO Z LR RESULTS'!$B$19*LR!I31+'NO Z LR RESULTS'!$B$20*LR!K31+'NO Z LR RESULTS'!$B$21*LR!L31+'NO Z LR RESULTS'!$B$22*LR!M31</f>
        <v>0.41073046791485796</v>
      </c>
    </row>
    <row r="32" spans="1:23" x14ac:dyDescent="0.3">
      <c r="A32">
        <v>2023</v>
      </c>
      <c r="B32" t="s">
        <v>116</v>
      </c>
      <c r="C32">
        <f>VLOOKUP($B32,'2023'!$B:$AC,18,FALSE)</f>
        <v>0.41057882659282502</v>
      </c>
      <c r="D32">
        <f>VLOOKUP($B32,'2023'!$B:$AC,19,FALSE)</f>
        <v>0.40799999999999997</v>
      </c>
      <c r="E32">
        <f>VLOOKUP($B32,'2023'!$B:$AC,21,FALSE)</f>
        <v>2.3782032517723737</v>
      </c>
      <c r="F32" s="13">
        <f>VLOOKUP($B32,'2023'!$B:$AC,7,FALSE)</f>
        <v>105.1</v>
      </c>
      <c r="G32" s="13">
        <f>VLOOKUP($B32,'2023'!$B:$AC,10,FALSE)</f>
        <v>17.600000000000001</v>
      </c>
      <c r="H32">
        <f>VLOOKUP(B32,'2023'!$B:$P,9,FALSE)</f>
        <v>7.5</v>
      </c>
      <c r="I32" s="13">
        <f>VLOOKUP($B32,'2023'!$B:$AC,11,FALSE)</f>
        <v>47</v>
      </c>
      <c r="J32" s="13">
        <f>VLOOKUP($B32,'2023'!$B:$AC,6,FALSE)</f>
        <v>24.5</v>
      </c>
      <c r="K32" s="13">
        <f>VLOOKUP($B32,'2023'!$B:$AC,12,FALSE)</f>
        <v>29.4</v>
      </c>
      <c r="L32" s="13">
        <f>VLOOKUP($B32,'2023'!$B:$AC,13,FALSE)</f>
        <v>30.5</v>
      </c>
      <c r="M32" s="13">
        <f>VLOOKUP($B32,'2023'!$B:$AC,14,FALSE)</f>
        <v>85.8</v>
      </c>
      <c r="N32">
        <f>VLOOKUP($B32,'2023'!$B:$AC,20,FALSE)</f>
        <v>0.63317238698492684</v>
      </c>
      <c r="O32">
        <f>VLOOKUP($B32,'2023'!$B:$AC,22,FALSE)</f>
        <v>-0.36838003403064273</v>
      </c>
      <c r="P32">
        <f>VLOOKUP($B32,'2023'!$B:$AC,23,FALSE)</f>
        <v>-0.81809837914700123</v>
      </c>
      <c r="Q32">
        <f>VLOOKUP($B32,'2023'!$B:$AC,24,FALSE)</f>
        <v>0.33191113312968307</v>
      </c>
      <c r="R32">
        <f>VLOOKUP($B32,'2023'!$B:$AC,25,FALSE)</f>
        <v>-1.4467414663508389</v>
      </c>
      <c r="S32">
        <f>VLOOKUP($B32,'2023'!$B:$AC,26,FALSE)</f>
        <v>0.26287460967270548</v>
      </c>
      <c r="T32">
        <f>VLOOKUP($B32,'2023'!$B:$AC,27,FALSE)</f>
        <v>-0.30828259790779722</v>
      </c>
      <c r="U32">
        <f>VLOOKUP($B32,'2023'!$B:$AC,28,FALSE)</f>
        <v>2.3498098070610247</v>
      </c>
      <c r="V32">
        <f>P32*'Comb LR RESULTS'!$B$18+Q32*'Comb LR RESULTS'!$B$19+R32*'Comb LR RESULTS'!$B$20+S32*'Comb LR RESULTS'!$B$21+T32*'Comb LR RESULTS'!$B$22</f>
        <v>0.54619833208477664</v>
      </c>
      <c r="W32" s="16">
        <f>'NO Z LR RESULTS'!$B$17+'NO Z LR RESULTS'!$B$18*LR!J32+'NO Z LR RESULTS'!$B$19*LR!I32+'NO Z LR RESULTS'!$B$20*LR!K32+'NO Z LR RESULTS'!$B$21*LR!L32+'NO Z LR RESULTS'!$B$22*LR!M32</f>
        <v>0.39967565730272647</v>
      </c>
    </row>
    <row r="33" spans="1:23" x14ac:dyDescent="0.3">
      <c r="A33">
        <v>2023</v>
      </c>
      <c r="B33" t="s">
        <v>123</v>
      </c>
      <c r="C33">
        <f>VLOOKUP($B33,'2023'!$B:$AC,18,FALSE)</f>
        <v>0.32418883051580999</v>
      </c>
      <c r="D33">
        <f>VLOOKUP($B33,'2023'!$B:$AC,19,FALSE)</f>
        <v>0.32400000000000001</v>
      </c>
      <c r="E33">
        <f>VLOOKUP($B33,'2023'!$B:$AC,21,FALSE)</f>
        <v>-0.26407629765431606</v>
      </c>
      <c r="F33" s="13">
        <f>VLOOKUP($B33,'2023'!$B:$AC,7,FALSE)</f>
        <v>105.8</v>
      </c>
      <c r="G33" s="13">
        <f>VLOOKUP($B33,'2023'!$B:$AC,10,FALSE)</f>
        <v>14.4</v>
      </c>
      <c r="H33">
        <f>VLOOKUP(B33,'2023'!$B:$P,9,FALSE)</f>
        <v>5.9</v>
      </c>
      <c r="I33" s="13">
        <f>VLOOKUP($B33,'2023'!$B:$AC,11,FALSE)</f>
        <v>51.9</v>
      </c>
      <c r="J33" s="13">
        <f>VLOOKUP($B33,'2023'!$B:$AC,6,FALSE)</f>
        <v>23.4</v>
      </c>
      <c r="K33" s="13">
        <f>VLOOKUP($B33,'2023'!$B:$AC,12,FALSE)</f>
        <v>37.5</v>
      </c>
      <c r="L33" s="13">
        <f>VLOOKUP($B33,'2023'!$B:$AC,13,FALSE)</f>
        <v>36.1</v>
      </c>
      <c r="M33" s="13">
        <f>VLOOKUP($B33,'2023'!$B:$AC,14,FALSE)</f>
        <v>91.2</v>
      </c>
      <c r="N33">
        <f>VLOOKUP($B33,'2023'!$B:$AC,20,FALSE)</f>
        <v>-3.8868007913927159E-2</v>
      </c>
      <c r="O33">
        <f>VLOOKUP($B33,'2023'!$B:$AC,22,FALSE)</f>
        <v>-0.80522007438556342</v>
      </c>
      <c r="P33">
        <f>VLOOKUP($B33,'2023'!$B:$AC,23,FALSE)</f>
        <v>0.59227286822194747</v>
      </c>
      <c r="Q33">
        <f>VLOOKUP($B33,'2023'!$B:$AC,24,FALSE)</f>
        <v>0.19294966459157886</v>
      </c>
      <c r="R33">
        <f>VLOOKUP($B33,'2023'!$B:$AC,25,FALSE)</f>
        <v>0.55397184492564711</v>
      </c>
      <c r="S33">
        <f>VLOOKUP($B33,'2023'!$B:$AC,26,FALSE)</f>
        <v>1.3924237044421304</v>
      </c>
      <c r="T33">
        <f>VLOOKUP($B33,'2023'!$B:$AC,27,FALSE)</f>
        <v>0.59867739217327276</v>
      </c>
      <c r="U33">
        <f>VLOOKUP($B33,'2023'!$B:$AC,28,FALSE)</f>
        <v>0.43272413193478942</v>
      </c>
      <c r="V33">
        <f>P33*'Comb LR RESULTS'!$B$18+Q33*'Comb LR RESULTS'!$B$19+R33*'Comb LR RESULTS'!$B$20+S33*'Comb LR RESULTS'!$B$21+T33*'Comb LR RESULTS'!$B$22</f>
        <v>0.54331894244540369</v>
      </c>
      <c r="W33" s="16">
        <f>'NO Z LR RESULTS'!$B$17+'NO Z LR RESULTS'!$B$18*LR!J33+'NO Z LR RESULTS'!$B$19*LR!I33+'NO Z LR RESULTS'!$B$20*LR!K33+'NO Z LR RESULTS'!$B$21*LR!L33+'NO Z LR RESULTS'!$B$22*LR!M33</f>
        <v>0.41243828942268684</v>
      </c>
    </row>
    <row r="34" spans="1:23" x14ac:dyDescent="0.3">
      <c r="A34">
        <v>2023</v>
      </c>
      <c r="B34" t="s">
        <v>270</v>
      </c>
      <c r="C34">
        <f>VLOOKUP($B34,'2023'!$B:$AC,18,FALSE)</f>
        <v>0.34330054368242302</v>
      </c>
      <c r="D34">
        <f>VLOOKUP($B34,'2023'!$B:$AC,19,FALSE)</f>
        <v>0.36899999999999999</v>
      </c>
      <c r="E34">
        <f>VLOOKUP($B34,'2023'!$B:$AC,21,FALSE)</f>
        <v>0.32046463471975167</v>
      </c>
      <c r="F34" s="13">
        <f>VLOOKUP($B34,'2023'!$B:$AC,7,FALSE)</f>
        <v>106.6</v>
      </c>
      <c r="G34" s="13">
        <f>VLOOKUP($B34,'2023'!$B:$AC,10,FALSE)</f>
        <v>18.3</v>
      </c>
      <c r="H34">
        <f>VLOOKUP(B34,'2023'!$B:$P,9,FALSE)</f>
        <v>7.9</v>
      </c>
      <c r="I34" s="13">
        <f>VLOOKUP($B34,'2023'!$B:$AC,11,FALSE)</f>
        <v>49.6</v>
      </c>
      <c r="J34" s="13">
        <f>VLOOKUP($B34,'2023'!$B:$AC,6,FALSE)</f>
        <v>25.7</v>
      </c>
      <c r="K34" s="13">
        <f>VLOOKUP($B34,'2023'!$B:$AC,12,FALSE)</f>
        <v>31.3</v>
      </c>
      <c r="L34" s="13">
        <f>VLOOKUP($B34,'2023'!$B:$AC,13,FALSE)</f>
        <v>35.1</v>
      </c>
      <c r="M34" s="13">
        <f>VLOOKUP($B34,'2023'!$B:$AC,14,FALSE)</f>
        <v>85.6</v>
      </c>
      <c r="N34">
        <f>VLOOKUP($B34,'2023'!$B:$AC,20,FALSE)</f>
        <v>0.78018122336905094</v>
      </c>
      <c r="O34">
        <f>VLOOKUP($B34,'2023'!$B:$AC,22,FALSE)</f>
        <v>-0.25917002394191241</v>
      </c>
      <c r="P34">
        <f>VLOOKUP($B34,'2023'!$B:$AC,23,FALSE)</f>
        <v>-6.9738125441027851E-2</v>
      </c>
      <c r="Q34">
        <f>VLOOKUP($B34,'2023'!$B:$AC,24,FALSE)</f>
        <v>0.48350546244397824</v>
      </c>
      <c r="R34">
        <f>VLOOKUP($B34,'2023'!$B:$AC,25,FALSE)</f>
        <v>-0.97743834395265039</v>
      </c>
      <c r="S34">
        <f>VLOOKUP($B34,'2023'!$B:$AC,26,FALSE)</f>
        <v>0.22103945801457811</v>
      </c>
      <c r="T34">
        <f>VLOOKUP($B34,'2023'!$B:$AC,27,FALSE)</f>
        <v>0.43672025108736739</v>
      </c>
      <c r="U34">
        <f>VLOOKUP($B34,'2023'!$B:$AC,28,FALSE)</f>
        <v>1.2452630133238394</v>
      </c>
      <c r="V34">
        <f>P34*'Comb LR RESULTS'!$B$18+Q34*'Comb LR RESULTS'!$B$19+R34*'Comb LR RESULTS'!$B$20+S34*'Comb LR RESULTS'!$B$21+T34*'Comb LR RESULTS'!$B$22</f>
        <v>0.52104788721113005</v>
      </c>
      <c r="W34" s="16">
        <f>'NO Z LR RESULTS'!$B$17+'NO Z LR RESULTS'!$B$18*LR!J34+'NO Z LR RESULTS'!$B$19*LR!I34+'NO Z LR RESULTS'!$B$20*LR!K34+'NO Z LR RESULTS'!$B$21*LR!L34+'NO Z LR RESULTS'!$B$22*LR!M34</f>
        <v>0.4011416429593011</v>
      </c>
    </row>
    <row r="35" spans="1:23" x14ac:dyDescent="0.3">
      <c r="A35">
        <v>2023</v>
      </c>
      <c r="B35" t="s">
        <v>119</v>
      </c>
      <c r="C35">
        <f>VLOOKUP($B35,'2023'!$B:$AC,18,FALSE)</f>
        <v>0.33759118369006802</v>
      </c>
      <c r="D35">
        <f>VLOOKUP($B35,'2023'!$B:$AC,19,FALSE)</f>
        <v>0.36</v>
      </c>
      <c r="E35">
        <f>VLOOKUP($B35,'2023'!$B:$AC,21,FALSE)</f>
        <v>0.14584111541010955</v>
      </c>
      <c r="F35" s="13">
        <f>VLOOKUP($B35,'2023'!$B:$AC,7,FALSE)</f>
        <v>105.1</v>
      </c>
      <c r="G35" s="13">
        <f>VLOOKUP($B35,'2023'!$B:$AC,10,FALSE)</f>
        <v>18.2</v>
      </c>
      <c r="H35">
        <f>VLOOKUP(B35,'2023'!$B:$P,9,FALSE)</f>
        <v>6.1</v>
      </c>
      <c r="I35" s="13">
        <f>VLOOKUP($B35,'2023'!$B:$AC,11,FALSE)</f>
        <v>49.9</v>
      </c>
      <c r="J35" s="13">
        <f>VLOOKUP($B35,'2023'!$B:$AC,6,FALSE)</f>
        <v>24.2</v>
      </c>
      <c r="K35" s="13">
        <f>VLOOKUP($B35,'2023'!$B:$AC,12,FALSE)</f>
        <v>31.7</v>
      </c>
      <c r="L35" s="13">
        <f>VLOOKUP($B35,'2023'!$B:$AC,13,FALSE)</f>
        <v>30.1</v>
      </c>
      <c r="M35" s="13">
        <f>VLOOKUP($B35,'2023'!$B:$AC,14,FALSE)</f>
        <v>85.9</v>
      </c>
      <c r="N35">
        <f>VLOOKUP($B35,'2023'!$B:$AC,20,FALSE)</f>
        <v>0.75917996102846141</v>
      </c>
      <c r="O35">
        <f>VLOOKUP($B35,'2023'!$B:$AC,22,FALSE)</f>
        <v>-0.75061506934119848</v>
      </c>
      <c r="P35">
        <f>VLOOKUP($B35,'2023'!$B:$AC,23,FALSE)</f>
        <v>1.6611134601968208E-2</v>
      </c>
      <c r="Q35">
        <f>VLOOKUP($B35,'2023'!$B:$AC,24,FALSE)</f>
        <v>0.29401255080110916</v>
      </c>
      <c r="R35">
        <f>VLOOKUP($B35,'2023'!$B:$AC,25,FALSE)</f>
        <v>-0.87863768660566377</v>
      </c>
      <c r="S35">
        <f>VLOOKUP($B35,'2023'!$B:$AC,26,FALSE)</f>
        <v>0.28379218550177066</v>
      </c>
      <c r="T35">
        <f>VLOOKUP($B35,'2023'!$B:$AC,27,FALSE)</f>
        <v>-0.37306545434215915</v>
      </c>
      <c r="U35">
        <f>VLOOKUP($B35,'2023'!$B:$AC,28,FALSE)</f>
        <v>1.8295078772507027</v>
      </c>
      <c r="V35">
        <f>P35*'Comb LR RESULTS'!$B$18+Q35*'Comb LR RESULTS'!$B$19+R35*'Comb LR RESULTS'!$B$20+S35*'Comb LR RESULTS'!$B$21+T35*'Comb LR RESULTS'!$B$22</f>
        <v>0.51268920892074454</v>
      </c>
      <c r="W35" s="16">
        <f>'NO Z LR RESULTS'!$B$17+'NO Z LR RESULTS'!$B$18*LR!J35+'NO Z LR RESULTS'!$B$19*LR!I35+'NO Z LR RESULTS'!$B$20*LR!K35+'NO Z LR RESULTS'!$B$21*LR!L35+'NO Z LR RESULTS'!$B$22*LR!M35</f>
        <v>0.40546025374539119</v>
      </c>
    </row>
    <row r="36" spans="1:23" x14ac:dyDescent="0.3">
      <c r="A36">
        <v>2023</v>
      </c>
      <c r="B36" t="s">
        <v>67</v>
      </c>
      <c r="C36">
        <f>VLOOKUP($B36,'2023'!$B:$AC,18,FALSE)</f>
        <v>0.32398521866753799</v>
      </c>
      <c r="D36">
        <f>VLOOKUP($B36,'2023'!$B:$AC,19,FALSE)</f>
        <v>0.33400000000000002</v>
      </c>
      <c r="E36">
        <f>VLOOKUP($B36,'2023'!$B:$AC,21,FALSE)</f>
        <v>-0.2703038638904629</v>
      </c>
      <c r="F36" s="13">
        <f>VLOOKUP($B36,'2023'!$B:$AC,7,FALSE)</f>
        <v>106.1</v>
      </c>
      <c r="G36" s="13">
        <f>VLOOKUP($B36,'2023'!$B:$AC,10,FALSE)</f>
        <v>15.2</v>
      </c>
      <c r="H36">
        <f>VLOOKUP(B36,'2023'!$B:$P,9,FALSE)</f>
        <v>7.8</v>
      </c>
      <c r="I36" s="13">
        <f>VLOOKUP($B36,'2023'!$B:$AC,11,FALSE)</f>
        <v>48.3</v>
      </c>
      <c r="J36" s="13">
        <f>VLOOKUP($B36,'2023'!$B:$AC,6,FALSE)</f>
        <v>29.4</v>
      </c>
      <c r="K36" s="13">
        <f>VLOOKUP($B36,'2023'!$B:$AC,12,FALSE)</f>
        <v>33.1</v>
      </c>
      <c r="L36" s="13">
        <f>VLOOKUP($B36,'2023'!$B:$AC,13,FALSE)</f>
        <v>34.1</v>
      </c>
      <c r="M36" s="13">
        <f>VLOOKUP($B36,'2023'!$B:$AC,14,FALSE)</f>
        <v>82.7</v>
      </c>
      <c r="N36">
        <f>VLOOKUP($B36,'2023'!$B:$AC,20,FALSE)</f>
        <v>0.12914209081078606</v>
      </c>
      <c r="O36">
        <f>VLOOKUP($B36,'2023'!$B:$AC,22,FALSE)</f>
        <v>-0.2864725264640951</v>
      </c>
      <c r="P36">
        <f>VLOOKUP($B36,'2023'!$B:$AC,23,FALSE)</f>
        <v>-0.44391825229401555</v>
      </c>
      <c r="Q36">
        <f>VLOOKUP($B36,'2023'!$B:$AC,24,FALSE)</f>
        <v>0.95092131116305523</v>
      </c>
      <c r="R36">
        <f>VLOOKUP($B36,'2023'!$B:$AC,25,FALSE)</f>
        <v>-0.53283538589120893</v>
      </c>
      <c r="S36">
        <f>VLOOKUP($B36,'2023'!$B:$AC,26,FALSE)</f>
        <v>-0.38557024102825876</v>
      </c>
      <c r="T36">
        <f>VLOOKUP($B36,'2023'!$B:$AC,27,FALSE)</f>
        <v>0.27476311000146209</v>
      </c>
      <c r="U36">
        <f>VLOOKUP($B36,'2023'!$B:$AC,28,FALSE)</f>
        <v>0.82342334602454326</v>
      </c>
      <c r="V36">
        <f>P36*'Comb LR RESULTS'!$B$18+Q36*'Comb LR RESULTS'!$B$19+R36*'Comb LR RESULTS'!$B$20+S36*'Comb LR RESULTS'!$B$21+T36*'Comb LR RESULTS'!$B$22</f>
        <v>0.50265640134971534</v>
      </c>
      <c r="W36" s="16">
        <f>'NO Z LR RESULTS'!$B$17+'NO Z LR RESULTS'!$B$18*LR!J36+'NO Z LR RESULTS'!$B$19*LR!I36+'NO Z LR RESULTS'!$B$20*LR!K36+'NO Z LR RESULTS'!$B$21*LR!L36+'NO Z LR RESULTS'!$B$22*LR!M36</f>
        <v>0.39017302479545513</v>
      </c>
    </row>
    <row r="37" spans="1:23" x14ac:dyDescent="0.3">
      <c r="A37">
        <v>2023</v>
      </c>
      <c r="B37" t="s">
        <v>26</v>
      </c>
      <c r="C37">
        <f>VLOOKUP($B37,'2023'!$B:$AC,18,FALSE)</f>
        <v>0.31650543406870202</v>
      </c>
      <c r="D37">
        <f>VLOOKUP($B37,'2023'!$B:$AC,19,FALSE)</f>
        <v>0.33600000000000002</v>
      </c>
      <c r="E37">
        <f>VLOOKUP($B37,'2023'!$B:$AC,21,FALSE)</f>
        <v>-0.4990766706631598</v>
      </c>
      <c r="F37" s="13">
        <f>VLOOKUP($B37,'2023'!$B:$AC,7,FALSE)</f>
        <v>107.2</v>
      </c>
      <c r="G37" s="13">
        <f>VLOOKUP($B37,'2023'!$B:$AC,10,FALSE)</f>
        <v>15.9</v>
      </c>
      <c r="H37">
        <f>VLOOKUP(B37,'2023'!$B:$P,9,FALSE)</f>
        <v>5.5</v>
      </c>
      <c r="I37" s="13">
        <f>VLOOKUP($B37,'2023'!$B:$AC,11,FALSE)</f>
        <v>47.1</v>
      </c>
      <c r="J37" s="13">
        <f>VLOOKUP($B37,'2023'!$B:$AC,6,FALSE)</f>
        <v>36.1</v>
      </c>
      <c r="K37" s="13">
        <f>VLOOKUP($B37,'2023'!$B:$AC,12,FALSE)</f>
        <v>31.2</v>
      </c>
      <c r="L37" s="13">
        <f>VLOOKUP($B37,'2023'!$B:$AC,13,FALSE)</f>
        <v>39.1</v>
      </c>
      <c r="M37" s="13">
        <f>VLOOKUP($B37,'2023'!$B:$AC,14,FALSE)</f>
        <v>76.3</v>
      </c>
      <c r="N37">
        <f>VLOOKUP($B37,'2023'!$B:$AC,20,FALSE)</f>
        <v>0.27615092719491052</v>
      </c>
      <c r="O37">
        <f>VLOOKUP($B37,'2023'!$B:$AC,22,FALSE)</f>
        <v>-0.91443008447429375</v>
      </c>
      <c r="P37">
        <f>VLOOKUP($B37,'2023'!$B:$AC,23,FALSE)</f>
        <v>-0.78931529246600185</v>
      </c>
      <c r="Q37">
        <f>VLOOKUP($B37,'2023'!$B:$AC,24,FALSE)</f>
        <v>1.7973229831678708</v>
      </c>
      <c r="R37">
        <f>VLOOKUP($B37,'2023'!$B:$AC,25,FALSE)</f>
        <v>-1.0021385082893974</v>
      </c>
      <c r="S37">
        <f>VLOOKUP($B37,'2023'!$B:$AC,26,FALSE)</f>
        <v>-1.7242950940883175</v>
      </c>
      <c r="T37">
        <f>VLOOKUP($B37,'2023'!$B:$AC,27,FALSE)</f>
        <v>1.0845488154309886</v>
      </c>
      <c r="U37">
        <f>VLOOKUP($B37,'2023'!$B:$AC,28,FALSE)</f>
        <v>-9.3824180620378783E-3</v>
      </c>
      <c r="V37">
        <f>P37*'Comb LR RESULTS'!$B$18+Q37*'Comb LR RESULTS'!$B$19+R37*'Comb LR RESULTS'!$B$20+S37*'Comb LR RESULTS'!$B$21+T37*'Comb LR RESULTS'!$B$22</f>
        <v>0.4984842606696866</v>
      </c>
      <c r="W37" s="16">
        <f>'NO Z LR RESULTS'!$B$17+'NO Z LR RESULTS'!$B$18*LR!J37+'NO Z LR RESULTS'!$B$19*LR!I37+'NO Z LR RESULTS'!$B$20*LR!K37+'NO Z LR RESULTS'!$B$21*LR!L37+'NO Z LR RESULTS'!$B$22*LR!M37</f>
        <v>0.37197041470693015</v>
      </c>
    </row>
    <row r="38" spans="1:23" x14ac:dyDescent="0.3">
      <c r="A38">
        <v>2023</v>
      </c>
      <c r="B38" t="s">
        <v>81</v>
      </c>
      <c r="C38">
        <f>VLOOKUP($B38,'2023'!$B:$AC,18,FALSE)</f>
        <v>0.35342848463058402</v>
      </c>
      <c r="D38">
        <f>VLOOKUP($B38,'2023'!$B:$AC,19,FALSE)</f>
        <v>0.36199999999999999</v>
      </c>
      <c r="E38">
        <f>VLOOKUP($B38,'2023'!$B:$AC,21,FALSE)</f>
        <v>0.63023257615211581</v>
      </c>
      <c r="F38" s="13">
        <f>VLOOKUP($B38,'2023'!$B:$AC,7,FALSE)</f>
        <v>107.6</v>
      </c>
      <c r="G38" s="13">
        <f>VLOOKUP($B38,'2023'!$B:$AC,10,FALSE)</f>
        <v>15.5</v>
      </c>
      <c r="H38">
        <f>VLOOKUP(B38,'2023'!$B:$P,9,FALSE)</f>
        <v>1.9</v>
      </c>
      <c r="I38" s="13">
        <f>VLOOKUP($B38,'2023'!$B:$AC,11,FALSE)</f>
        <v>51.2</v>
      </c>
      <c r="J38" s="13">
        <f>VLOOKUP($B38,'2023'!$B:$AC,6,FALSE)</f>
        <v>27.5</v>
      </c>
      <c r="K38" s="13">
        <f>VLOOKUP($B38,'2023'!$B:$AC,12,FALSE)</f>
        <v>35.700000000000003</v>
      </c>
      <c r="L38" s="13">
        <f>VLOOKUP($B38,'2023'!$B:$AC,13,FALSE)</f>
        <v>27</v>
      </c>
      <c r="M38" s="13">
        <f>VLOOKUP($B38,'2023'!$B:$AC,14,FALSE)</f>
        <v>83.2</v>
      </c>
      <c r="N38">
        <f>VLOOKUP($B38,'2023'!$B:$AC,20,FALSE)</f>
        <v>0.19214587783255374</v>
      </c>
      <c r="O38">
        <f>VLOOKUP($B38,'2023'!$B:$AC,22,FALSE)</f>
        <v>-1.8973201752728655</v>
      </c>
      <c r="P38">
        <f>VLOOKUP($B38,'2023'!$B:$AC,23,FALSE)</f>
        <v>0.39079126145495591</v>
      </c>
      <c r="Q38">
        <f>VLOOKUP($B38,'2023'!$B:$AC,24,FALSE)</f>
        <v>0.71089695641542117</v>
      </c>
      <c r="R38">
        <f>VLOOKUP($B38,'2023'!$B:$AC,25,FALSE)</f>
        <v>0.10936888686420654</v>
      </c>
      <c r="S38">
        <f>VLOOKUP($B38,'2023'!$B:$AC,26,FALSE)</f>
        <v>-0.28098236188294173</v>
      </c>
      <c r="T38">
        <f>VLOOKUP($B38,'2023'!$B:$AC,27,FALSE)</f>
        <v>-0.8751325917084658</v>
      </c>
      <c r="U38">
        <f>VLOOKUP($B38,'2023'!$B:$AC,28,FALSE)</f>
        <v>1.1956782993767385</v>
      </c>
      <c r="V38">
        <f>P38*'Comb LR RESULTS'!$B$18+Q38*'Comb LR RESULTS'!$B$19+R38*'Comb LR RESULTS'!$B$20+S38*'Comb LR RESULTS'!$B$21+T38*'Comb LR RESULTS'!$B$22</f>
        <v>0.49187683834876572</v>
      </c>
      <c r="W38" s="16">
        <f>'NO Z LR RESULTS'!$B$17+'NO Z LR RESULTS'!$B$18*LR!J38+'NO Z LR RESULTS'!$B$19*LR!I38+'NO Z LR RESULTS'!$B$20*LR!K38+'NO Z LR RESULTS'!$B$21*LR!L38+'NO Z LR RESULTS'!$B$22*LR!M38</f>
        <v>0.4011648283076501</v>
      </c>
    </row>
    <row r="39" spans="1:23" x14ac:dyDescent="0.3">
      <c r="A39">
        <v>2023</v>
      </c>
      <c r="B39" t="s">
        <v>94</v>
      </c>
      <c r="C39">
        <f>VLOOKUP($B39,'2023'!$B:$AC,18,FALSE)</f>
        <v>0.34553252051940098</v>
      </c>
      <c r="D39">
        <f>VLOOKUP($B39,'2023'!$B:$AC,19,FALSE)</f>
        <v>0.34599999999999997</v>
      </c>
      <c r="E39">
        <f>VLOOKUP($B39,'2023'!$B:$AC,21,FALSE)</f>
        <v>0.38873071897658401</v>
      </c>
      <c r="F39" s="13">
        <f>VLOOKUP($B39,'2023'!$B:$AC,7,FALSE)</f>
        <v>104.6</v>
      </c>
      <c r="G39" s="13">
        <f>VLOOKUP($B39,'2023'!$B:$AC,10,FALSE)</f>
        <v>13.2</v>
      </c>
      <c r="H39">
        <f>VLOOKUP(B39,'2023'!$B:$P,9,FALSE)</f>
        <v>13.1</v>
      </c>
      <c r="I39" s="13">
        <f>VLOOKUP($B39,'2023'!$B:$AC,11,FALSE)</f>
        <v>48.6</v>
      </c>
      <c r="J39" s="13">
        <f>VLOOKUP($B39,'2023'!$B:$AC,6,FALSE)</f>
        <v>26.7</v>
      </c>
      <c r="K39" s="13">
        <f>VLOOKUP($B39,'2023'!$B:$AC,12,FALSE)</f>
        <v>35.4</v>
      </c>
      <c r="L39" s="13">
        <f>VLOOKUP($B39,'2023'!$B:$AC,13,FALSE)</f>
        <v>33.799999999999997</v>
      </c>
      <c r="M39" s="13">
        <f>VLOOKUP($B39,'2023'!$B:$AC,14,FALSE)</f>
        <v>86.4</v>
      </c>
      <c r="N39">
        <f>VLOOKUP($B39,'2023'!$B:$AC,20,FALSE)</f>
        <v>-0.29088315600099751</v>
      </c>
      <c r="O39">
        <f>VLOOKUP($B39,'2023'!$B:$AC,22,FALSE)</f>
        <v>1.1605601072115801</v>
      </c>
      <c r="P39">
        <f>VLOOKUP($B39,'2023'!$B:$AC,23,FALSE)</f>
        <v>-0.35756899225101746</v>
      </c>
      <c r="Q39">
        <f>VLOOKUP($B39,'2023'!$B:$AC,24,FALSE)</f>
        <v>0.60983407020589098</v>
      </c>
      <c r="R39">
        <f>VLOOKUP($B39,'2023'!$B:$AC,25,FALSE)</f>
        <v>3.5268393853965276E-2</v>
      </c>
      <c r="S39">
        <f>VLOOKUP($B39,'2023'!$B:$AC,26,FALSE)</f>
        <v>0.38838006464708769</v>
      </c>
      <c r="T39">
        <f>VLOOKUP($B39,'2023'!$B:$AC,27,FALSE)</f>
        <v>0.22617596767568982</v>
      </c>
      <c r="U39">
        <f>VLOOKUP($B39,'2023'!$B:$AC,28,FALSE)</f>
        <v>0.73676977332332361</v>
      </c>
      <c r="V39">
        <f>P39*'Comb LR RESULTS'!$B$18+Q39*'Comb LR RESULTS'!$B$19+R39*'Comb LR RESULTS'!$B$20+S39*'Comb LR RESULTS'!$B$21+T39*'Comb LR RESULTS'!$B$22</f>
        <v>0.485668226124571</v>
      </c>
      <c r="W39" s="16">
        <f>'NO Z LR RESULTS'!$B$17+'NO Z LR RESULTS'!$B$18*LR!J39+'NO Z LR RESULTS'!$B$19*LR!I39+'NO Z LR RESULTS'!$B$20*LR!K39+'NO Z LR RESULTS'!$B$21*LR!L39+'NO Z LR RESULTS'!$B$22*LR!M39</f>
        <v>0.39650731629309621</v>
      </c>
    </row>
    <row r="40" spans="1:23" x14ac:dyDescent="0.3">
      <c r="A40">
        <v>2023</v>
      </c>
      <c r="B40" t="s">
        <v>31</v>
      </c>
      <c r="C40">
        <f>VLOOKUP($B40,'2023'!$B:$AC,18,FALSE)</f>
        <v>0.34451720305189398</v>
      </c>
      <c r="D40">
        <f>VLOOKUP($B40,'2023'!$B:$AC,19,FALSE)</f>
        <v>0.35399999999999998</v>
      </c>
      <c r="E40">
        <f>VLOOKUP($B40,'2023'!$B:$AC,21,FALSE)</f>
        <v>0.35767674626685264</v>
      </c>
      <c r="F40" s="13">
        <f>VLOOKUP($B40,'2023'!$B:$AC,7,FALSE)</f>
        <v>106.3</v>
      </c>
      <c r="G40" s="13">
        <f>VLOOKUP($B40,'2023'!$B:$AC,10,FALSE)</f>
        <v>17.600000000000001</v>
      </c>
      <c r="H40">
        <f>VLOOKUP(B40,'2023'!$B:$P,9,FALSE)</f>
        <v>14.2</v>
      </c>
      <c r="I40" s="13">
        <f>VLOOKUP($B40,'2023'!$B:$AC,11,FALSE)</f>
        <v>49.2</v>
      </c>
      <c r="J40" s="13">
        <f>VLOOKUP($B40,'2023'!$B:$AC,6,FALSE)</f>
        <v>35.4</v>
      </c>
      <c r="K40" s="13">
        <f>VLOOKUP($B40,'2023'!$B:$AC,12,FALSE)</f>
        <v>31.6</v>
      </c>
      <c r="L40" s="13">
        <f>VLOOKUP($B40,'2023'!$B:$AC,13,FALSE)</f>
        <v>31.2</v>
      </c>
      <c r="M40" s="13">
        <f>VLOOKUP($B40,'2023'!$B:$AC,14,FALSE)</f>
        <v>74.3</v>
      </c>
      <c r="N40">
        <f>VLOOKUP($B40,'2023'!$B:$AC,20,FALSE)</f>
        <v>0.63317238698492684</v>
      </c>
      <c r="O40">
        <f>VLOOKUP($B40,'2023'!$B:$AC,22,FALSE)</f>
        <v>1.4608876349555879</v>
      </c>
      <c r="P40">
        <f>VLOOKUP($B40,'2023'!$B:$AC,23,FALSE)</f>
        <v>-0.18487047216502328</v>
      </c>
      <c r="Q40">
        <f>VLOOKUP($B40,'2023'!$B:$AC,24,FALSE)</f>
        <v>1.7088929577345315</v>
      </c>
      <c r="R40">
        <f>VLOOKUP($B40,'2023'!$B:$AC,25,FALSE)</f>
        <v>-0.90333785094240993</v>
      </c>
      <c r="S40">
        <f>VLOOKUP($B40,'2023'!$B:$AC,26,FALSE)</f>
        <v>-2.1426466106695856</v>
      </c>
      <c r="T40">
        <f>VLOOKUP($B40,'2023'!$B:$AC,27,FALSE)</f>
        <v>-0.19491259914766365</v>
      </c>
      <c r="U40">
        <f>VLOOKUP($B40,'2023'!$B:$AC,28,FALSE)</f>
        <v>0.66449679715501953</v>
      </c>
      <c r="V40">
        <f>P40*'Comb LR RESULTS'!$B$18+Q40*'Comb LR RESULTS'!$B$19+R40*'Comb LR RESULTS'!$B$20+S40*'Comb LR RESULTS'!$B$21+T40*'Comb LR RESULTS'!$B$22</f>
        <v>0.48028333594076006</v>
      </c>
      <c r="W40" s="16">
        <f>'NO Z LR RESULTS'!$B$17+'NO Z LR RESULTS'!$B$18*LR!J40+'NO Z LR RESULTS'!$B$19*LR!I40+'NO Z LR RESULTS'!$B$20*LR!K40+'NO Z LR RESULTS'!$B$21*LR!L40+'NO Z LR RESULTS'!$B$22*LR!M40</f>
        <v>0.37821949858513093</v>
      </c>
    </row>
    <row r="41" spans="1:23" x14ac:dyDescent="0.3">
      <c r="A41">
        <v>2023</v>
      </c>
      <c r="B41" t="s">
        <v>43</v>
      </c>
      <c r="C41">
        <f>VLOOKUP($B41,'2023'!$B:$AC,18,FALSE)</f>
        <v>0.35917088740012199</v>
      </c>
      <c r="D41">
        <f>VLOOKUP($B41,'2023'!$B:$AC,19,FALSE)</f>
        <v>0.38</v>
      </c>
      <c r="E41">
        <f>VLOOKUP($B41,'2023'!$B:$AC,21,FALSE)</f>
        <v>0.80586672468240272</v>
      </c>
      <c r="F41" s="13">
        <f>VLOOKUP($B41,'2023'!$B:$AC,7,FALSE)</f>
        <v>108.6</v>
      </c>
      <c r="G41" s="13">
        <f>VLOOKUP($B41,'2023'!$B:$AC,10,FALSE)</f>
        <v>22.4</v>
      </c>
      <c r="H41">
        <f>VLOOKUP(B41,'2023'!$B:$P,9,FALSE)</f>
        <v>11.4</v>
      </c>
      <c r="I41" s="13">
        <f>VLOOKUP($B41,'2023'!$B:$AC,11,FALSE)</f>
        <v>49.5</v>
      </c>
      <c r="J41" s="13">
        <f>VLOOKUP($B41,'2023'!$B:$AC,6,FALSE)</f>
        <v>32.4</v>
      </c>
      <c r="K41" s="13">
        <f>VLOOKUP($B41,'2023'!$B:$AC,12,FALSE)</f>
        <v>27.1</v>
      </c>
      <c r="L41" s="13">
        <f>VLOOKUP($B41,'2023'!$B:$AC,13,FALSE)</f>
        <v>36.700000000000003</v>
      </c>
      <c r="M41" s="13">
        <f>VLOOKUP($B41,'2023'!$B:$AC,14,FALSE)</f>
        <v>76.2</v>
      </c>
      <c r="N41">
        <f>VLOOKUP($B41,'2023'!$B:$AC,20,FALSE)</f>
        <v>1.6412329793332068</v>
      </c>
      <c r="O41">
        <f>VLOOKUP($B41,'2023'!$B:$AC,22,FALSE)</f>
        <v>0.69641756433447688</v>
      </c>
      <c r="P41">
        <f>VLOOKUP($B41,'2023'!$B:$AC,23,FALSE)</f>
        <v>-9.8521212122027219E-2</v>
      </c>
      <c r="Q41">
        <f>VLOOKUP($B41,'2023'!$B:$AC,24,FALSE)</f>
        <v>1.3299071344487934</v>
      </c>
      <c r="R41">
        <f>VLOOKUP($B41,'2023'!$B:$AC,25,FALSE)</f>
        <v>-2.0148452460960131</v>
      </c>
      <c r="S41">
        <f>VLOOKUP($B41,'2023'!$B:$AC,26,FALSE)</f>
        <v>-1.7452126699173798</v>
      </c>
      <c r="T41">
        <f>VLOOKUP($B41,'2023'!$B:$AC,27,FALSE)</f>
        <v>0.69585167682481608</v>
      </c>
      <c r="U41">
        <f>VLOOKUP($B41,'2023'!$B:$AC,28,FALSE)</f>
        <v>0.90368803380261076</v>
      </c>
      <c r="V41">
        <f>P41*'Comb LR RESULTS'!$B$18+Q41*'Comb LR RESULTS'!$B$19+R41*'Comb LR RESULTS'!$B$20+S41*'Comb LR RESULTS'!$B$21+T41*'Comb LR RESULTS'!$B$22</f>
        <v>0.47790000781476305</v>
      </c>
      <c r="W41" s="16">
        <f>'NO Z LR RESULTS'!$B$17+'NO Z LR RESULTS'!$B$18*LR!J41+'NO Z LR RESULTS'!$B$19*LR!I41+'NO Z LR RESULTS'!$B$20*LR!K41+'NO Z LR RESULTS'!$B$21*LR!L41+'NO Z LR RESULTS'!$B$22*LR!M41</f>
        <v>0.38390984083409629</v>
      </c>
    </row>
    <row r="42" spans="1:23" x14ac:dyDescent="0.3">
      <c r="A42">
        <v>2023</v>
      </c>
      <c r="B42" t="s">
        <v>126</v>
      </c>
      <c r="C42">
        <f>VLOOKUP($B42,'2023'!$B:$AC,18,FALSE)</f>
        <v>0.35845275644598301</v>
      </c>
      <c r="D42">
        <f>VLOOKUP($B42,'2023'!$B:$AC,19,FALSE)</f>
        <v>0.35699999999999998</v>
      </c>
      <c r="E42">
        <f>VLOOKUP($B42,'2023'!$B:$AC,21,FALSE)</f>
        <v>0.78390234431317452</v>
      </c>
      <c r="F42" s="13">
        <f>VLOOKUP($B42,'2023'!$B:$AC,7,FALSE)</f>
        <v>106.3</v>
      </c>
      <c r="G42" s="13">
        <f>VLOOKUP($B42,'2023'!$B:$AC,10,FALSE)</f>
        <v>19</v>
      </c>
      <c r="H42">
        <f>VLOOKUP(B42,'2023'!$B:$P,9,FALSE)</f>
        <v>5.9</v>
      </c>
      <c r="I42" s="13">
        <f>VLOOKUP($B42,'2023'!$B:$AC,11,FALSE)</f>
        <v>54.4</v>
      </c>
      <c r="J42" s="13">
        <f>VLOOKUP($B42,'2023'!$B:$AC,6,FALSE)</f>
        <v>23.2</v>
      </c>
      <c r="K42" s="13">
        <f>VLOOKUP($B42,'2023'!$B:$AC,12,FALSE)</f>
        <v>35.4</v>
      </c>
      <c r="L42" s="13">
        <f>VLOOKUP($B42,'2023'!$B:$AC,13,FALSE)</f>
        <v>26.5</v>
      </c>
      <c r="M42" s="13">
        <f>VLOOKUP($B42,'2023'!$B:$AC,14,FALSE)</f>
        <v>86.1</v>
      </c>
      <c r="N42">
        <f>VLOOKUP($B42,'2023'!$B:$AC,20,FALSE)</f>
        <v>0.92719005975317503</v>
      </c>
      <c r="O42">
        <f>VLOOKUP($B42,'2023'!$B:$AC,22,FALSE)</f>
        <v>-0.80522007438556342</v>
      </c>
      <c r="P42">
        <f>VLOOKUP($B42,'2023'!$B:$AC,23,FALSE)</f>
        <v>1.3118500352469213</v>
      </c>
      <c r="Q42">
        <f>VLOOKUP($B42,'2023'!$B:$AC,24,FALSE)</f>
        <v>0.16768394303919643</v>
      </c>
      <c r="R42">
        <f>VLOOKUP($B42,'2023'!$B:$AC,25,FALSE)</f>
        <v>3.5268393853965276E-2</v>
      </c>
      <c r="S42">
        <f>VLOOKUP($B42,'2023'!$B:$AC,26,FALSE)</f>
        <v>0.32562733715989511</v>
      </c>
      <c r="T42">
        <f>VLOOKUP($B42,'2023'!$B:$AC,27,FALSE)</f>
        <v>-0.95611116225141846</v>
      </c>
      <c r="U42">
        <f>VLOOKUP($B42,'2023'!$B:$AC,28,FALSE)</f>
        <v>1.4141540485965447</v>
      </c>
      <c r="V42">
        <f>P42*'Comb LR RESULTS'!$B$18+Q42*'Comb LR RESULTS'!$B$19+R42*'Comb LR RESULTS'!$B$20+S42*'Comb LR RESULTS'!$B$21+T42*'Comb LR RESULTS'!$B$22</f>
        <v>0.47502957304041094</v>
      </c>
      <c r="W42" s="16">
        <f>'NO Z LR RESULTS'!$B$17+'NO Z LR RESULTS'!$B$18*LR!J42+'NO Z LR RESULTS'!$B$19*LR!I42+'NO Z LR RESULTS'!$B$20*LR!K42+'NO Z LR RESULTS'!$B$21*LR!L42+'NO Z LR RESULTS'!$B$22*LR!M42</f>
        <v>0.41650939775044743</v>
      </c>
    </row>
    <row r="43" spans="1:23" x14ac:dyDescent="0.3">
      <c r="A43">
        <v>2023</v>
      </c>
      <c r="B43" t="s">
        <v>49</v>
      </c>
      <c r="C43">
        <f>VLOOKUP($B43,'2023'!$B:$AC,18,FALSE)</f>
        <v>0.36729977309703798</v>
      </c>
      <c r="D43">
        <f>VLOOKUP($B43,'2023'!$B:$AC,19,FALSE)</f>
        <v>0.37</v>
      </c>
      <c r="E43">
        <f>VLOOKUP($B43,'2023'!$B:$AC,21,FALSE)</f>
        <v>1.0544926005007131</v>
      </c>
      <c r="F43" s="13">
        <f>VLOOKUP($B43,'2023'!$B:$AC,7,FALSE)</f>
        <v>107.8</v>
      </c>
      <c r="G43" s="13">
        <f>VLOOKUP($B43,'2023'!$B:$AC,10,FALSE)</f>
        <v>15.9</v>
      </c>
      <c r="H43">
        <f>VLOOKUP(B43,'2023'!$B:$P,9,FALSE)</f>
        <v>8.9</v>
      </c>
      <c r="I43" s="13">
        <f>VLOOKUP($B43,'2023'!$B:$AC,11,FALSE)</f>
        <v>51.7</v>
      </c>
      <c r="J43" s="13">
        <f>VLOOKUP($B43,'2023'!$B:$AC,6,FALSE)</f>
        <v>31.8</v>
      </c>
      <c r="K43" s="13">
        <f>VLOOKUP($B43,'2023'!$B:$AC,12,FALSE)</f>
        <v>35.799999999999997</v>
      </c>
      <c r="L43" s="13">
        <f>VLOOKUP($B43,'2023'!$B:$AC,13,FALSE)</f>
        <v>25.9</v>
      </c>
      <c r="M43" s="13">
        <f>VLOOKUP($B43,'2023'!$B:$AC,14,FALSE)</f>
        <v>77.900000000000006</v>
      </c>
      <c r="N43">
        <f>VLOOKUP($B43,'2023'!$B:$AC,20,FALSE)</f>
        <v>0.27615092719491052</v>
      </c>
      <c r="O43">
        <f>VLOOKUP($B43,'2023'!$B:$AC,22,FALSE)</f>
        <v>1.38550012799131E-2</v>
      </c>
      <c r="P43">
        <f>VLOOKUP($B43,'2023'!$B:$AC,23,FALSE)</f>
        <v>0.5347066948599507</v>
      </c>
      <c r="Q43">
        <f>VLOOKUP($B43,'2023'!$B:$AC,24,FALSE)</f>
        <v>1.254109969791646</v>
      </c>
      <c r="R43">
        <f>VLOOKUP($B43,'2023'!$B:$AC,25,FALSE)</f>
        <v>0.13406905120095186</v>
      </c>
      <c r="S43">
        <f>VLOOKUP($B43,'2023'!$B:$AC,26,FALSE)</f>
        <v>-1.3896138808233014</v>
      </c>
      <c r="T43">
        <f>VLOOKUP($B43,'2023'!$B:$AC,27,FALSE)</f>
        <v>-1.053285446902962</v>
      </c>
      <c r="U43">
        <f>VLOOKUP($B43,'2023'!$B:$AC,28,FALSE)</f>
        <v>0.7837124846703547</v>
      </c>
      <c r="V43">
        <f>P43*'Comb LR RESULTS'!$B$18+Q43*'Comb LR RESULTS'!$B$19+R43*'Comb LR RESULTS'!$B$20+S43*'Comb LR RESULTS'!$B$21+T43*'Comb LR RESULTS'!$B$22</f>
        <v>0.45718221007408189</v>
      </c>
      <c r="W43" s="16">
        <f>'NO Z LR RESULTS'!$B$17+'NO Z LR RESULTS'!$B$18*LR!J43+'NO Z LR RESULTS'!$B$19*LR!I43+'NO Z LR RESULTS'!$B$20*LR!K43+'NO Z LR RESULTS'!$B$21*LR!L43+'NO Z LR RESULTS'!$B$22*LR!M43</f>
        <v>0.39171565443270723</v>
      </c>
    </row>
    <row r="44" spans="1:23" x14ac:dyDescent="0.3">
      <c r="A44">
        <v>2023</v>
      </c>
      <c r="B44" t="s">
        <v>136</v>
      </c>
      <c r="C44">
        <f>VLOOKUP($B44,'2023'!$B:$AC,18,FALSE)</f>
        <v>0.33000146994548502</v>
      </c>
      <c r="D44">
        <f>VLOOKUP($B44,'2023'!$B:$AC,19,FALSE)</f>
        <v>0.309</v>
      </c>
      <c r="E44">
        <f>VLOOKUP($B44,'2023'!$B:$AC,21,FALSE)</f>
        <v>-8.6293927117690183E-2</v>
      </c>
      <c r="F44" s="13">
        <f>VLOOKUP($B44,'2023'!$B:$AC,7,FALSE)</f>
        <v>105.2</v>
      </c>
      <c r="G44" s="13">
        <f>VLOOKUP($B44,'2023'!$B:$AC,10,FALSE)</f>
        <v>20.8</v>
      </c>
      <c r="H44">
        <f>VLOOKUP(B44,'2023'!$B:$P,9,FALSE)</f>
        <v>8.9</v>
      </c>
      <c r="I44" s="13">
        <f>VLOOKUP($B44,'2023'!$B:$AC,11,FALSE)</f>
        <v>53.4</v>
      </c>
      <c r="J44" s="13">
        <f>VLOOKUP($B44,'2023'!$B:$AC,6,FALSE)</f>
        <v>22.7</v>
      </c>
      <c r="K44" s="13">
        <f>VLOOKUP($B44,'2023'!$B:$AC,12,FALSE)</f>
        <v>32.6</v>
      </c>
      <c r="L44" s="13">
        <f>VLOOKUP($B44,'2023'!$B:$AC,13,FALSE)</f>
        <v>34.1</v>
      </c>
      <c r="M44" s="13">
        <f>VLOOKUP($B44,'2023'!$B:$AC,14,FALSE)</f>
        <v>87</v>
      </c>
      <c r="N44">
        <f>VLOOKUP($B44,'2023'!$B:$AC,20,FALSE)</f>
        <v>1.3052127818837804</v>
      </c>
      <c r="O44">
        <f>VLOOKUP($B44,'2023'!$B:$AC,22,FALSE)</f>
        <v>1.38550012799131E-2</v>
      </c>
      <c r="P44">
        <f>VLOOKUP($B44,'2023'!$B:$AC,23,FALSE)</f>
        <v>1.0240191684369317</v>
      </c>
      <c r="Q44">
        <f>VLOOKUP($B44,'2023'!$B:$AC,24,FALSE)</f>
        <v>0.10451963915824006</v>
      </c>
      <c r="R44">
        <f>VLOOKUP($B44,'2023'!$B:$AC,25,FALSE)</f>
        <v>-0.6563362075749426</v>
      </c>
      <c r="S44">
        <f>VLOOKUP($B44,'2023'!$B:$AC,26,FALSE)</f>
        <v>0.51388551962146689</v>
      </c>
      <c r="T44">
        <f>VLOOKUP($B44,'2023'!$B:$AC,27,FALSE)</f>
        <v>0.27476311000146209</v>
      </c>
      <c r="U44">
        <f>VLOOKUP($B44,'2023'!$B:$AC,28,FALSE)</f>
        <v>0.99997825635318738</v>
      </c>
      <c r="V44">
        <f>P44*'Comb LR RESULTS'!$B$18+Q44*'Comb LR RESULTS'!$B$19+R44*'Comb LR RESULTS'!$B$20+S44*'Comb LR RESULTS'!$B$21+T44*'Comb LR RESULTS'!$B$22</f>
        <v>0.44727013991445375</v>
      </c>
      <c r="W44" s="16">
        <f>'NO Z LR RESULTS'!$B$17+'NO Z LR RESULTS'!$B$18*LR!J44+'NO Z LR RESULTS'!$B$19*LR!I44+'NO Z LR RESULTS'!$B$20*LR!K44+'NO Z LR RESULTS'!$B$21*LR!L44+'NO Z LR RESULTS'!$B$22*LR!M44</f>
        <v>0.41320215790420511</v>
      </c>
    </row>
    <row r="45" spans="1:23" x14ac:dyDescent="0.3">
      <c r="A45">
        <v>2023</v>
      </c>
      <c r="B45" t="s">
        <v>71</v>
      </c>
      <c r="C45">
        <f>VLOOKUP($B45,'2023'!$B:$AC,18,FALSE)</f>
        <v>0.31329350796144301</v>
      </c>
      <c r="D45">
        <f>VLOOKUP($B45,'2023'!$B:$AC,19,FALSE)</f>
        <v>0.32400000000000001</v>
      </c>
      <c r="E45">
        <f>VLOOKUP($B45,'2023'!$B:$AC,21,FALSE)</f>
        <v>-0.59731497431945735</v>
      </c>
      <c r="F45" s="13">
        <f>VLOOKUP($B45,'2023'!$B:$AC,7,FALSE)</f>
        <v>105.1</v>
      </c>
      <c r="G45" s="13">
        <f>VLOOKUP($B45,'2023'!$B:$AC,10,FALSE)</f>
        <v>17.399999999999999</v>
      </c>
      <c r="H45">
        <f>VLOOKUP(B45,'2023'!$B:$P,9,FALSE)</f>
        <v>11.9</v>
      </c>
      <c r="I45" s="13">
        <f>VLOOKUP($B45,'2023'!$B:$AC,11,FALSE)</f>
        <v>52.3</v>
      </c>
      <c r="J45" s="13">
        <f>VLOOKUP($B45,'2023'!$B:$AC,6,FALSE)</f>
        <v>29.1</v>
      </c>
      <c r="K45" s="13">
        <f>VLOOKUP($B45,'2023'!$B:$AC,12,FALSE)</f>
        <v>34.9</v>
      </c>
      <c r="L45" s="13">
        <f>VLOOKUP($B45,'2023'!$B:$AC,13,FALSE)</f>
        <v>30</v>
      </c>
      <c r="M45" s="13">
        <f>VLOOKUP($B45,'2023'!$B:$AC,14,FALSE)</f>
        <v>80.900000000000006</v>
      </c>
      <c r="N45">
        <f>VLOOKUP($B45,'2023'!$B:$AC,20,FALSE)</f>
        <v>0.5911698623037478</v>
      </c>
      <c r="O45">
        <f>VLOOKUP($B45,'2023'!$B:$AC,22,FALSE)</f>
        <v>0.83293007694538967</v>
      </c>
      <c r="P45">
        <f>VLOOKUP($B45,'2023'!$B:$AC,23,FALSE)</f>
        <v>0.70740521494594288</v>
      </c>
      <c r="Q45">
        <f>VLOOKUP($B45,'2023'!$B:$AC,24,FALSE)</f>
        <v>0.91302272883448177</v>
      </c>
      <c r="R45">
        <f>VLOOKUP($B45,'2023'!$B:$AC,25,FALSE)</f>
        <v>-8.8232427829768395E-2</v>
      </c>
      <c r="S45">
        <f>VLOOKUP($B45,'2023'!$B:$AC,26,FALSE)</f>
        <v>-0.76208660595139932</v>
      </c>
      <c r="T45">
        <f>VLOOKUP($B45,'2023'!$B:$AC,27,FALSE)</f>
        <v>-0.38926116845074987</v>
      </c>
      <c r="U45">
        <f>VLOOKUP($B45,'2023'!$B:$AC,28,FALSE)</f>
        <v>0.62842971916360069</v>
      </c>
      <c r="V45">
        <f>P45*'Comb LR RESULTS'!$B$18+Q45*'Comb LR RESULTS'!$B$19+R45*'Comb LR RESULTS'!$B$20+S45*'Comb LR RESULTS'!$B$21+T45*'Comb LR RESULTS'!$B$22</f>
        <v>0.4444159619232052</v>
      </c>
      <c r="W45" s="16">
        <f>'NO Z LR RESULTS'!$B$17+'NO Z LR RESULTS'!$B$18*LR!J45+'NO Z LR RESULTS'!$B$19*LR!I45+'NO Z LR RESULTS'!$B$20*LR!K45+'NO Z LR RESULTS'!$B$21*LR!L45+'NO Z LR RESULTS'!$B$22*LR!M45</f>
        <v>0.39773677905522642</v>
      </c>
    </row>
    <row r="46" spans="1:23" x14ac:dyDescent="0.3">
      <c r="A46">
        <v>2023</v>
      </c>
      <c r="B46" t="s">
        <v>152</v>
      </c>
      <c r="C46">
        <f>VLOOKUP($B46,'2023'!$B:$AC,18,FALSE)</f>
        <v>0.32904749613227902</v>
      </c>
      <c r="D46">
        <f>VLOOKUP($B46,'2023'!$B:$AC,19,FALSE)</f>
        <v>0.33800000000000002</v>
      </c>
      <c r="E46">
        <f>VLOOKUP($B46,'2023'!$B:$AC,21,FALSE)</f>
        <v>-0.11547167467859625</v>
      </c>
      <c r="F46" s="13">
        <f>VLOOKUP($B46,'2023'!$B:$AC,7,FALSE)</f>
        <v>103.9</v>
      </c>
      <c r="G46" s="13">
        <f>VLOOKUP($B46,'2023'!$B:$AC,10,FALSE)</f>
        <v>17.600000000000001</v>
      </c>
      <c r="H46">
        <f>VLOOKUP(B46,'2023'!$B:$P,9,FALSE)</f>
        <v>9.6</v>
      </c>
      <c r="I46" s="13">
        <f>VLOOKUP($B46,'2023'!$B:$AC,11,FALSE)</f>
        <v>52.1</v>
      </c>
      <c r="J46" s="13">
        <f>VLOOKUP($B46,'2023'!$B:$AC,6,FALSE)</f>
        <v>20.7</v>
      </c>
      <c r="K46" s="13">
        <f>VLOOKUP($B46,'2023'!$B:$AC,12,FALSE)</f>
        <v>34.5</v>
      </c>
      <c r="L46" s="13">
        <f>VLOOKUP($B46,'2023'!$B:$AC,13,FALSE)</f>
        <v>26.6</v>
      </c>
      <c r="M46" s="13">
        <f>VLOOKUP($B46,'2023'!$B:$AC,14,FALSE)</f>
        <v>88.6</v>
      </c>
      <c r="N46">
        <f>VLOOKUP($B46,'2023'!$B:$AC,20,FALSE)</f>
        <v>0.63317238698492684</v>
      </c>
      <c r="O46">
        <f>VLOOKUP($B46,'2023'!$B:$AC,22,FALSE)</f>
        <v>0.20497251893519078</v>
      </c>
      <c r="P46">
        <f>VLOOKUP($B46,'2023'!$B:$AC,23,FALSE)</f>
        <v>0.64983904158394612</v>
      </c>
      <c r="Q46">
        <f>VLOOKUP($B46,'2023'!$B:$AC,24,FALSE)</f>
        <v>-0.14813757636558539</v>
      </c>
      <c r="R46">
        <f>VLOOKUP($B46,'2023'!$B:$AC,25,FALSE)</f>
        <v>-0.18703308517675499</v>
      </c>
      <c r="S46">
        <f>VLOOKUP($B46,'2023'!$B:$AC,26,FALSE)</f>
        <v>0.8485667328864801</v>
      </c>
      <c r="T46">
        <f>VLOOKUP($B46,'2023'!$B:$AC,27,FALSE)</f>
        <v>-0.93991544814282768</v>
      </c>
      <c r="U46">
        <f>VLOOKUP($B46,'2023'!$B:$AC,28,FALSE)</f>
        <v>1.8273776898404774</v>
      </c>
      <c r="V46">
        <f>P46*'Comb LR RESULTS'!$B$18+Q46*'Comb LR RESULTS'!$B$19+R46*'Comb LR RESULTS'!$B$20+S46*'Comb LR RESULTS'!$B$21+T46*'Comb LR RESULTS'!$B$22</f>
        <v>0.44292451678854772</v>
      </c>
      <c r="W46" s="16">
        <f>'NO Z LR RESULTS'!$B$17+'NO Z LR RESULTS'!$B$18*LR!J46+'NO Z LR RESULTS'!$B$19*LR!I46+'NO Z LR RESULTS'!$B$20*LR!K46+'NO Z LR RESULTS'!$B$21*LR!L46+'NO Z LR RESULTS'!$B$22*LR!M46</f>
        <v>0.41607049715547706</v>
      </c>
    </row>
    <row r="47" spans="1:23" x14ac:dyDescent="0.3">
      <c r="A47">
        <v>2023</v>
      </c>
      <c r="B47" t="s">
        <v>41</v>
      </c>
      <c r="C47">
        <f>VLOOKUP($B47,'2023'!$B:$AC,18,FALSE)</f>
        <v>0.34824806519917001</v>
      </c>
      <c r="D47">
        <f>VLOOKUP($B47,'2023'!$B:$AC,19,FALSE)</f>
        <v>0.34300000000000003</v>
      </c>
      <c r="E47">
        <f>VLOOKUP($B47,'2023'!$B:$AC,21,FALSE)</f>
        <v>0.47178695811000848</v>
      </c>
      <c r="F47" s="13">
        <f>VLOOKUP($B47,'2023'!$B:$AC,7,FALSE)</f>
        <v>106.6</v>
      </c>
      <c r="G47" s="13">
        <f>VLOOKUP($B47,'2023'!$B:$AC,10,FALSE)</f>
        <v>17.3</v>
      </c>
      <c r="H47">
        <f>VLOOKUP(B47,'2023'!$B:$P,9,FALSE)</f>
        <v>10.199999999999999</v>
      </c>
      <c r="I47" s="13">
        <f>VLOOKUP($B47,'2023'!$B:$AC,11,FALSE)</f>
        <v>51.9</v>
      </c>
      <c r="J47" s="13">
        <f>VLOOKUP($B47,'2023'!$B:$AC,6,FALSE)</f>
        <v>33.200000000000003</v>
      </c>
      <c r="K47" s="13">
        <f>VLOOKUP($B47,'2023'!$B:$AC,12,FALSE)</f>
        <v>34.6</v>
      </c>
      <c r="L47" s="13">
        <f>VLOOKUP($B47,'2023'!$B:$AC,13,FALSE)</f>
        <v>31.5</v>
      </c>
      <c r="M47" s="13">
        <f>VLOOKUP($B47,'2023'!$B:$AC,14,FALSE)</f>
        <v>76.900000000000006</v>
      </c>
      <c r="N47">
        <f>VLOOKUP($B47,'2023'!$B:$AC,20,FALSE)</f>
        <v>0.57016859996315916</v>
      </c>
      <c r="O47">
        <f>VLOOKUP($B47,'2023'!$B:$AC,22,FALSE)</f>
        <v>0.36878753406828596</v>
      </c>
      <c r="P47">
        <f>VLOOKUP($B47,'2023'!$B:$AC,23,FALSE)</f>
        <v>0.59227286822194747</v>
      </c>
      <c r="Q47">
        <f>VLOOKUP($B47,'2023'!$B:$AC,24,FALSE)</f>
        <v>1.430970020658324</v>
      </c>
      <c r="R47">
        <f>VLOOKUP($B47,'2023'!$B:$AC,25,FALSE)</f>
        <v>-0.16233292084000792</v>
      </c>
      <c r="S47">
        <f>VLOOKUP($B47,'2023'!$B:$AC,26,FALSE)</f>
        <v>-1.5987896391139353</v>
      </c>
      <c r="T47">
        <f>VLOOKUP($B47,'2023'!$B:$AC,27,FALSE)</f>
        <v>-0.14632545682189194</v>
      </c>
      <c r="U47">
        <f>VLOOKUP($B47,'2023'!$B:$AC,28,FALSE)</f>
        <v>0.14083875920628852</v>
      </c>
      <c r="V47">
        <f>P47*'Comb LR RESULTS'!$B$18+Q47*'Comb LR RESULTS'!$B$19+R47*'Comb LR RESULTS'!$B$20+S47*'Comb LR RESULTS'!$B$21+T47*'Comb LR RESULTS'!$B$22</f>
        <v>0.43769476607986496</v>
      </c>
      <c r="W47" s="16">
        <f>'NO Z LR RESULTS'!$B$17+'NO Z LR RESULTS'!$B$18*LR!J47+'NO Z LR RESULTS'!$B$19*LR!I47+'NO Z LR RESULTS'!$B$20*LR!K47+'NO Z LR RESULTS'!$B$21*LR!L47+'NO Z LR RESULTS'!$B$22*LR!M47</f>
        <v>0.38746747443642104</v>
      </c>
    </row>
    <row r="48" spans="1:23" x14ac:dyDescent="0.3">
      <c r="A48">
        <v>2023</v>
      </c>
      <c r="B48" t="s">
        <v>107</v>
      </c>
      <c r="C48">
        <f>VLOOKUP($B48,'2023'!$B:$AC,18,FALSE)</f>
        <v>0.33389820496241202</v>
      </c>
      <c r="D48">
        <f>VLOOKUP($B48,'2023'!$B:$AC,19,FALSE)</f>
        <v>0.33500000000000002</v>
      </c>
      <c r="E48">
        <f>VLOOKUP($B48,'2023'!$B:$AC,21,FALSE)</f>
        <v>3.2889586162969726E-2</v>
      </c>
      <c r="F48" s="13">
        <f>VLOOKUP($B48,'2023'!$B:$AC,7,FALSE)</f>
        <v>107.4</v>
      </c>
      <c r="G48" s="13">
        <f>VLOOKUP($B48,'2023'!$B:$AC,10,FALSE)</f>
        <v>17.7</v>
      </c>
      <c r="H48">
        <f>VLOOKUP(B48,'2023'!$B:$P,9,FALSE)</f>
        <v>10.7</v>
      </c>
      <c r="I48" s="13">
        <f>VLOOKUP($B48,'2023'!$B:$AC,11,FALSE)</f>
        <v>49.6</v>
      </c>
      <c r="J48" s="13">
        <f>VLOOKUP($B48,'2023'!$B:$AC,6,FALSE)</f>
        <v>25</v>
      </c>
      <c r="K48" s="13">
        <f>VLOOKUP($B48,'2023'!$B:$AC,12,FALSE)</f>
        <v>31.9</v>
      </c>
      <c r="L48" s="13">
        <f>VLOOKUP($B48,'2023'!$B:$AC,13,FALSE)</f>
        <v>33.4</v>
      </c>
      <c r="M48" s="13">
        <f>VLOOKUP($B48,'2023'!$B:$AC,14,FALSE)</f>
        <v>85.1</v>
      </c>
      <c r="N48">
        <f>VLOOKUP($B48,'2023'!$B:$AC,20,FALSE)</f>
        <v>0.65417364932551558</v>
      </c>
      <c r="O48">
        <f>VLOOKUP($B48,'2023'!$B:$AC,22,FALSE)</f>
        <v>0.5053000466791987</v>
      </c>
      <c r="P48">
        <f>VLOOKUP($B48,'2023'!$B:$AC,23,FALSE)</f>
        <v>-6.9738125441027851E-2</v>
      </c>
      <c r="Q48">
        <f>VLOOKUP($B48,'2023'!$B:$AC,24,FALSE)</f>
        <v>0.39507543701063941</v>
      </c>
      <c r="R48">
        <f>VLOOKUP($B48,'2023'!$B:$AC,25,FALSE)</f>
        <v>-0.82923735793217046</v>
      </c>
      <c r="S48">
        <f>VLOOKUP($B48,'2023'!$B:$AC,26,FALSE)</f>
        <v>0.11645157886926109</v>
      </c>
      <c r="T48">
        <f>VLOOKUP($B48,'2023'!$B:$AC,27,FALSE)</f>
        <v>0.16139311124132794</v>
      </c>
      <c r="U48">
        <f>VLOOKUP($B48,'2023'!$B:$AC,28,FALSE)</f>
        <v>1.1793712625707431</v>
      </c>
      <c r="V48">
        <f>P48*'Comb LR RESULTS'!$B$18+Q48*'Comb LR RESULTS'!$B$19+R48*'Comb LR RESULTS'!$B$20+S48*'Comb LR RESULTS'!$B$21+T48*'Comb LR RESULTS'!$B$22</f>
        <v>0.43025820168302426</v>
      </c>
      <c r="W48" s="16">
        <f>'NO Z LR RESULTS'!$B$17+'NO Z LR RESULTS'!$B$18*LR!J48+'NO Z LR RESULTS'!$B$19*LR!I48+'NO Z LR RESULTS'!$B$20*LR!K48+'NO Z LR RESULTS'!$B$21*LR!L48+'NO Z LR RESULTS'!$B$22*LR!M48</f>
        <v>0.39985958719391151</v>
      </c>
    </row>
    <row r="49" spans="1:23" x14ac:dyDescent="0.3">
      <c r="A49">
        <v>2023</v>
      </c>
      <c r="B49" t="s">
        <v>100</v>
      </c>
      <c r="C49">
        <f>VLOOKUP($B49,'2023'!$B:$AC,18,FALSE)</f>
        <v>0.33392053104321801</v>
      </c>
      <c r="D49">
        <f>VLOOKUP($B49,'2023'!$B:$AC,19,FALSE)</f>
        <v>0.34100000000000003</v>
      </c>
      <c r="E49">
        <f>VLOOKUP($B49,'2023'!$B:$AC,21,FALSE)</f>
        <v>3.357244007443333E-2</v>
      </c>
      <c r="F49" s="13">
        <f>VLOOKUP($B49,'2023'!$B:$AC,7,FALSE)</f>
        <v>105.5</v>
      </c>
      <c r="G49" s="13">
        <f>VLOOKUP($B49,'2023'!$B:$AC,10,FALSE)</f>
        <v>15.7</v>
      </c>
      <c r="H49">
        <f>VLOOKUP(B49,'2023'!$B:$P,9,FALSE)</f>
        <v>14.6</v>
      </c>
      <c r="I49" s="13">
        <f>VLOOKUP($B49,'2023'!$B:$AC,11,FALSE)</f>
        <v>47.5</v>
      </c>
      <c r="J49" s="13">
        <f>VLOOKUP($B49,'2023'!$B:$AC,6,FALSE)</f>
        <v>26.5</v>
      </c>
      <c r="K49" s="13">
        <f>VLOOKUP($B49,'2023'!$B:$AC,12,FALSE)</f>
        <v>31.8</v>
      </c>
      <c r="L49" s="13">
        <f>VLOOKUP($B49,'2023'!$B:$AC,13,FALSE)</f>
        <v>37.5</v>
      </c>
      <c r="M49" s="13">
        <f>VLOOKUP($B49,'2023'!$B:$AC,14,FALSE)</f>
        <v>85</v>
      </c>
      <c r="N49">
        <f>VLOOKUP($B49,'2023'!$B:$AC,20,FALSE)</f>
        <v>0.23414840251373195</v>
      </c>
      <c r="O49">
        <f>VLOOKUP($B49,'2023'!$B:$AC,22,FALSE)</f>
        <v>1.5700976450443183</v>
      </c>
      <c r="P49">
        <f>VLOOKUP($B49,'2023'!$B:$AC,23,FALSE)</f>
        <v>-0.67418294574200643</v>
      </c>
      <c r="Q49">
        <f>VLOOKUP($B49,'2023'!$B:$AC,24,FALSE)</f>
        <v>0.58456834865350848</v>
      </c>
      <c r="R49">
        <f>VLOOKUP($B49,'2023'!$B:$AC,25,FALSE)</f>
        <v>-0.85393752226891662</v>
      </c>
      <c r="S49">
        <f>VLOOKUP($B49,'2023'!$B:$AC,26,FALSE)</f>
        <v>9.5534003040198878E-2</v>
      </c>
      <c r="T49">
        <f>VLOOKUP($B49,'2023'!$B:$AC,27,FALSE)</f>
        <v>0.82541738969353995</v>
      </c>
      <c r="U49">
        <f>VLOOKUP($B49,'2023'!$B:$AC,28,FALSE)</f>
        <v>0.70862248426908403</v>
      </c>
      <c r="V49">
        <f>P49*'Comb LR RESULTS'!$B$18+Q49*'Comb LR RESULTS'!$B$19+R49*'Comb LR RESULTS'!$B$20+S49*'Comb LR RESULTS'!$B$21+T49*'Comb LR RESULTS'!$B$22</f>
        <v>0.41126759826278342</v>
      </c>
      <c r="W49" s="16">
        <f>'NO Z LR RESULTS'!$B$17+'NO Z LR RESULTS'!$B$18*LR!J49+'NO Z LR RESULTS'!$B$19*LR!I49+'NO Z LR RESULTS'!$B$20*LR!K49+'NO Z LR RESULTS'!$B$21*LR!L49+'NO Z LR RESULTS'!$B$22*LR!M49</f>
        <v>0.39111508812308593</v>
      </c>
    </row>
    <row r="50" spans="1:23" x14ac:dyDescent="0.3">
      <c r="A50">
        <v>2023</v>
      </c>
      <c r="B50" t="s">
        <v>275</v>
      </c>
      <c r="C50">
        <f>VLOOKUP($B50,'2023'!$B:$AC,18,FALSE)</f>
        <v>0.33173821673784298</v>
      </c>
      <c r="D50">
        <f>VLOOKUP($B50,'2023'!$B:$AC,19,FALSE)</f>
        <v>0.36399999999999999</v>
      </c>
      <c r="E50">
        <f>VLOOKUP($B50,'2023'!$B:$AC,21,FALSE)</f>
        <v>-3.317469178529265E-2</v>
      </c>
      <c r="F50" s="13">
        <f>VLOOKUP($B50,'2023'!$B:$AC,7,FALSE)</f>
        <v>107.2</v>
      </c>
      <c r="G50" s="13">
        <f>VLOOKUP($B50,'2023'!$B:$AC,10,FALSE)</f>
        <v>19.600000000000001</v>
      </c>
      <c r="H50">
        <f>VLOOKUP(B50,'2023'!$B:$P,9,FALSE)</f>
        <v>5.9</v>
      </c>
      <c r="I50" s="13">
        <f>VLOOKUP($B50,'2023'!$B:$AC,11,FALSE)</f>
        <v>46.9</v>
      </c>
      <c r="J50" s="13">
        <f>VLOOKUP($B50,'2023'!$B:$AC,6,FALSE)</f>
        <v>28.8</v>
      </c>
      <c r="K50" s="13">
        <f>VLOOKUP($B50,'2023'!$B:$AC,12,FALSE)</f>
        <v>27.3</v>
      </c>
      <c r="L50" s="13">
        <f>VLOOKUP($B50,'2023'!$B:$AC,13,FALSE)</f>
        <v>35.6</v>
      </c>
      <c r="M50" s="13">
        <f>VLOOKUP($B50,'2023'!$B:$AC,14,FALSE)</f>
        <v>79.8</v>
      </c>
      <c r="N50">
        <f>VLOOKUP($B50,'2023'!$B:$AC,20,FALSE)</f>
        <v>1.0531976337967104</v>
      </c>
      <c r="O50">
        <f>VLOOKUP($B50,'2023'!$B:$AC,22,FALSE)</f>
        <v>-0.80522007438556342</v>
      </c>
      <c r="P50">
        <f>VLOOKUP($B50,'2023'!$B:$AC,23,FALSE)</f>
        <v>-0.84688146582800061</v>
      </c>
      <c r="Q50">
        <f>VLOOKUP($B50,'2023'!$B:$AC,24,FALSE)</f>
        <v>0.87512414650590786</v>
      </c>
      <c r="R50">
        <f>VLOOKUP($B50,'2023'!$B:$AC,25,FALSE)</f>
        <v>-1.9654449174225197</v>
      </c>
      <c r="S50">
        <f>VLOOKUP($B50,'2023'!$B:$AC,26,FALSE)</f>
        <v>-0.99217994007109855</v>
      </c>
      <c r="T50">
        <f>VLOOKUP($B50,'2023'!$B:$AC,27,FALSE)</f>
        <v>0.51769882163032011</v>
      </c>
      <c r="U50">
        <f>VLOOKUP($B50,'2023'!$B:$AC,28,FALSE)</f>
        <v>1.3306903022270089</v>
      </c>
      <c r="V50">
        <f>P50*'Comb LR RESULTS'!$B$18+Q50*'Comb LR RESULTS'!$B$19+R50*'Comb LR RESULTS'!$B$20+S50*'Comb LR RESULTS'!$B$21+T50*'Comb LR RESULTS'!$B$22</f>
        <v>0.40957857093660799</v>
      </c>
      <c r="W50" s="16">
        <f>'NO Z LR RESULTS'!$B$17+'NO Z LR RESULTS'!$B$18*LR!J50+'NO Z LR RESULTS'!$B$19*LR!I50+'NO Z LR RESULTS'!$B$20*LR!K50+'NO Z LR RESULTS'!$B$21*LR!L50+'NO Z LR RESULTS'!$B$22*LR!M50</f>
        <v>0.3843515556436114</v>
      </c>
    </row>
    <row r="51" spans="1:23" x14ac:dyDescent="0.3">
      <c r="A51">
        <v>2023</v>
      </c>
      <c r="B51" t="s">
        <v>102</v>
      </c>
      <c r="C51">
        <f>VLOOKUP($B51,'2023'!$B:$AC,18,FALSE)</f>
        <v>0.36596179125642803</v>
      </c>
      <c r="D51">
        <f>VLOOKUP($B51,'2023'!$B:$AC,19,FALSE)</f>
        <v>0.34499999999999997</v>
      </c>
      <c r="E51">
        <f>VLOOKUP($B51,'2023'!$B:$AC,21,FALSE)</f>
        <v>1.0135697828657142</v>
      </c>
      <c r="F51" s="13">
        <f>VLOOKUP($B51,'2023'!$B:$AC,7,FALSE)</f>
        <v>104.7</v>
      </c>
      <c r="G51" s="13">
        <f>VLOOKUP($B51,'2023'!$B:$AC,10,FALSE)</f>
        <v>20.5</v>
      </c>
      <c r="H51">
        <f>VLOOKUP(B51,'2023'!$B:$P,9,FALSE)</f>
        <v>8.4</v>
      </c>
      <c r="I51" s="13">
        <f>VLOOKUP($B51,'2023'!$B:$AC,11,FALSE)</f>
        <v>56.3</v>
      </c>
      <c r="J51" s="13">
        <f>VLOOKUP($B51,'2023'!$B:$AC,6,FALSE)</f>
        <v>26.2</v>
      </c>
      <c r="K51" s="13">
        <f>VLOOKUP($B51,'2023'!$B:$AC,12,FALSE)</f>
        <v>35.799999999999997</v>
      </c>
      <c r="L51" s="13">
        <f>VLOOKUP($B51,'2023'!$B:$AC,13,FALSE)</f>
        <v>17.100000000000001</v>
      </c>
      <c r="M51" s="13">
        <f>VLOOKUP($B51,'2023'!$B:$AC,14,FALSE)</f>
        <v>79.3</v>
      </c>
      <c r="N51">
        <f>VLOOKUP($B51,'2023'!$B:$AC,20,FALSE)</f>
        <v>1.2422089948620127</v>
      </c>
      <c r="O51">
        <f>VLOOKUP($B51,'2023'!$B:$AC,22,FALSE)</f>
        <v>-0.12265751133099966</v>
      </c>
      <c r="P51">
        <f>VLOOKUP($B51,'2023'!$B:$AC,23,FALSE)</f>
        <v>1.8587286821859013</v>
      </c>
      <c r="Q51">
        <f>VLOOKUP($B51,'2023'!$B:$AC,24,FALSE)</f>
        <v>0.54666976632493458</v>
      </c>
      <c r="R51">
        <f>VLOOKUP($B51,'2023'!$B:$AC,25,FALSE)</f>
        <v>0.13406905120095186</v>
      </c>
      <c r="S51">
        <f>VLOOKUP($B51,'2023'!$B:$AC,26,FALSE)</f>
        <v>-1.0967678192164156</v>
      </c>
      <c r="T51">
        <f>VLOOKUP($B51,'2023'!$B:$AC,27,FALSE)</f>
        <v>-2.478508288458928</v>
      </c>
      <c r="U51">
        <f>VLOOKUP($B51,'2023'!$B:$AC,28,FALSE)</f>
        <v>1.7943411843664949</v>
      </c>
      <c r="V51">
        <f>P51*'Comb LR RESULTS'!$B$18+Q51*'Comb LR RESULTS'!$B$19+R51*'Comb LR RESULTS'!$B$20+S51*'Comb LR RESULTS'!$B$21+T51*'Comb LR RESULTS'!$B$22</f>
        <v>0.40592613682867174</v>
      </c>
      <c r="W51" s="16">
        <f>'NO Z LR RESULTS'!$B$17+'NO Z LR RESULTS'!$B$18*LR!J51+'NO Z LR RESULTS'!$B$19*LR!I51+'NO Z LR RESULTS'!$B$20*LR!K51+'NO Z LR RESULTS'!$B$21*LR!L51+'NO Z LR RESULTS'!$B$22*LR!M51</f>
        <v>0.41268406104453781</v>
      </c>
    </row>
    <row r="52" spans="1:23" x14ac:dyDescent="0.3">
      <c r="A52">
        <v>2023</v>
      </c>
      <c r="B52" t="s">
        <v>146</v>
      </c>
      <c r="C52">
        <f>VLOOKUP($B52,'2023'!$B:$AC,18,FALSE)</f>
        <v>0.34886360779160303</v>
      </c>
      <c r="D52">
        <f>VLOOKUP($B52,'2023'!$B:$AC,19,FALSE)</f>
        <v>0.36399999999999999</v>
      </c>
      <c r="E52">
        <f>VLOOKUP($B52,'2023'!$B:$AC,21,FALSE)</f>
        <v>0.49061362413204318</v>
      </c>
      <c r="F52" s="13">
        <f>VLOOKUP($B52,'2023'!$B:$AC,7,FALSE)</f>
        <v>104.2</v>
      </c>
      <c r="G52" s="13">
        <f>VLOOKUP($B52,'2023'!$B:$AC,10,FALSE)</f>
        <v>12.6</v>
      </c>
      <c r="H52">
        <f>VLOOKUP(B52,'2023'!$B:$P,9,FALSE)</f>
        <v>8.8000000000000007</v>
      </c>
      <c r="I52" s="13">
        <f>VLOOKUP($B52,'2023'!$B:$AC,11,FALSE)</f>
        <v>51</v>
      </c>
      <c r="J52" s="13">
        <f>VLOOKUP($B52,'2023'!$B:$AC,6,FALSE)</f>
        <v>21.8</v>
      </c>
      <c r="K52" s="13">
        <f>VLOOKUP($B52,'2023'!$B:$AC,12,FALSE)</f>
        <v>38.4</v>
      </c>
      <c r="L52" s="13">
        <f>VLOOKUP($B52,'2023'!$B:$AC,13,FALSE)</f>
        <v>31.8</v>
      </c>
      <c r="M52" s="13">
        <f>VLOOKUP($B52,'2023'!$B:$AC,14,FALSE)</f>
        <v>90.8</v>
      </c>
      <c r="N52">
        <f>VLOOKUP($B52,'2023'!$B:$AC,20,FALSE)</f>
        <v>-0.41689073004453253</v>
      </c>
      <c r="O52">
        <f>VLOOKUP($B52,'2023'!$B:$AC,22,FALSE)</f>
        <v>-1.3447501242269354E-2</v>
      </c>
      <c r="P52">
        <f>VLOOKUP($B52,'2023'!$B:$AC,23,FALSE)</f>
        <v>0.3332250880929572</v>
      </c>
      <c r="Q52">
        <f>VLOOKUP($B52,'2023'!$B:$AC,24,FALSE)</f>
        <v>-9.1761078274812131E-3</v>
      </c>
      <c r="R52">
        <f>VLOOKUP($B52,'2023'!$B:$AC,25,FALSE)</f>
        <v>0.77627332395636739</v>
      </c>
      <c r="S52">
        <f>VLOOKUP($B52,'2023'!$B:$AC,26,FALSE)</f>
        <v>1.3087534011258755</v>
      </c>
      <c r="T52">
        <f>VLOOKUP($B52,'2023'!$B:$AC,27,FALSE)</f>
        <v>-9.7738314496120221E-2</v>
      </c>
      <c r="U52">
        <f>VLOOKUP($B52,'2023'!$B:$AC,28,FALSE)</f>
        <v>0.62104228383814697</v>
      </c>
      <c r="V52">
        <f>P52*'Comb LR RESULTS'!$B$18+Q52*'Comb LR RESULTS'!$B$19+R52*'Comb LR RESULTS'!$B$20+S52*'Comb LR RESULTS'!$B$21+T52*'Comb LR RESULTS'!$B$22</f>
        <v>0.40098769818187441</v>
      </c>
      <c r="W52" s="16">
        <f>'NO Z LR RESULTS'!$B$17+'NO Z LR RESULTS'!$B$18*LR!J52+'NO Z LR RESULTS'!$B$19*LR!I52+'NO Z LR RESULTS'!$B$20*LR!K52+'NO Z LR RESULTS'!$B$21*LR!L52+'NO Z LR RESULTS'!$B$22*LR!M52</f>
        <v>0.40991293301978932</v>
      </c>
    </row>
    <row r="53" spans="1:23" x14ac:dyDescent="0.3">
      <c r="A53">
        <v>2023</v>
      </c>
      <c r="B53" t="s">
        <v>74</v>
      </c>
      <c r="C53">
        <f>VLOOKUP($B53,'2023'!$B:$AC,18,FALSE)</f>
        <v>0.33417882398494198</v>
      </c>
      <c r="D53">
        <f>VLOOKUP($B53,'2023'!$B:$AC,19,FALSE)</f>
        <v>0.33700000000000002</v>
      </c>
      <c r="E53">
        <f>VLOOKUP($B53,'2023'!$B:$AC,21,FALSE)</f>
        <v>4.1472453833782098E-2</v>
      </c>
      <c r="F53" s="13">
        <f>VLOOKUP($B53,'2023'!$B:$AC,7,FALSE)</f>
        <v>105.2</v>
      </c>
      <c r="G53" s="13">
        <f>VLOOKUP($B53,'2023'!$B:$AC,10,FALSE)</f>
        <v>16.399999999999999</v>
      </c>
      <c r="H53">
        <f>VLOOKUP(B53,'2023'!$B:$P,9,FALSE)</f>
        <v>8.1999999999999993</v>
      </c>
      <c r="I53" s="13">
        <f>VLOOKUP($B53,'2023'!$B:$AC,11,FALSE)</f>
        <v>48.5</v>
      </c>
      <c r="J53" s="13">
        <f>VLOOKUP($B53,'2023'!$B:$AC,6,FALSE)</f>
        <v>28.9</v>
      </c>
      <c r="K53" s="13">
        <f>VLOOKUP($B53,'2023'!$B:$AC,12,FALSE)</f>
        <v>32.1</v>
      </c>
      <c r="L53" s="13">
        <f>VLOOKUP($B53,'2023'!$B:$AC,13,FALSE)</f>
        <v>37.1</v>
      </c>
      <c r="M53" s="13">
        <f>VLOOKUP($B53,'2023'!$B:$AC,14,FALSE)</f>
        <v>82</v>
      </c>
      <c r="N53">
        <f>VLOOKUP($B53,'2023'!$B:$AC,20,FALSE)</f>
        <v>0.38115723889785608</v>
      </c>
      <c r="O53">
        <f>VLOOKUP($B53,'2023'!$B:$AC,22,FALSE)</f>
        <v>-0.17726251637536505</v>
      </c>
      <c r="P53">
        <f>VLOOKUP($B53,'2023'!$B:$AC,23,FALSE)</f>
        <v>-0.38635207893201684</v>
      </c>
      <c r="Q53">
        <f>VLOOKUP($B53,'2023'!$B:$AC,24,FALSE)</f>
        <v>0.88775700728209883</v>
      </c>
      <c r="R53">
        <f>VLOOKUP($B53,'2023'!$B:$AC,25,FALSE)</f>
        <v>-0.77983702925867626</v>
      </c>
      <c r="S53">
        <f>VLOOKUP($B53,'2023'!$B:$AC,26,FALSE)</f>
        <v>-0.5319932718317032</v>
      </c>
      <c r="T53">
        <f>VLOOKUP($B53,'2023'!$B:$AC,27,FALSE)</f>
        <v>0.76063453325917807</v>
      </c>
      <c r="U53">
        <f>VLOOKUP($B53,'2023'!$B:$AC,28,FALSE)</f>
        <v>0.37496623144989383</v>
      </c>
      <c r="V53">
        <f>P53*'Comb LR RESULTS'!$B$18+Q53*'Comb LR RESULTS'!$B$19+R53*'Comb LR RESULTS'!$B$20+S53*'Comb LR RESULTS'!$B$21+T53*'Comb LR RESULTS'!$B$22</f>
        <v>0.39265250895916326</v>
      </c>
      <c r="W53" s="16">
        <f>'NO Z LR RESULTS'!$B$17+'NO Z LR RESULTS'!$B$18*LR!J53+'NO Z LR RESULTS'!$B$19*LR!I53+'NO Z LR RESULTS'!$B$20*LR!K53+'NO Z LR RESULTS'!$B$21*LR!L53+'NO Z LR RESULTS'!$B$22*LR!M53</f>
        <v>0.38733735039284417</v>
      </c>
    </row>
    <row r="54" spans="1:23" x14ac:dyDescent="0.3">
      <c r="A54">
        <v>2023</v>
      </c>
      <c r="B54" t="s">
        <v>124</v>
      </c>
      <c r="C54">
        <f>VLOOKUP($B54,'2023'!$B:$AC,18,FALSE)</f>
        <v>0.34943792615674601</v>
      </c>
      <c r="D54">
        <f>VLOOKUP($B54,'2023'!$B:$AC,19,FALSE)</f>
        <v>0.36299999999999999</v>
      </c>
      <c r="E54">
        <f>VLOOKUP($B54,'2023'!$B:$AC,21,FALSE)</f>
        <v>0.50817942734986787</v>
      </c>
      <c r="F54" s="13">
        <f>VLOOKUP($B54,'2023'!$B:$AC,7,FALSE)</f>
        <v>106.6</v>
      </c>
      <c r="G54" s="13">
        <f>VLOOKUP($B54,'2023'!$B:$AC,10,FALSE)</f>
        <v>16.7</v>
      </c>
      <c r="H54">
        <f>VLOOKUP(B54,'2023'!$B:$P,9,FALSE)</f>
        <v>5</v>
      </c>
      <c r="I54" s="13">
        <f>VLOOKUP($B54,'2023'!$B:$AC,11,FALSE)</f>
        <v>45.2</v>
      </c>
      <c r="J54" s="13">
        <f>VLOOKUP($B54,'2023'!$B:$AC,6,FALSE)</f>
        <v>23.4</v>
      </c>
      <c r="K54" s="13">
        <f>VLOOKUP($B54,'2023'!$B:$AC,12,FALSE)</f>
        <v>28.5</v>
      </c>
      <c r="L54" s="13">
        <f>VLOOKUP($B54,'2023'!$B:$AC,13,FALSE)</f>
        <v>40.6</v>
      </c>
      <c r="M54" s="13">
        <f>VLOOKUP($B54,'2023'!$B:$AC,14,FALSE)</f>
        <v>87.6</v>
      </c>
      <c r="N54">
        <f>VLOOKUP($B54,'2023'!$B:$AC,20,FALSE)</f>
        <v>0.44416102591962375</v>
      </c>
      <c r="O54">
        <f>VLOOKUP($B54,'2023'!$B:$AC,22,FALSE)</f>
        <v>-1.0509425970852064</v>
      </c>
      <c r="P54">
        <f>VLOOKUP($B54,'2023'!$B:$AC,23,FALSE)</f>
        <v>-1.3361939394049818</v>
      </c>
      <c r="Q54">
        <f>VLOOKUP($B54,'2023'!$B:$AC,24,FALSE)</f>
        <v>0.19294966459157886</v>
      </c>
      <c r="R54">
        <f>VLOOKUP($B54,'2023'!$B:$AC,25,FALSE)</f>
        <v>-1.6690429453815592</v>
      </c>
      <c r="S54">
        <f>VLOOKUP($B54,'2023'!$B:$AC,26,FALSE)</f>
        <v>0.63939097459584615</v>
      </c>
      <c r="T54">
        <f>VLOOKUP($B54,'2023'!$B:$AC,27,FALSE)</f>
        <v>1.3274845270598465</v>
      </c>
      <c r="U54">
        <f>VLOOKUP($B54,'2023'!$B:$AC,28,FALSE)</f>
        <v>1.1738990575091377</v>
      </c>
      <c r="V54">
        <f>P54*'Comb LR RESULTS'!$B$18+Q54*'Comb LR RESULTS'!$B$19+R54*'Comb LR RESULTS'!$B$20+S54*'Comb LR RESULTS'!$B$21+T54*'Comb LR RESULTS'!$B$22</f>
        <v>0.38247593792176859</v>
      </c>
      <c r="W54" s="16">
        <f>'NO Z LR RESULTS'!$B$17+'NO Z LR RESULTS'!$B$18*LR!J54+'NO Z LR RESULTS'!$B$19*LR!I54+'NO Z LR RESULTS'!$B$20*LR!K54+'NO Z LR RESULTS'!$B$21*LR!L54+'NO Z LR RESULTS'!$B$22*LR!M54</f>
        <v>0.39134458820812867</v>
      </c>
    </row>
    <row r="55" spans="1:23" x14ac:dyDescent="0.3">
      <c r="A55">
        <v>2023</v>
      </c>
      <c r="B55" t="s">
        <v>52</v>
      </c>
      <c r="C55">
        <f>VLOOKUP($B55,'2023'!$B:$AC,18,FALSE)</f>
        <v>0.35416315807194598</v>
      </c>
      <c r="D55">
        <f>VLOOKUP($B55,'2023'!$B:$AC,19,FALSE)</f>
        <v>0.36599999999999999</v>
      </c>
      <c r="E55">
        <f>VLOOKUP($B55,'2023'!$B:$AC,21,FALSE)</f>
        <v>0.65270291644345113</v>
      </c>
      <c r="F55" s="13">
        <f>VLOOKUP($B55,'2023'!$B:$AC,7,FALSE)</f>
        <v>107.3</v>
      </c>
      <c r="G55" s="13">
        <f>VLOOKUP($B55,'2023'!$B:$AC,10,FALSE)</f>
        <v>19.399999999999999</v>
      </c>
      <c r="H55">
        <f>VLOOKUP(B55,'2023'!$B:$P,9,FALSE)</f>
        <v>9.8000000000000007</v>
      </c>
      <c r="I55" s="13">
        <f>VLOOKUP($B55,'2023'!$B:$AC,11,FALSE)</f>
        <v>51.1</v>
      </c>
      <c r="J55" s="13">
        <f>VLOOKUP($B55,'2023'!$B:$AC,6,FALSE)</f>
        <v>31.6</v>
      </c>
      <c r="K55" s="13">
        <f>VLOOKUP($B55,'2023'!$B:$AC,12,FALSE)</f>
        <v>31.7</v>
      </c>
      <c r="L55" s="13">
        <f>VLOOKUP($B55,'2023'!$B:$AC,13,FALSE)</f>
        <v>32.9</v>
      </c>
      <c r="M55" s="13">
        <f>VLOOKUP($B55,'2023'!$B:$AC,14,FALSE)</f>
        <v>76.8</v>
      </c>
      <c r="N55">
        <f>VLOOKUP($B55,'2023'!$B:$AC,20,FALSE)</f>
        <v>1.0111951091155313</v>
      </c>
      <c r="O55">
        <f>VLOOKUP($B55,'2023'!$B:$AC,22,FALSE)</f>
        <v>0.25957752397955614</v>
      </c>
      <c r="P55">
        <f>VLOOKUP($B55,'2023'!$B:$AC,23,FALSE)</f>
        <v>0.36200817477395653</v>
      </c>
      <c r="Q55">
        <f>VLOOKUP($B55,'2023'!$B:$AC,24,FALSE)</f>
        <v>1.2288442482392636</v>
      </c>
      <c r="R55">
        <f>VLOOKUP($B55,'2023'!$B:$AC,25,FALSE)</f>
        <v>-0.87863768660566377</v>
      </c>
      <c r="S55">
        <f>VLOOKUP($B55,'2023'!$B:$AC,26,FALSE)</f>
        <v>-1.6197072149430005</v>
      </c>
      <c r="T55">
        <f>VLOOKUP($B55,'2023'!$B:$AC,27,FALSE)</f>
        <v>8.0414540698375267E-2</v>
      </c>
      <c r="U55">
        <f>VLOOKUP($B55,'2023'!$B:$AC,28,FALSE)</f>
        <v>0.40736017920355161</v>
      </c>
      <c r="V55">
        <f>P55*'Comb LR RESULTS'!$B$18+Q55*'Comb LR RESULTS'!$B$19+R55*'Comb LR RESULTS'!$B$20+S55*'Comb LR RESULTS'!$B$21+T55*'Comb LR RESULTS'!$B$22</f>
        <v>0.37480262617032661</v>
      </c>
      <c r="W55" s="16">
        <f>'NO Z LR RESULTS'!$B$17+'NO Z LR RESULTS'!$B$18*LR!J55+'NO Z LR RESULTS'!$B$19*LR!I55+'NO Z LR RESULTS'!$B$20*LR!K55+'NO Z LR RESULTS'!$B$21*LR!L55+'NO Z LR RESULTS'!$B$22*LR!M55</f>
        <v>0.38655517553526197</v>
      </c>
    </row>
    <row r="56" spans="1:23" x14ac:dyDescent="0.3">
      <c r="A56">
        <v>2023</v>
      </c>
      <c r="B56" t="s">
        <v>115</v>
      </c>
      <c r="C56">
        <f>VLOOKUP($B56,'2023'!$B:$AC,18,FALSE)</f>
        <v>0.30857912124339498</v>
      </c>
      <c r="D56">
        <f>VLOOKUP($B56,'2023'!$B:$AC,19,FALSE)</f>
        <v>0.33</v>
      </c>
      <c r="E56">
        <f>VLOOKUP($B56,'2023'!$B:$AC,21,FALSE)</f>
        <v>-0.74150675784589914</v>
      </c>
      <c r="F56" s="13">
        <f>VLOOKUP($B56,'2023'!$B:$AC,7,FALSE)</f>
        <v>107.1</v>
      </c>
      <c r="G56" s="13">
        <f>VLOOKUP($B56,'2023'!$B:$AC,10,FALSE)</f>
        <v>18.399999999999999</v>
      </c>
      <c r="H56">
        <f>VLOOKUP(B56,'2023'!$B:$P,9,FALSE)</f>
        <v>9.8000000000000007</v>
      </c>
      <c r="I56" s="13">
        <f>VLOOKUP($B56,'2023'!$B:$AC,11,FALSE)</f>
        <v>54.8</v>
      </c>
      <c r="J56" s="13">
        <f>VLOOKUP($B56,'2023'!$B:$AC,6,FALSE)</f>
        <v>24.6</v>
      </c>
      <c r="K56" s="13">
        <f>VLOOKUP($B56,'2023'!$B:$AC,12,FALSE)</f>
        <v>36.4</v>
      </c>
      <c r="L56" s="13">
        <f>VLOOKUP($B56,'2023'!$B:$AC,13,FALSE)</f>
        <v>29.9</v>
      </c>
      <c r="M56" s="13">
        <f>VLOOKUP($B56,'2023'!$B:$AC,14,FALSE)</f>
        <v>84.5</v>
      </c>
      <c r="N56">
        <f>VLOOKUP($B56,'2023'!$B:$AC,20,FALSE)</f>
        <v>0.80118248570963968</v>
      </c>
      <c r="O56">
        <f>VLOOKUP($B56,'2023'!$B:$AC,22,FALSE)</f>
        <v>0.25957752397955614</v>
      </c>
      <c r="P56">
        <f>VLOOKUP($B56,'2023'!$B:$AC,23,FALSE)</f>
        <v>1.4269823819709169</v>
      </c>
      <c r="Q56">
        <f>VLOOKUP($B56,'2023'!$B:$AC,24,FALSE)</f>
        <v>0.34454399390587448</v>
      </c>
      <c r="R56">
        <f>VLOOKUP($B56,'2023'!$B:$AC,25,FALSE)</f>
        <v>0.28227003722143262</v>
      </c>
      <c r="S56">
        <f>VLOOKUP($B56,'2023'!$B:$AC,26,FALSE)</f>
        <v>-9.0538761051181214E-3</v>
      </c>
      <c r="T56">
        <f>VLOOKUP($B56,'2023'!$B:$AC,27,FALSE)</f>
        <v>-0.40545688255934065</v>
      </c>
      <c r="U56">
        <f>VLOOKUP($B56,'2023'!$B:$AC,28,FALSE)</f>
        <v>0.45867696313866446</v>
      </c>
      <c r="V56">
        <f>P56*'Comb LR RESULTS'!$B$18+Q56*'Comb LR RESULTS'!$B$19+R56*'Comb LR RESULTS'!$B$20+S56*'Comb LR RESULTS'!$B$21+T56*'Comb LR RESULTS'!$B$22</f>
        <v>0.35949534380111453</v>
      </c>
      <c r="W56" s="16">
        <f>'NO Z LR RESULTS'!$B$17+'NO Z LR RESULTS'!$B$18*LR!J56+'NO Z LR RESULTS'!$B$19*LR!I56+'NO Z LR RESULTS'!$B$20*LR!K56+'NO Z LR RESULTS'!$B$21*LR!L56+'NO Z LR RESULTS'!$B$22*LR!M56</f>
        <v>0.40998122805361298</v>
      </c>
    </row>
    <row r="57" spans="1:23" x14ac:dyDescent="0.3">
      <c r="A57">
        <v>2023</v>
      </c>
      <c r="B57" t="s">
        <v>149</v>
      </c>
      <c r="C57">
        <f>VLOOKUP($B57,'2023'!$B:$AC,18,FALSE)</f>
        <v>0.327271078131737</v>
      </c>
      <c r="D57">
        <f>VLOOKUP($B57,'2023'!$B:$AC,19,FALSE)</f>
        <v>0.32</v>
      </c>
      <c r="E57">
        <f>VLOOKUP($B57,'2023'!$B:$AC,21,FALSE)</f>
        <v>-0.16980427297945952</v>
      </c>
      <c r="F57" s="13">
        <f>VLOOKUP($B57,'2023'!$B:$AC,7,FALSE)</f>
        <v>104.2</v>
      </c>
      <c r="G57" s="13">
        <f>VLOOKUP($B57,'2023'!$B:$AC,10,FALSE)</f>
        <v>17.399999999999999</v>
      </c>
      <c r="H57">
        <f>VLOOKUP(B57,'2023'!$B:$P,9,FALSE)</f>
        <v>15.6</v>
      </c>
      <c r="I57" s="13">
        <f>VLOOKUP($B57,'2023'!$B:$AC,11,FALSE)</f>
        <v>51.9</v>
      </c>
      <c r="J57" s="13">
        <f>VLOOKUP($B57,'2023'!$B:$AC,6,FALSE)</f>
        <v>21</v>
      </c>
      <c r="K57" s="13">
        <f>VLOOKUP($B57,'2023'!$B:$AC,12,FALSE)</f>
        <v>34.5</v>
      </c>
      <c r="L57" s="13">
        <f>VLOOKUP($B57,'2023'!$B:$AC,13,FALSE)</f>
        <v>36.9</v>
      </c>
      <c r="M57" s="13">
        <f>VLOOKUP($B57,'2023'!$B:$AC,14,FALSE)</f>
        <v>89.9</v>
      </c>
      <c r="N57">
        <f>VLOOKUP($B57,'2023'!$B:$AC,20,FALSE)</f>
        <v>0.5911698623037478</v>
      </c>
      <c r="O57">
        <f>VLOOKUP($B57,'2023'!$B:$AC,22,FALSE)</f>
        <v>1.8431226702661438</v>
      </c>
      <c r="P57">
        <f>VLOOKUP($B57,'2023'!$B:$AC,23,FALSE)</f>
        <v>0.59227286822194747</v>
      </c>
      <c r="Q57">
        <f>VLOOKUP($B57,'2023'!$B:$AC,24,FALSE)</f>
        <v>-0.11023899403701148</v>
      </c>
      <c r="R57">
        <f>VLOOKUP($B57,'2023'!$B:$AC,25,FALSE)</f>
        <v>-0.18703308517675499</v>
      </c>
      <c r="S57">
        <f>VLOOKUP($B57,'2023'!$B:$AC,26,FALSE)</f>
        <v>1.1204952186643067</v>
      </c>
      <c r="T57">
        <f>VLOOKUP($B57,'2023'!$B:$AC,27,FALSE)</f>
        <v>0.72824310504199652</v>
      </c>
      <c r="U57">
        <f>VLOOKUP($B57,'2023'!$B:$AC,28,FALSE)</f>
        <v>0.46904620476205372</v>
      </c>
      <c r="V57">
        <f>P57*'Comb LR RESULTS'!$B$18+Q57*'Comb LR RESULTS'!$B$19+R57*'Comb LR RESULTS'!$B$20+S57*'Comb LR RESULTS'!$B$21+T57*'Comb LR RESULTS'!$B$22</f>
        <v>0.35510747522208153</v>
      </c>
      <c r="W57" s="16">
        <f>'NO Z LR RESULTS'!$B$17+'NO Z LR RESULTS'!$B$18*LR!J57+'NO Z LR RESULTS'!$B$19*LR!I57+'NO Z LR RESULTS'!$B$20*LR!K57+'NO Z LR RESULTS'!$B$21*LR!L57+'NO Z LR RESULTS'!$B$22*LR!M57</f>
        <v>0.41064218286722576</v>
      </c>
    </row>
    <row r="58" spans="1:23" x14ac:dyDescent="0.3">
      <c r="A58">
        <v>2023</v>
      </c>
      <c r="B58" t="s">
        <v>128</v>
      </c>
      <c r="C58">
        <f>VLOOKUP($B58,'2023'!$B:$AC,18,FALSE)</f>
        <v>0.35104271411169902</v>
      </c>
      <c r="D58">
        <f>VLOOKUP($B58,'2023'!$B:$AC,19,FALSE)</f>
        <v>0.33900000000000002</v>
      </c>
      <c r="E58">
        <f>VLOOKUP($B58,'2023'!$B:$AC,21,FALSE)</f>
        <v>0.55726263822023825</v>
      </c>
      <c r="F58" s="13">
        <f>VLOOKUP($B58,'2023'!$B:$AC,7,FALSE)</f>
        <v>106.2</v>
      </c>
      <c r="G58" s="13">
        <f>VLOOKUP($B58,'2023'!$B:$AC,10,FALSE)</f>
        <v>21.7</v>
      </c>
      <c r="H58">
        <f>VLOOKUP(B58,'2023'!$B:$P,9,FALSE)</f>
        <v>11.9</v>
      </c>
      <c r="I58" s="13">
        <f>VLOOKUP($B58,'2023'!$B:$AC,11,FALSE)</f>
        <v>50.6</v>
      </c>
      <c r="J58" s="13">
        <f>VLOOKUP($B58,'2023'!$B:$AC,6,FALSE)</f>
        <v>23.1</v>
      </c>
      <c r="K58" s="13">
        <f>VLOOKUP($B58,'2023'!$B:$AC,12,FALSE)</f>
        <v>28.9</v>
      </c>
      <c r="L58" s="13">
        <f>VLOOKUP($B58,'2023'!$B:$AC,13,FALSE)</f>
        <v>31</v>
      </c>
      <c r="M58" s="13">
        <f>VLOOKUP($B58,'2023'!$B:$AC,14,FALSE)</f>
        <v>83.4</v>
      </c>
      <c r="N58">
        <f>VLOOKUP($B58,'2023'!$B:$AC,20,FALSE)</f>
        <v>1.4942241429490828</v>
      </c>
      <c r="O58">
        <f>VLOOKUP($B58,'2023'!$B:$AC,22,FALSE)</f>
        <v>0.83293007694538967</v>
      </c>
      <c r="P58">
        <f>VLOOKUP($B58,'2023'!$B:$AC,23,FALSE)</f>
        <v>0.21809274136896176</v>
      </c>
      <c r="Q58">
        <f>VLOOKUP($B58,'2023'!$B:$AC,24,FALSE)</f>
        <v>0.1550510822630054</v>
      </c>
      <c r="R58">
        <f>VLOOKUP($B58,'2023'!$B:$AC,25,FALSE)</f>
        <v>-1.5702422880345726</v>
      </c>
      <c r="S58">
        <f>VLOOKUP($B58,'2023'!$B:$AC,26,FALSE)</f>
        <v>-0.23914721022481433</v>
      </c>
      <c r="T58">
        <f>VLOOKUP($B58,'2023'!$B:$AC,27,FALSE)</f>
        <v>-0.22730402736484459</v>
      </c>
      <c r="U58">
        <f>VLOOKUP($B58,'2023'!$B:$AC,28,FALSE)</f>
        <v>1.7134501874376082</v>
      </c>
      <c r="V58">
        <f>P58*'Comb LR RESULTS'!$B$18+Q58*'Comb LR RESULTS'!$B$19+R58*'Comb LR RESULTS'!$B$20+S58*'Comb LR RESULTS'!$B$21+T58*'Comb LR RESULTS'!$B$22</f>
        <v>0.34470083409844715</v>
      </c>
      <c r="W58" s="16">
        <f>'NO Z LR RESULTS'!$B$17+'NO Z LR RESULTS'!$B$18*LR!J58+'NO Z LR RESULTS'!$B$19*LR!I58+'NO Z LR RESULTS'!$B$20*LR!K58+'NO Z LR RESULTS'!$B$21*LR!L58+'NO Z LR RESULTS'!$B$22*LR!M58</f>
        <v>0.40294805517144267</v>
      </c>
    </row>
    <row r="59" spans="1:23" x14ac:dyDescent="0.3">
      <c r="A59">
        <v>2023</v>
      </c>
      <c r="B59" t="s">
        <v>66</v>
      </c>
      <c r="C59">
        <f>VLOOKUP($B59,'2023'!$B:$AC,18,FALSE)</f>
        <v>0.29652871321705898</v>
      </c>
      <c r="D59">
        <f>VLOOKUP($B59,'2023'!$B:$AC,19,FALSE)</f>
        <v>0.32500000000000001</v>
      </c>
      <c r="E59">
        <f>VLOOKUP($B59,'2023'!$B:$AC,21,FALSE)</f>
        <v>-1.1100742788103592</v>
      </c>
      <c r="F59" s="13">
        <f>VLOOKUP($B59,'2023'!$B:$AC,7,FALSE)</f>
        <v>112.4</v>
      </c>
      <c r="G59" s="13">
        <f>VLOOKUP($B59,'2023'!$B:$AC,10,FALSE)</f>
        <v>20.3</v>
      </c>
      <c r="H59">
        <f>VLOOKUP(B59,'2023'!$B:$P,9,FALSE)</f>
        <v>8.9</v>
      </c>
      <c r="I59" s="13">
        <f>VLOOKUP($B59,'2023'!$B:$AC,11,FALSE)</f>
        <v>56.2</v>
      </c>
      <c r="J59" s="13">
        <f>VLOOKUP($B59,'2023'!$B:$AC,6,FALSE)</f>
        <v>29.4</v>
      </c>
      <c r="K59" s="13">
        <f>VLOOKUP($B59,'2023'!$B:$AC,12,FALSE)</f>
        <v>35.9</v>
      </c>
      <c r="L59" s="13">
        <f>VLOOKUP($B59,'2023'!$B:$AC,13,FALSE)</f>
        <v>29.8</v>
      </c>
      <c r="M59" s="13">
        <f>VLOOKUP($B59,'2023'!$B:$AC,14,FALSE)</f>
        <v>78.400000000000006</v>
      </c>
      <c r="N59">
        <f>VLOOKUP($B59,'2023'!$B:$AC,20,FALSE)</f>
        <v>1.2002064701808346</v>
      </c>
      <c r="O59">
        <f>VLOOKUP($B59,'2023'!$B:$AC,22,FALSE)</f>
        <v>1.38550012799131E-2</v>
      </c>
      <c r="P59">
        <f>VLOOKUP($B59,'2023'!$B:$AC,23,FALSE)</f>
        <v>1.829945595504904</v>
      </c>
      <c r="Q59">
        <f>VLOOKUP($B59,'2023'!$B:$AC,24,FALSE)</f>
        <v>0.95092131116305523</v>
      </c>
      <c r="R59">
        <f>VLOOKUP($B59,'2023'!$B:$AC,25,FALSE)</f>
        <v>0.15876921553769896</v>
      </c>
      <c r="S59">
        <f>VLOOKUP($B59,'2023'!$B:$AC,26,FALSE)</f>
        <v>-1.2850260016779844</v>
      </c>
      <c r="T59">
        <f>VLOOKUP($B59,'2023'!$B:$AC,27,FALSE)</f>
        <v>-0.42165259666793087</v>
      </c>
      <c r="U59">
        <f>VLOOKUP($B59,'2023'!$B:$AC,28,FALSE)</f>
        <v>-7.1221309384697284E-2</v>
      </c>
      <c r="V59">
        <f>P59*'Comb LR RESULTS'!$B$18+Q59*'Comb LR RESULTS'!$B$19+R59*'Comb LR RESULTS'!$B$20+S59*'Comb LR RESULTS'!$B$21+T59*'Comb LR RESULTS'!$B$22</f>
        <v>0.3328133509215504</v>
      </c>
      <c r="W59" s="16">
        <f>'NO Z LR RESULTS'!$B$17+'NO Z LR RESULTS'!$B$18*LR!J59+'NO Z LR RESULTS'!$B$19*LR!I59+'NO Z LR RESULTS'!$B$20*LR!K59+'NO Z LR RESULTS'!$B$21*LR!L59+'NO Z LR RESULTS'!$B$22*LR!M59</f>
        <v>0.40131291327711471</v>
      </c>
    </row>
    <row r="60" spans="1:23" x14ac:dyDescent="0.3">
      <c r="A60">
        <v>2023</v>
      </c>
      <c r="B60" t="s">
        <v>92</v>
      </c>
      <c r="C60">
        <f>VLOOKUP($B60,'2023'!$B:$AC,18,FALSE)</f>
        <v>0.32462947056584901</v>
      </c>
      <c r="D60">
        <f>VLOOKUP($B60,'2023'!$B:$AC,19,FALSE)</f>
        <v>0.34499999999999997</v>
      </c>
      <c r="E60">
        <f>VLOOKUP($B60,'2023'!$B:$AC,21,FALSE)</f>
        <v>-0.25059910995033108</v>
      </c>
      <c r="F60" s="13">
        <f>VLOOKUP($B60,'2023'!$B:$AC,7,FALSE)</f>
        <v>104.4</v>
      </c>
      <c r="G60" s="13">
        <f>VLOOKUP($B60,'2023'!$B:$AC,10,FALSE)</f>
        <v>21.2</v>
      </c>
      <c r="H60">
        <f>VLOOKUP(B60,'2023'!$B:$P,9,FALSE)</f>
        <v>8.6999999999999993</v>
      </c>
      <c r="I60" s="13">
        <f>VLOOKUP($B60,'2023'!$B:$AC,11,FALSE)</f>
        <v>50.8</v>
      </c>
      <c r="J60" s="13">
        <f>VLOOKUP($B60,'2023'!$B:$AC,6,FALSE)</f>
        <v>26.9</v>
      </c>
      <c r="K60" s="13">
        <f>VLOOKUP($B60,'2023'!$B:$AC,12,FALSE)</f>
        <v>29.6</v>
      </c>
      <c r="L60" s="13">
        <f>VLOOKUP($B60,'2023'!$B:$AC,13,FALSE)</f>
        <v>28.9</v>
      </c>
      <c r="M60" s="13">
        <f>VLOOKUP($B60,'2023'!$B:$AC,14,FALSE)</f>
        <v>79</v>
      </c>
      <c r="N60">
        <f>VLOOKUP($B60,'2023'!$B:$AC,20,FALSE)</f>
        <v>1.3892178312461367</v>
      </c>
      <c r="O60">
        <f>VLOOKUP($B60,'2023'!$B:$AC,22,FALSE)</f>
        <v>-4.0750003764452293E-2</v>
      </c>
      <c r="P60">
        <f>VLOOKUP($B60,'2023'!$B:$AC,23,FALSE)</f>
        <v>0.27565891473095844</v>
      </c>
      <c r="Q60">
        <f>VLOOKUP($B60,'2023'!$B:$AC,24,FALSE)</f>
        <v>0.63509979175827336</v>
      </c>
      <c r="R60">
        <f>VLOOKUP($B60,'2023'!$B:$AC,25,FALSE)</f>
        <v>-1.3973411376773446</v>
      </c>
      <c r="S60">
        <f>VLOOKUP($B60,'2023'!$B:$AC,26,FALSE)</f>
        <v>-1.1595205467036052</v>
      </c>
      <c r="T60">
        <f>VLOOKUP($B60,'2023'!$B:$AC,27,FALSE)</f>
        <v>-0.56741402364524596</v>
      </c>
      <c r="U60">
        <f>VLOOKUP($B60,'2023'!$B:$AC,28,FALSE)</f>
        <v>1.4403344063772587</v>
      </c>
      <c r="V60">
        <f>P60*'Comb LR RESULTS'!$B$18+Q60*'Comb LR RESULTS'!$B$19+R60*'Comb LR RESULTS'!$B$20+S60*'Comb LR RESULTS'!$B$21+T60*'Comb LR RESULTS'!$B$22</f>
        <v>0.32624489992789624</v>
      </c>
      <c r="W60" s="16">
        <f>'NO Z LR RESULTS'!$B$17+'NO Z LR RESULTS'!$B$18*LR!J60+'NO Z LR RESULTS'!$B$19*LR!I60+'NO Z LR RESULTS'!$B$20*LR!K60+'NO Z LR RESULTS'!$B$21*LR!L60+'NO Z LR RESULTS'!$B$22*LR!M60</f>
        <v>0.39476952031517115</v>
      </c>
    </row>
    <row r="61" spans="1:23" x14ac:dyDescent="0.3">
      <c r="A61">
        <v>2023</v>
      </c>
      <c r="B61" t="s">
        <v>65</v>
      </c>
      <c r="C61">
        <f>VLOOKUP($B61,'2023'!$B:$AC,18,FALSE)</f>
        <v>0.34429045723607898</v>
      </c>
      <c r="D61">
        <f>VLOOKUP($B61,'2023'!$B:$AC,19,FALSE)</f>
        <v>0.36499999999999999</v>
      </c>
      <c r="E61">
        <f>VLOOKUP($B61,'2023'!$B:$AC,21,FALSE)</f>
        <v>0.35074161651511687</v>
      </c>
      <c r="F61" s="13">
        <f>VLOOKUP($B61,'2023'!$B:$AC,7,FALSE)</f>
        <v>107.4</v>
      </c>
      <c r="G61" s="13">
        <f>VLOOKUP($B61,'2023'!$B:$AC,10,FALSE)</f>
        <v>16.7</v>
      </c>
      <c r="H61">
        <f>VLOOKUP(B61,'2023'!$B:$P,9,FALSE)</f>
        <v>5.3</v>
      </c>
      <c r="I61" s="13">
        <f>VLOOKUP($B61,'2023'!$B:$AC,11,FALSE)</f>
        <v>51.4</v>
      </c>
      <c r="J61" s="13">
        <f>VLOOKUP($B61,'2023'!$B:$AC,6,FALSE)</f>
        <v>29.5</v>
      </c>
      <c r="K61" s="13">
        <f>VLOOKUP($B61,'2023'!$B:$AC,12,FALSE)</f>
        <v>34.700000000000003</v>
      </c>
      <c r="L61" s="13">
        <f>VLOOKUP($B61,'2023'!$B:$AC,13,FALSE)</f>
        <v>30.8</v>
      </c>
      <c r="M61" s="13">
        <f>VLOOKUP($B61,'2023'!$B:$AC,14,FALSE)</f>
        <v>79.3</v>
      </c>
      <c r="N61">
        <f>VLOOKUP($B61,'2023'!$B:$AC,20,FALSE)</f>
        <v>0.44416102591962375</v>
      </c>
      <c r="O61">
        <f>VLOOKUP($B61,'2023'!$B:$AC,22,FALSE)</f>
        <v>-0.96903508951865891</v>
      </c>
      <c r="P61">
        <f>VLOOKUP($B61,'2023'!$B:$AC,23,FALSE)</f>
        <v>0.44835743481695262</v>
      </c>
      <c r="Q61">
        <f>VLOOKUP($B61,'2023'!$B:$AC,24,FALSE)</f>
        <v>0.96355417193924664</v>
      </c>
      <c r="R61">
        <f>VLOOKUP($B61,'2023'!$B:$AC,25,FALSE)</f>
        <v>-0.13763275650326082</v>
      </c>
      <c r="S61">
        <f>VLOOKUP($B61,'2023'!$B:$AC,26,FALSE)</f>
        <v>-1.0967678192164156</v>
      </c>
      <c r="T61">
        <f>VLOOKUP($B61,'2023'!$B:$AC,27,FALSE)</f>
        <v>-0.25969545558202556</v>
      </c>
      <c r="U61">
        <f>VLOOKUP($B61,'2023'!$B:$AC,28,FALSE)</f>
        <v>0.26411456480811735</v>
      </c>
      <c r="V61">
        <f>P61*'Comb LR RESULTS'!$B$18+Q61*'Comb LR RESULTS'!$B$19+R61*'Comb LR RESULTS'!$B$20+S61*'Comb LR RESULTS'!$B$21+T61*'Comb LR RESULTS'!$B$22</f>
        <v>0.31723066721319937</v>
      </c>
      <c r="W61" s="16">
        <f>'NO Z LR RESULTS'!$B$17+'NO Z LR RESULTS'!$B$18*LR!J61+'NO Z LR RESULTS'!$B$19*LR!I61+'NO Z LR RESULTS'!$B$20*LR!K61+'NO Z LR RESULTS'!$B$21*LR!L61+'NO Z LR RESULTS'!$B$22*LR!M61</f>
        <v>0.39051744467333538</v>
      </c>
    </row>
    <row r="62" spans="1:23" x14ac:dyDescent="0.3">
      <c r="A62">
        <v>2023</v>
      </c>
      <c r="B62" t="s">
        <v>110</v>
      </c>
      <c r="C62">
        <f>VLOOKUP($B62,'2023'!$B:$AC,18,FALSE)</f>
        <v>0.34528912439689702</v>
      </c>
      <c r="D62">
        <f>VLOOKUP($B62,'2023'!$B:$AC,19,FALSE)</f>
        <v>0.35299999999999998</v>
      </c>
      <c r="E62">
        <f>VLOOKUP($B62,'2023'!$B:$AC,21,FALSE)</f>
        <v>0.38128633159255598</v>
      </c>
      <c r="F62" s="13">
        <f>VLOOKUP($B62,'2023'!$B:$AC,7,FALSE)</f>
        <v>104</v>
      </c>
      <c r="G62" s="13">
        <f>VLOOKUP($B62,'2023'!$B:$AC,10,FALSE)</f>
        <v>18.100000000000001</v>
      </c>
      <c r="H62">
        <f>VLOOKUP(B62,'2023'!$B:$P,9,FALSE)</f>
        <v>10.199999999999999</v>
      </c>
      <c r="I62" s="13">
        <f>VLOOKUP($B62,'2023'!$B:$AC,11,FALSE)</f>
        <v>53.4</v>
      </c>
      <c r="J62" s="13">
        <f>VLOOKUP($B62,'2023'!$B:$AC,6,FALSE)</f>
        <v>24.8</v>
      </c>
      <c r="K62" s="13">
        <f>VLOOKUP($B62,'2023'!$B:$AC,12,FALSE)</f>
        <v>35.299999999999997</v>
      </c>
      <c r="L62" s="13">
        <f>VLOOKUP($B62,'2023'!$B:$AC,13,FALSE)</f>
        <v>25.2</v>
      </c>
      <c r="M62" s="13">
        <f>VLOOKUP($B62,'2023'!$B:$AC,14,FALSE)</f>
        <v>82.3</v>
      </c>
      <c r="N62">
        <f>VLOOKUP($B62,'2023'!$B:$AC,20,FALSE)</f>
        <v>0.73817869868787267</v>
      </c>
      <c r="O62">
        <f>VLOOKUP($B62,'2023'!$B:$AC,22,FALSE)</f>
        <v>0.36878753406828596</v>
      </c>
      <c r="P62">
        <f>VLOOKUP($B62,'2023'!$B:$AC,23,FALSE)</f>
        <v>1.0240191684369317</v>
      </c>
      <c r="Q62">
        <f>VLOOKUP($B62,'2023'!$B:$AC,24,FALSE)</f>
        <v>0.36980971545825697</v>
      </c>
      <c r="R62">
        <f>VLOOKUP($B62,'2023'!$B:$AC,25,FALSE)</f>
        <v>1.0568229517218192E-2</v>
      </c>
      <c r="S62">
        <f>VLOOKUP($B62,'2023'!$B:$AC,26,FALSE)</f>
        <v>-0.46924054434451357</v>
      </c>
      <c r="T62">
        <f>VLOOKUP($B62,'2023'!$B:$AC,27,FALSE)</f>
        <v>-1.1666554456630955</v>
      </c>
      <c r="U62">
        <f>VLOOKUP($B62,'2023'!$B:$AC,28,FALSE)</f>
        <v>1.0566563872596206</v>
      </c>
      <c r="V62">
        <f>P62*'Comb LR RESULTS'!$B$18+Q62*'Comb LR RESULTS'!$B$19+R62*'Comb LR RESULTS'!$B$20+S62*'Comb LR RESULTS'!$B$21+T62*'Comb LR RESULTS'!$B$22</f>
        <v>0.30734990669825302</v>
      </c>
      <c r="W62" s="16">
        <f>'NO Z LR RESULTS'!$B$17+'NO Z LR RESULTS'!$B$18*LR!J62+'NO Z LR RESULTS'!$B$19*LR!I62+'NO Z LR RESULTS'!$B$20*LR!K62+'NO Z LR RESULTS'!$B$21*LR!L62+'NO Z LR RESULTS'!$B$22*LR!M62</f>
        <v>0.40534972847472434</v>
      </c>
    </row>
    <row r="63" spans="1:23" x14ac:dyDescent="0.3">
      <c r="A63">
        <v>2023</v>
      </c>
      <c r="B63" t="s">
        <v>95</v>
      </c>
      <c r="C63">
        <f>VLOOKUP($B63,'2023'!$B:$AC,18,FALSE)</f>
        <v>0.35797573969914298</v>
      </c>
      <c r="D63">
        <f>VLOOKUP($B63,'2023'!$B:$AC,19,FALSE)</f>
        <v>0.373</v>
      </c>
      <c r="E63">
        <f>VLOOKUP($B63,'2023'!$B:$AC,21,FALSE)</f>
        <v>0.76931255785473063</v>
      </c>
      <c r="F63" s="13">
        <f>VLOOKUP($B63,'2023'!$B:$AC,7,FALSE)</f>
        <v>109.6</v>
      </c>
      <c r="G63" s="13">
        <f>VLOOKUP($B63,'2023'!$B:$AC,10,FALSE)</f>
        <v>19.100000000000001</v>
      </c>
      <c r="H63">
        <f>VLOOKUP(B63,'2023'!$B:$P,9,FALSE)</f>
        <v>5.9</v>
      </c>
      <c r="I63" s="13">
        <f>VLOOKUP($B63,'2023'!$B:$AC,11,FALSE)</f>
        <v>51.6</v>
      </c>
      <c r="J63" s="13">
        <f>VLOOKUP($B63,'2023'!$B:$AC,6,FALSE)</f>
        <v>26.6</v>
      </c>
      <c r="K63" s="13">
        <f>VLOOKUP($B63,'2023'!$B:$AC,12,FALSE)</f>
        <v>32.5</v>
      </c>
      <c r="L63" s="13">
        <f>VLOOKUP($B63,'2023'!$B:$AC,13,FALSE)</f>
        <v>35.5</v>
      </c>
      <c r="M63" s="13">
        <f>VLOOKUP($B63,'2023'!$B:$AC,14,FALSE)</f>
        <v>82.1</v>
      </c>
      <c r="N63">
        <f>VLOOKUP($B63,'2023'!$B:$AC,20,FALSE)</f>
        <v>0.94819132209376444</v>
      </c>
      <c r="O63">
        <f>VLOOKUP($B63,'2023'!$B:$AC,22,FALSE)</f>
        <v>-0.80522007438556342</v>
      </c>
      <c r="P63">
        <f>VLOOKUP($B63,'2023'!$B:$AC,23,FALSE)</f>
        <v>0.50592360817895132</v>
      </c>
      <c r="Q63">
        <f>VLOOKUP($B63,'2023'!$B:$AC,24,FALSE)</f>
        <v>0.5972012094296999</v>
      </c>
      <c r="R63">
        <f>VLOOKUP($B63,'2023'!$B:$AC,25,FALSE)</f>
        <v>-0.68103637191168964</v>
      </c>
      <c r="S63">
        <f>VLOOKUP($B63,'2023'!$B:$AC,26,FALSE)</f>
        <v>-0.51107569600264091</v>
      </c>
      <c r="T63">
        <f>VLOOKUP($B63,'2023'!$B:$AC,27,FALSE)</f>
        <v>0.50150310752172933</v>
      </c>
      <c r="U63">
        <f>VLOOKUP($B63,'2023'!$B:$AC,28,FALSE)</f>
        <v>0.2656587778170193</v>
      </c>
      <c r="V63">
        <f>P63*'Comb LR RESULTS'!$B$18+Q63*'Comb LR RESULTS'!$B$19+R63*'Comb LR RESULTS'!$B$20+S63*'Comb LR RESULTS'!$B$21+T63*'Comb LR RESULTS'!$B$22</f>
        <v>0.30659579047334601</v>
      </c>
      <c r="W63" s="16">
        <f>'NO Z LR RESULTS'!$B$17+'NO Z LR RESULTS'!$B$18*LR!J63+'NO Z LR RESULTS'!$B$19*LR!I63+'NO Z LR RESULTS'!$B$20*LR!K63+'NO Z LR RESULTS'!$B$21*LR!L63+'NO Z LR RESULTS'!$B$22*LR!M63</f>
        <v>0.3959611308336049</v>
      </c>
    </row>
    <row r="64" spans="1:23" x14ac:dyDescent="0.3">
      <c r="A64">
        <v>2023</v>
      </c>
      <c r="B64" t="s">
        <v>281</v>
      </c>
      <c r="C64">
        <f>VLOOKUP($B64,'2023'!$B:$AC,18,FALSE)</f>
        <v>0.32934544040063501</v>
      </c>
      <c r="D64">
        <f>VLOOKUP($B64,'2023'!$B:$AC,19,FALSE)</f>
        <v>0.32400000000000001</v>
      </c>
      <c r="E64">
        <f>VLOOKUP($B64,'2023'!$B:$AC,21,FALSE)</f>
        <v>-0.10635890603760531</v>
      </c>
      <c r="F64" s="13">
        <f>VLOOKUP($B64,'2023'!$B:$AC,7,FALSE)</f>
        <v>103.5</v>
      </c>
      <c r="G64" s="13">
        <f>VLOOKUP($B64,'2023'!$B:$AC,10,FALSE)</f>
        <v>13.7</v>
      </c>
      <c r="H64">
        <f>VLOOKUP(B64,'2023'!$B:$P,9,FALSE)</f>
        <v>8.6999999999999993</v>
      </c>
      <c r="I64" s="13">
        <f>VLOOKUP($B64,'2023'!$B:$AC,11,FALSE)</f>
        <v>48.4</v>
      </c>
      <c r="J64" s="13">
        <f>VLOOKUP($B64,'2023'!$B:$AC,6,FALSE)</f>
        <v>20.7</v>
      </c>
      <c r="K64" s="13">
        <f>VLOOKUP($B64,'2023'!$B:$AC,12,FALSE)</f>
        <v>34.700000000000003</v>
      </c>
      <c r="L64" s="13">
        <f>VLOOKUP($B64,'2023'!$B:$AC,13,FALSE)</f>
        <v>33.200000000000003</v>
      </c>
      <c r="M64" s="13">
        <f>VLOOKUP($B64,'2023'!$B:$AC,14,FALSE)</f>
        <v>89.9</v>
      </c>
      <c r="N64">
        <f>VLOOKUP($B64,'2023'!$B:$AC,20,FALSE)</f>
        <v>-0.18587684429805162</v>
      </c>
      <c r="O64">
        <f>VLOOKUP($B64,'2023'!$B:$AC,22,FALSE)</f>
        <v>-4.0750003764452293E-2</v>
      </c>
      <c r="P64">
        <f>VLOOKUP($B64,'2023'!$B:$AC,23,FALSE)</f>
        <v>-0.41513516561301622</v>
      </c>
      <c r="Q64">
        <f>VLOOKUP($B64,'2023'!$B:$AC,24,FALSE)</f>
        <v>-0.14813757636558539</v>
      </c>
      <c r="R64">
        <f>VLOOKUP($B64,'2023'!$B:$AC,25,FALSE)</f>
        <v>-0.13763275650326082</v>
      </c>
      <c r="S64">
        <f>VLOOKUP($B64,'2023'!$B:$AC,26,FALSE)</f>
        <v>1.1204952186643067</v>
      </c>
      <c r="T64">
        <f>VLOOKUP($B64,'2023'!$B:$AC,27,FALSE)</f>
        <v>0.12900168302414755</v>
      </c>
      <c r="U64">
        <f>VLOOKUP($B64,'2023'!$B:$AC,28,FALSE)</f>
        <v>0.98098871577783442</v>
      </c>
      <c r="V64">
        <f>P64*'Comb LR RESULTS'!$B$18+Q64*'Comb LR RESULTS'!$B$19+R64*'Comb LR RESULTS'!$B$20+S64*'Comb LR RESULTS'!$B$21+T64*'Comb LR RESULTS'!$B$22</f>
        <v>0.30279142204741527</v>
      </c>
      <c r="W64" s="16">
        <f>'NO Z LR RESULTS'!$B$17+'NO Z LR RESULTS'!$B$18*LR!J64+'NO Z LR RESULTS'!$B$19*LR!I64+'NO Z LR RESULTS'!$B$20*LR!K64+'NO Z LR RESULTS'!$B$21*LR!L64+'NO Z LR RESULTS'!$B$22*LR!M64</f>
        <v>0.40291764280840775</v>
      </c>
    </row>
    <row r="65" spans="1:23" x14ac:dyDescent="0.3">
      <c r="A65">
        <v>2023</v>
      </c>
      <c r="B65" t="s">
        <v>97</v>
      </c>
      <c r="C65">
        <f>VLOOKUP($B65,'2023'!$B:$AC,18,FALSE)</f>
        <v>0.357294668884653</v>
      </c>
      <c r="D65">
        <f>VLOOKUP($B65,'2023'!$B:$AC,19,FALSE)</f>
        <v>0.33500000000000002</v>
      </c>
      <c r="E65">
        <f>VLOOKUP($B65,'2023'!$B:$AC,21,FALSE)</f>
        <v>0.74848167966793255</v>
      </c>
      <c r="F65" s="13">
        <f>VLOOKUP($B65,'2023'!$B:$AC,7,FALSE)</f>
        <v>108.8</v>
      </c>
      <c r="G65" s="13">
        <f>VLOOKUP($B65,'2023'!$B:$AC,10,FALSE)</f>
        <v>18.899999999999999</v>
      </c>
      <c r="H65">
        <f>VLOOKUP(B65,'2023'!$B:$P,9,FALSE)</f>
        <v>4.5999999999999996</v>
      </c>
      <c r="I65" s="13">
        <f>VLOOKUP($B65,'2023'!$B:$AC,11,FALSE)</f>
        <v>54.3</v>
      </c>
      <c r="J65" s="13">
        <f>VLOOKUP($B65,'2023'!$B:$AC,6,FALSE)</f>
        <v>26.6</v>
      </c>
      <c r="K65" s="13">
        <f>VLOOKUP($B65,'2023'!$B:$AC,12,FALSE)</f>
        <v>35.4</v>
      </c>
      <c r="L65" s="13">
        <f>VLOOKUP($B65,'2023'!$B:$AC,13,FALSE)</f>
        <v>30.7</v>
      </c>
      <c r="M65" s="13">
        <f>VLOOKUP($B65,'2023'!$B:$AC,14,FALSE)</f>
        <v>81.5</v>
      </c>
      <c r="N65">
        <f>VLOOKUP($B65,'2023'!$B:$AC,20,FALSE)</f>
        <v>0.90618879741258551</v>
      </c>
      <c r="O65">
        <f>VLOOKUP($B65,'2023'!$B:$AC,22,FALSE)</f>
        <v>-1.1601526071739368</v>
      </c>
      <c r="P65">
        <f>VLOOKUP($B65,'2023'!$B:$AC,23,FALSE)</f>
        <v>1.2830669485659221</v>
      </c>
      <c r="Q65">
        <f>VLOOKUP($B65,'2023'!$B:$AC,24,FALSE)</f>
        <v>0.5972012094296999</v>
      </c>
      <c r="R65">
        <f>VLOOKUP($B65,'2023'!$B:$AC,25,FALSE)</f>
        <v>3.5268393853965276E-2</v>
      </c>
      <c r="S65">
        <f>VLOOKUP($B65,'2023'!$B:$AC,26,FALSE)</f>
        <v>-0.63658115097702017</v>
      </c>
      <c r="T65">
        <f>VLOOKUP($B65,'2023'!$B:$AC,27,FALSE)</f>
        <v>-0.27589116969061628</v>
      </c>
      <c r="U65">
        <f>VLOOKUP($B65,'2023'!$B:$AC,28,FALSE)</f>
        <v>0.20124283428933074</v>
      </c>
      <c r="V65">
        <f>P65*'Comb LR RESULTS'!$B$18+Q65*'Comb LR RESULTS'!$B$19+R65*'Comb LR RESULTS'!$B$20+S65*'Comb LR RESULTS'!$B$21+T65*'Comb LR RESULTS'!$B$22</f>
        <v>0.30029385420517146</v>
      </c>
      <c r="W65" s="16">
        <f>'NO Z LR RESULTS'!$B$17+'NO Z LR RESULTS'!$B$18*LR!J65+'NO Z LR RESULTS'!$B$19*LR!I65+'NO Z LR RESULTS'!$B$20*LR!K65+'NO Z LR RESULTS'!$B$21*LR!L65+'NO Z LR RESULTS'!$B$22*LR!M65</f>
        <v>0.40228544767292784</v>
      </c>
    </row>
    <row r="66" spans="1:23" x14ac:dyDescent="0.3">
      <c r="A66">
        <v>2023</v>
      </c>
      <c r="B66" t="s">
        <v>78</v>
      </c>
      <c r="C66">
        <f>VLOOKUP($B66,'2023'!$B:$AC,18,FALSE)</f>
        <v>0.32618319725906297</v>
      </c>
      <c r="D66">
        <f>VLOOKUP($B66,'2023'!$B:$AC,19,FALSE)</f>
        <v>0.33</v>
      </c>
      <c r="E66">
        <f>VLOOKUP($B66,'2023'!$B:$AC,21,FALSE)</f>
        <v>-0.20307763231051562</v>
      </c>
      <c r="F66" s="13">
        <f>VLOOKUP($B66,'2023'!$B:$AC,7,FALSE)</f>
        <v>106.4</v>
      </c>
      <c r="G66" s="13">
        <f>VLOOKUP($B66,'2023'!$B:$AC,10,FALSE)</f>
        <v>16.2</v>
      </c>
      <c r="H66">
        <f>VLOOKUP(B66,'2023'!$B:$P,9,FALSE)</f>
        <v>16.899999999999999</v>
      </c>
      <c r="I66" s="13">
        <f>VLOOKUP($B66,'2023'!$B:$AC,11,FALSE)</f>
        <v>49.4</v>
      </c>
      <c r="J66" s="13">
        <f>VLOOKUP($B66,'2023'!$B:$AC,6,FALSE)</f>
        <v>28.1</v>
      </c>
      <c r="K66" s="13">
        <f>VLOOKUP($B66,'2023'!$B:$AC,12,FALSE)</f>
        <v>33.200000000000003</v>
      </c>
      <c r="L66" s="13">
        <f>VLOOKUP($B66,'2023'!$B:$AC,13,FALSE)</f>
        <v>35.200000000000003</v>
      </c>
      <c r="M66" s="13">
        <f>VLOOKUP($B66,'2023'!$B:$AC,14,FALSE)</f>
        <v>81.400000000000006</v>
      </c>
      <c r="N66">
        <f>VLOOKUP($B66,'2023'!$B:$AC,20,FALSE)</f>
        <v>0.33915471421667787</v>
      </c>
      <c r="O66">
        <f>VLOOKUP($B66,'2023'!$B:$AC,22,FALSE)</f>
        <v>2.1980552030545168</v>
      </c>
      <c r="P66">
        <f>VLOOKUP($B66,'2023'!$B:$AC,23,FALSE)</f>
        <v>-0.1273042988030266</v>
      </c>
      <c r="Q66">
        <f>VLOOKUP($B66,'2023'!$B:$AC,24,FALSE)</f>
        <v>0.78669412107256897</v>
      </c>
      <c r="R66">
        <f>VLOOKUP($B66,'2023'!$B:$AC,25,FALSE)</f>
        <v>-0.50813522155446189</v>
      </c>
      <c r="S66">
        <f>VLOOKUP($B66,'2023'!$B:$AC,26,FALSE)</f>
        <v>-0.65749872680608235</v>
      </c>
      <c r="T66">
        <f>VLOOKUP($B66,'2023'!$B:$AC,27,FALSE)</f>
        <v>0.45291596519595817</v>
      </c>
      <c r="U66">
        <f>VLOOKUP($B66,'2023'!$B:$AC,28,FALSE)</f>
        <v>0.18441465062499035</v>
      </c>
      <c r="V66">
        <f>P66*'Comb LR RESULTS'!$B$18+Q66*'Comb LR RESULTS'!$B$19+R66*'Comb LR RESULTS'!$B$20+S66*'Comb LR RESULTS'!$B$21+T66*'Comb LR RESULTS'!$B$22</f>
        <v>0.29146050522225769</v>
      </c>
      <c r="W66" s="16">
        <f>'NO Z LR RESULTS'!$B$17+'NO Z LR RESULTS'!$B$18*LR!J66+'NO Z LR RESULTS'!$B$19*LR!I66+'NO Z LR RESULTS'!$B$20*LR!K66+'NO Z LR RESULTS'!$B$21*LR!L66+'NO Z LR RESULTS'!$B$22*LR!M66</f>
        <v>0.38784232896428322</v>
      </c>
    </row>
    <row r="67" spans="1:23" x14ac:dyDescent="0.3">
      <c r="A67">
        <v>2023</v>
      </c>
      <c r="B67" t="s">
        <v>58</v>
      </c>
      <c r="C67">
        <f>VLOOKUP($B67,'2023'!$B:$AC,18,FALSE)</f>
        <v>0.35253320829367901</v>
      </c>
      <c r="D67">
        <f>VLOOKUP($B67,'2023'!$B:$AC,19,FALSE)</f>
        <v>0.32700000000000001</v>
      </c>
      <c r="E67">
        <f>VLOOKUP($B67,'2023'!$B:$AC,21,FALSE)</f>
        <v>0.60285011911414033</v>
      </c>
      <c r="F67" s="13">
        <f>VLOOKUP($B67,'2023'!$B:$AC,7,FALSE)</f>
        <v>107.8</v>
      </c>
      <c r="G67" s="13">
        <f>VLOOKUP($B67,'2023'!$B:$AC,10,FALSE)</f>
        <v>16.3</v>
      </c>
      <c r="H67">
        <f>VLOOKUP(B67,'2023'!$B:$P,9,FALSE)</f>
        <v>10.3</v>
      </c>
      <c r="I67" s="13">
        <f>VLOOKUP($B67,'2023'!$B:$AC,11,FALSE)</f>
        <v>47.7</v>
      </c>
      <c r="J67" s="13">
        <f>VLOOKUP($B67,'2023'!$B:$AC,6,FALSE)</f>
        <v>30.6</v>
      </c>
      <c r="K67" s="13">
        <f>VLOOKUP($B67,'2023'!$B:$AC,12,FALSE)</f>
        <v>31.4</v>
      </c>
      <c r="L67" s="13">
        <f>VLOOKUP($B67,'2023'!$B:$AC,13,FALSE)</f>
        <v>37</v>
      </c>
      <c r="M67" s="13">
        <f>VLOOKUP($B67,'2023'!$B:$AC,14,FALSE)</f>
        <v>78.7</v>
      </c>
      <c r="N67">
        <f>VLOOKUP($B67,'2023'!$B:$AC,20,FALSE)</f>
        <v>0.36015597655726733</v>
      </c>
      <c r="O67">
        <f>VLOOKUP($B67,'2023'!$B:$AC,22,FALSE)</f>
        <v>0.39609003659046893</v>
      </c>
      <c r="P67">
        <f>VLOOKUP($B67,'2023'!$B:$AC,23,FALSE)</f>
        <v>-0.61661677238000767</v>
      </c>
      <c r="Q67">
        <f>VLOOKUP($B67,'2023'!$B:$AC,24,FALSE)</f>
        <v>1.1025156404773508</v>
      </c>
      <c r="R67">
        <f>VLOOKUP($B67,'2023'!$B:$AC,25,FALSE)</f>
        <v>-0.95273817961590412</v>
      </c>
      <c r="S67">
        <f>VLOOKUP($B67,'2023'!$B:$AC,26,FALSE)</f>
        <v>-1.2222732741907947</v>
      </c>
      <c r="T67">
        <f>VLOOKUP($B67,'2023'!$B:$AC,27,FALSE)</f>
        <v>0.74443881915058729</v>
      </c>
      <c r="U67">
        <f>VLOOKUP($B67,'2023'!$B:$AC,28,FALSE)</f>
        <v>8.8541726751872996E-2</v>
      </c>
      <c r="V67">
        <f>P67*'Comb LR RESULTS'!$B$18+Q67*'Comb LR RESULTS'!$B$19+R67*'Comb LR RESULTS'!$B$20+S67*'Comb LR RESULTS'!$B$21+T67*'Comb LR RESULTS'!$B$22</f>
        <v>0.28115386267221909</v>
      </c>
      <c r="W67" s="16">
        <f>'NO Z LR RESULTS'!$B$17+'NO Z LR RESULTS'!$B$18*LR!J67+'NO Z LR RESULTS'!$B$19*LR!I67+'NO Z LR RESULTS'!$B$20*LR!K67+'NO Z LR RESULTS'!$B$21*LR!L67+'NO Z LR RESULTS'!$B$22*LR!M67</f>
        <v>0.37805177427877357</v>
      </c>
    </row>
    <row r="68" spans="1:23" x14ac:dyDescent="0.3">
      <c r="A68">
        <v>2023</v>
      </c>
      <c r="B68" t="s">
        <v>113</v>
      </c>
      <c r="C68">
        <f>VLOOKUP($B68,'2023'!$B:$AC,18,FALSE)</f>
        <v>0.32472701826624301</v>
      </c>
      <c r="D68">
        <f>VLOOKUP($B68,'2023'!$B:$AC,19,FALSE)</f>
        <v>0.314</v>
      </c>
      <c r="E68">
        <f>VLOOKUP($B68,'2023'!$B:$AC,21,FALSE)</f>
        <v>-0.24761556665192785</v>
      </c>
      <c r="F68" s="13">
        <f>VLOOKUP($B68,'2023'!$B:$AC,7,FALSE)</f>
        <v>108.4</v>
      </c>
      <c r="G68" s="13">
        <f>VLOOKUP($B68,'2023'!$B:$AC,10,FALSE)</f>
        <v>19.8</v>
      </c>
      <c r="H68">
        <f>VLOOKUP(B68,'2023'!$B:$P,9,FALSE)</f>
        <v>7.1</v>
      </c>
      <c r="I68" s="13">
        <f>VLOOKUP($B68,'2023'!$B:$AC,11,FALSE)</f>
        <v>50.1</v>
      </c>
      <c r="J68" s="13">
        <f>VLOOKUP($B68,'2023'!$B:$AC,6,FALSE)</f>
        <v>24.7</v>
      </c>
      <c r="K68" s="13">
        <f>VLOOKUP($B68,'2023'!$B:$AC,12,FALSE)</f>
        <v>30.3</v>
      </c>
      <c r="L68" s="13">
        <f>VLOOKUP($B68,'2023'!$B:$AC,13,FALSE)</f>
        <v>39.200000000000003</v>
      </c>
      <c r="M68" s="13">
        <f>VLOOKUP($B68,'2023'!$B:$AC,14,FALSE)</f>
        <v>83.9</v>
      </c>
      <c r="N68">
        <f>VLOOKUP($B68,'2023'!$B:$AC,20,FALSE)</f>
        <v>1.0952001584778885</v>
      </c>
      <c r="O68">
        <f>VLOOKUP($B68,'2023'!$B:$AC,22,FALSE)</f>
        <v>-0.477590044119373</v>
      </c>
      <c r="P68">
        <f>VLOOKUP($B68,'2023'!$B:$AC,23,FALSE)</f>
        <v>7.4177307963966946E-2</v>
      </c>
      <c r="Q68">
        <f>VLOOKUP($B68,'2023'!$B:$AC,24,FALSE)</f>
        <v>0.3571768546820655</v>
      </c>
      <c r="R68">
        <f>VLOOKUP($B68,'2023'!$B:$AC,25,FALSE)</f>
        <v>-1.2244399873201177</v>
      </c>
      <c r="S68">
        <f>VLOOKUP($B68,'2023'!$B:$AC,26,FALSE)</f>
        <v>-0.13455933107949733</v>
      </c>
      <c r="T68">
        <f>VLOOKUP($B68,'2023'!$B:$AC,27,FALSE)</f>
        <v>1.1007445295395795</v>
      </c>
      <c r="U68">
        <f>VLOOKUP($B68,'2023'!$B:$AC,28,FALSE)</f>
        <v>0.3463129813831064</v>
      </c>
      <c r="V68">
        <f>P68*'Comb LR RESULTS'!$B$18+Q68*'Comb LR RESULTS'!$B$19+R68*'Comb LR RESULTS'!$B$20+S68*'Comb LR RESULTS'!$B$21+T68*'Comb LR RESULTS'!$B$22</f>
        <v>0.2739814855161456</v>
      </c>
      <c r="W68" s="16">
        <f>'NO Z LR RESULTS'!$B$17+'NO Z LR RESULTS'!$B$18*LR!J68+'NO Z LR RESULTS'!$B$19*LR!I68+'NO Z LR RESULTS'!$B$20*LR!K68+'NO Z LR RESULTS'!$B$21*LR!L68+'NO Z LR RESULTS'!$B$22*LR!M68</f>
        <v>0.39514152083445642</v>
      </c>
    </row>
    <row r="69" spans="1:23" x14ac:dyDescent="0.3">
      <c r="A69">
        <v>2023</v>
      </c>
      <c r="B69" t="s">
        <v>145</v>
      </c>
      <c r="C69">
        <f>VLOOKUP($B69,'2023'!$B:$AC,18,FALSE)</f>
        <v>0.29873916634325798</v>
      </c>
      <c r="D69">
        <f>VLOOKUP($B69,'2023'!$B:$AC,19,FALSE)</f>
        <v>0.31900000000000001</v>
      </c>
      <c r="E69">
        <f>VLOOKUP($B69,'2023'!$B:$AC,21,FALSE)</f>
        <v>-1.0424665075920911</v>
      </c>
      <c r="F69" s="13">
        <f>VLOOKUP($B69,'2023'!$B:$AC,7,FALSE)</f>
        <v>104.6</v>
      </c>
      <c r="G69" s="13">
        <f>VLOOKUP($B69,'2023'!$B:$AC,10,FALSE)</f>
        <v>14.1</v>
      </c>
      <c r="H69">
        <f>VLOOKUP(B69,'2023'!$B:$P,9,FALSE)</f>
        <v>2.5</v>
      </c>
      <c r="I69" s="13">
        <f>VLOOKUP($B69,'2023'!$B:$AC,11,FALSE)</f>
        <v>51.5</v>
      </c>
      <c r="J69" s="13">
        <f>VLOOKUP($B69,'2023'!$B:$AC,6,FALSE)</f>
        <v>21.9</v>
      </c>
      <c r="K69" s="13">
        <f>VLOOKUP($B69,'2023'!$B:$AC,12,FALSE)</f>
        <v>37.4</v>
      </c>
      <c r="L69" s="13">
        <f>VLOOKUP($B69,'2023'!$B:$AC,13,FALSE)</f>
        <v>24.7</v>
      </c>
      <c r="M69" s="13">
        <f>VLOOKUP($B69,'2023'!$B:$AC,14,FALSE)</f>
        <v>86.4</v>
      </c>
      <c r="N69">
        <f>VLOOKUP($B69,'2023'!$B:$AC,20,FALSE)</f>
        <v>-0.10187179493569484</v>
      </c>
      <c r="O69">
        <f>VLOOKUP($B69,'2023'!$B:$AC,22,FALSE)</f>
        <v>-1.7335051601397702</v>
      </c>
      <c r="P69">
        <f>VLOOKUP($B69,'2023'!$B:$AC,23,FALSE)</f>
        <v>0.477140521497952</v>
      </c>
      <c r="Q69">
        <f>VLOOKUP($B69,'2023'!$B:$AC,24,FALSE)</f>
        <v>3.4567529487097891E-3</v>
      </c>
      <c r="R69">
        <f>VLOOKUP($B69,'2023'!$B:$AC,25,FALSE)</f>
        <v>0.52927168058889995</v>
      </c>
      <c r="S69">
        <f>VLOOKUP($B69,'2023'!$B:$AC,26,FALSE)</f>
        <v>0.38838006464708769</v>
      </c>
      <c r="T69">
        <f>VLOOKUP($B69,'2023'!$B:$AC,27,FALSE)</f>
        <v>-1.2476340162060482</v>
      </c>
      <c r="U69">
        <f>VLOOKUP($B69,'2023'!$B:$AC,28,FALSE)</f>
        <v>1.1101991532129456</v>
      </c>
      <c r="V69">
        <f>P69*'Comb LR RESULTS'!$B$18+Q69*'Comb LR RESULTS'!$B$19+R69*'Comb LR RESULTS'!$B$20+S69*'Comb LR RESULTS'!$B$21+T69*'Comb LR RESULTS'!$B$22</f>
        <v>0.25950438413999105</v>
      </c>
      <c r="W69" s="16">
        <f>'NO Z LR RESULTS'!$B$17+'NO Z LR RESULTS'!$B$18*LR!J69+'NO Z LR RESULTS'!$B$19*LR!I69+'NO Z LR RESULTS'!$B$20*LR!K69+'NO Z LR RESULTS'!$B$21*LR!L69+'NO Z LR RESULTS'!$B$22*LR!M69</f>
        <v>0.40659697830828462</v>
      </c>
    </row>
    <row r="70" spans="1:23" x14ac:dyDescent="0.3">
      <c r="A70">
        <v>2023</v>
      </c>
      <c r="B70" t="s">
        <v>273</v>
      </c>
      <c r="C70">
        <f>VLOOKUP($B70,'2023'!$B:$AC,18,FALSE)</f>
        <v>0.35812760968493601</v>
      </c>
      <c r="D70">
        <f>VLOOKUP($B70,'2023'!$B:$AC,19,FALSE)</f>
        <v>0.34699999999999998</v>
      </c>
      <c r="E70">
        <f>VLOOKUP($B70,'2023'!$B:$AC,21,FALSE)</f>
        <v>0.773957574359592</v>
      </c>
      <c r="F70" s="13">
        <f>VLOOKUP($B70,'2023'!$B:$AC,7,FALSE)</f>
        <v>107.6</v>
      </c>
      <c r="G70" s="13">
        <f>VLOOKUP($B70,'2023'!$B:$AC,10,FALSE)</f>
        <v>14.1</v>
      </c>
      <c r="H70">
        <f>VLOOKUP(B70,'2023'!$B:$P,9,FALSE)</f>
        <v>12.8</v>
      </c>
      <c r="I70" s="13">
        <f>VLOOKUP($B70,'2023'!$B:$AC,11,FALSE)</f>
        <v>43.4</v>
      </c>
      <c r="J70" s="13">
        <f>VLOOKUP($B70,'2023'!$B:$AC,6,FALSE)</f>
        <v>29.5</v>
      </c>
      <c r="K70" s="13">
        <f>VLOOKUP($B70,'2023'!$B:$AC,12,FALSE)</f>
        <v>29.3</v>
      </c>
      <c r="L70" s="13">
        <f>VLOOKUP($B70,'2023'!$B:$AC,13,FALSE)</f>
        <v>43.5</v>
      </c>
      <c r="M70" s="13">
        <f>VLOOKUP($B70,'2023'!$B:$AC,14,FALSE)</f>
        <v>81.5</v>
      </c>
      <c r="N70">
        <f>VLOOKUP($B70,'2023'!$B:$AC,20,FALSE)</f>
        <v>-0.10187179493569484</v>
      </c>
      <c r="O70">
        <f>VLOOKUP($B70,'2023'!$B:$AC,22,FALSE)</f>
        <v>1.0786525996450327</v>
      </c>
      <c r="P70">
        <f>VLOOKUP($B70,'2023'!$B:$AC,23,FALSE)</f>
        <v>-1.8542894996629642</v>
      </c>
      <c r="Q70">
        <f>VLOOKUP($B70,'2023'!$B:$AC,24,FALSE)</f>
        <v>0.96355417193924664</v>
      </c>
      <c r="R70">
        <f>VLOOKUP($B70,'2023'!$B:$AC,25,FALSE)</f>
        <v>-1.471441630687585</v>
      </c>
      <c r="S70">
        <f>VLOOKUP($B70,'2023'!$B:$AC,26,FALSE)</f>
        <v>-0.63658115097702017</v>
      </c>
      <c r="T70">
        <f>VLOOKUP($B70,'2023'!$B:$AC,27,FALSE)</f>
        <v>1.7971602362089718</v>
      </c>
      <c r="U70">
        <f>VLOOKUP($B70,'2023'!$B:$AC,28,FALSE)</f>
        <v>1.2544154408395958E-3</v>
      </c>
      <c r="V70">
        <f>P70*'Comb LR RESULTS'!$B$18+Q70*'Comb LR RESULTS'!$B$19+R70*'Comb LR RESULTS'!$B$20+S70*'Comb LR RESULTS'!$B$21+T70*'Comb LR RESULTS'!$B$22</f>
        <v>0.25841622092281119</v>
      </c>
      <c r="W70" s="16">
        <f>'NO Z LR RESULTS'!$B$17+'NO Z LR RESULTS'!$B$18*LR!J70+'NO Z LR RESULTS'!$B$19*LR!I70+'NO Z LR RESULTS'!$B$20*LR!K70+'NO Z LR RESULTS'!$B$21*LR!L70+'NO Z LR RESULTS'!$B$22*LR!M70</f>
        <v>0.36979883462957086</v>
      </c>
    </row>
    <row r="71" spans="1:23" x14ac:dyDescent="0.3">
      <c r="A71">
        <v>2023</v>
      </c>
      <c r="B71" t="s">
        <v>56</v>
      </c>
      <c r="C71">
        <f>VLOOKUP($B71,'2023'!$B:$AC,18,FALSE)</f>
        <v>0.35015651101575102</v>
      </c>
      <c r="D71">
        <f>VLOOKUP($B71,'2023'!$B:$AC,19,FALSE)</f>
        <v>0.36699999999999999</v>
      </c>
      <c r="E71">
        <f>VLOOKUP($B71,'2023'!$B:$AC,21,FALSE)</f>
        <v>0.53015769061757212</v>
      </c>
      <c r="F71" s="13">
        <f>VLOOKUP($B71,'2023'!$B:$AC,7,FALSE)</f>
        <v>106.2</v>
      </c>
      <c r="G71" s="13">
        <f>VLOOKUP($B71,'2023'!$B:$AC,10,FALSE)</f>
        <v>17.399999999999999</v>
      </c>
      <c r="H71">
        <f>VLOOKUP(B71,'2023'!$B:$P,9,FALSE)</f>
        <v>7.1</v>
      </c>
      <c r="I71" s="13">
        <f>VLOOKUP($B71,'2023'!$B:$AC,11,FALSE)</f>
        <v>53.1</v>
      </c>
      <c r="J71" s="13">
        <f>VLOOKUP($B71,'2023'!$B:$AC,6,FALSE)</f>
        <v>31</v>
      </c>
      <c r="K71" s="13">
        <f>VLOOKUP($B71,'2023'!$B:$AC,12,FALSE)</f>
        <v>35.700000000000003</v>
      </c>
      <c r="L71" s="13">
        <f>VLOOKUP($B71,'2023'!$B:$AC,13,FALSE)</f>
        <v>29.4</v>
      </c>
      <c r="M71" s="13">
        <f>VLOOKUP($B71,'2023'!$B:$AC,14,FALSE)</f>
        <v>76.400000000000006</v>
      </c>
      <c r="N71">
        <f>VLOOKUP($B71,'2023'!$B:$AC,20,FALSE)</f>
        <v>0.5911698623037478</v>
      </c>
      <c r="O71">
        <f>VLOOKUP($B71,'2023'!$B:$AC,22,FALSE)</f>
        <v>-0.477590044119373</v>
      </c>
      <c r="P71">
        <f>VLOOKUP($B71,'2023'!$B:$AC,23,FALSE)</f>
        <v>0.93766990839393571</v>
      </c>
      <c r="Q71">
        <f>VLOOKUP($B71,'2023'!$B:$AC,24,FALSE)</f>
        <v>1.1530470835821158</v>
      </c>
      <c r="R71">
        <f>VLOOKUP($B71,'2023'!$B:$AC,25,FALSE)</f>
        <v>0.10936888686420654</v>
      </c>
      <c r="S71">
        <f>VLOOKUP($B71,'2023'!$B:$AC,26,FALSE)</f>
        <v>-1.7033775182592523</v>
      </c>
      <c r="T71">
        <f>VLOOKUP($B71,'2023'!$B:$AC,27,FALSE)</f>
        <v>-0.4864354531022933</v>
      </c>
      <c r="U71">
        <f>VLOOKUP($B71,'2023'!$B:$AC,28,FALSE)</f>
        <v>-0.17326386843904973</v>
      </c>
      <c r="V71">
        <f>P71*'Comb LR RESULTS'!$B$18+Q71*'Comb LR RESULTS'!$B$19+R71*'Comb LR RESULTS'!$B$20+S71*'Comb LR RESULTS'!$B$21+T71*'Comb LR RESULTS'!$B$22</f>
        <v>0.23938161611330086</v>
      </c>
      <c r="W71" s="16">
        <f>'NO Z LR RESULTS'!$B$17+'NO Z LR RESULTS'!$B$18*LR!J71+'NO Z LR RESULTS'!$B$19*LR!I71+'NO Z LR RESULTS'!$B$20*LR!K71+'NO Z LR RESULTS'!$B$21*LR!L71+'NO Z LR RESULTS'!$B$22*LR!M71</f>
        <v>0.38832639405996727</v>
      </c>
    </row>
    <row r="72" spans="1:23" x14ac:dyDescent="0.3">
      <c r="A72">
        <v>2023</v>
      </c>
      <c r="B72" t="s">
        <v>111</v>
      </c>
      <c r="C72">
        <f>VLOOKUP($B72,'2023'!$B:$AC,18,FALSE)</f>
        <v>0.30509456997936202</v>
      </c>
      <c r="D72">
        <f>VLOOKUP($B72,'2023'!$B:$AC,19,FALSE)</f>
        <v>0.314</v>
      </c>
      <c r="E72">
        <f>VLOOKUP($B72,'2023'!$B:$AC,21,FALSE)</f>
        <v>-0.84808343294697475</v>
      </c>
      <c r="F72" s="13">
        <f>VLOOKUP($B72,'2023'!$B:$AC,7,FALSE)</f>
        <v>103.6</v>
      </c>
      <c r="G72" s="13">
        <f>VLOOKUP($B72,'2023'!$B:$AC,10,FALSE)</f>
        <v>15.5</v>
      </c>
      <c r="H72">
        <f>VLOOKUP(B72,'2023'!$B:$P,9,FALSE)</f>
        <v>4.8</v>
      </c>
      <c r="I72" s="13">
        <f>VLOOKUP($B72,'2023'!$B:$AC,11,FALSE)</f>
        <v>52.8</v>
      </c>
      <c r="J72" s="13">
        <f>VLOOKUP($B72,'2023'!$B:$AC,6,FALSE)</f>
        <v>24.8</v>
      </c>
      <c r="K72" s="13">
        <f>VLOOKUP($B72,'2023'!$B:$AC,12,FALSE)</f>
        <v>37.299999999999997</v>
      </c>
      <c r="L72" s="13">
        <f>VLOOKUP($B72,'2023'!$B:$AC,13,FALSE)</f>
        <v>24.7</v>
      </c>
      <c r="M72" s="13">
        <f>VLOOKUP($B72,'2023'!$B:$AC,14,FALSE)</f>
        <v>82.6</v>
      </c>
      <c r="N72">
        <f>VLOOKUP($B72,'2023'!$B:$AC,20,FALSE)</f>
        <v>0.19214587783255374</v>
      </c>
      <c r="O72">
        <f>VLOOKUP($B72,'2023'!$B:$AC,22,FALSE)</f>
        <v>-1.1055476021295716</v>
      </c>
      <c r="P72">
        <f>VLOOKUP($B72,'2023'!$B:$AC,23,FALSE)</f>
        <v>0.85132064835093768</v>
      </c>
      <c r="Q72">
        <f>VLOOKUP($B72,'2023'!$B:$AC,24,FALSE)</f>
        <v>0.36980971545825697</v>
      </c>
      <c r="R72">
        <f>VLOOKUP($B72,'2023'!$B:$AC,25,FALSE)</f>
        <v>0.50457151625215291</v>
      </c>
      <c r="S72">
        <f>VLOOKUP($B72,'2023'!$B:$AC,26,FALSE)</f>
        <v>-0.40648781685732394</v>
      </c>
      <c r="T72">
        <f>VLOOKUP($B72,'2023'!$B:$AC,27,FALSE)</f>
        <v>-1.2476340162060482</v>
      </c>
      <c r="U72">
        <f>VLOOKUP($B72,'2023'!$B:$AC,28,FALSE)</f>
        <v>0.70638439855482837</v>
      </c>
      <c r="V72">
        <f>P72*'Comb LR RESULTS'!$B$18+Q72*'Comb LR RESULTS'!$B$19+R72*'Comb LR RESULTS'!$B$20+S72*'Comb LR RESULTS'!$B$21+T72*'Comb LR RESULTS'!$B$22</f>
        <v>0.23612317684019415</v>
      </c>
      <c r="W72" s="16">
        <f>'NO Z LR RESULTS'!$B$17+'NO Z LR RESULTS'!$B$18*LR!J72+'NO Z LR RESULTS'!$B$19*LR!I72+'NO Z LR RESULTS'!$B$20*LR!K72+'NO Z LR RESULTS'!$B$21*LR!L72+'NO Z LR RESULTS'!$B$22*LR!M72</f>
        <v>0.40205298717457549</v>
      </c>
    </row>
    <row r="73" spans="1:23" x14ac:dyDescent="0.3">
      <c r="A73">
        <v>2023</v>
      </c>
      <c r="B73" t="s">
        <v>139</v>
      </c>
      <c r="C73">
        <f>VLOOKUP($B73,'2023'!$B:$AC,18,FALSE)</f>
        <v>0.344194187402725</v>
      </c>
      <c r="D73">
        <f>VLOOKUP($B73,'2023'!$B:$AC,19,FALSE)</f>
        <v>0.35599999999999998</v>
      </c>
      <c r="E73">
        <f>VLOOKUP($B73,'2023'!$B:$AC,21,FALSE)</f>
        <v>0.34779715739428108</v>
      </c>
      <c r="F73" s="13">
        <f>VLOOKUP($B73,'2023'!$B:$AC,7,FALSE)</f>
        <v>106.3</v>
      </c>
      <c r="G73" s="13">
        <f>VLOOKUP($B73,'2023'!$B:$AC,10,FALSE)</f>
        <v>12.7</v>
      </c>
      <c r="H73">
        <f>VLOOKUP(B73,'2023'!$B:$P,9,FALSE)</f>
        <v>5.0999999999999996</v>
      </c>
      <c r="I73" s="13">
        <f>VLOOKUP($B73,'2023'!$B:$AC,11,FALSE)</f>
        <v>57.2</v>
      </c>
      <c r="J73" s="13">
        <f>VLOOKUP($B73,'2023'!$B:$AC,6,FALSE)</f>
        <v>22.4</v>
      </c>
      <c r="K73" s="13">
        <f>VLOOKUP($B73,'2023'!$B:$AC,12,FALSE)</f>
        <v>44.5</v>
      </c>
      <c r="L73" s="13">
        <f>VLOOKUP($B73,'2023'!$B:$AC,13,FALSE)</f>
        <v>20.100000000000001</v>
      </c>
      <c r="M73" s="13">
        <f>VLOOKUP($B73,'2023'!$B:$AC,14,FALSE)</f>
        <v>85.9</v>
      </c>
      <c r="N73">
        <f>VLOOKUP($B73,'2023'!$B:$AC,20,FALSE)</f>
        <v>-0.3958894677039434</v>
      </c>
      <c r="O73">
        <f>VLOOKUP($B73,'2023'!$B:$AC,22,FALSE)</f>
        <v>-1.023640094563024</v>
      </c>
      <c r="P73">
        <f>VLOOKUP($B73,'2023'!$B:$AC,23,FALSE)</f>
        <v>2.1177764623148936</v>
      </c>
      <c r="Q73">
        <f>VLOOKUP($B73,'2023'!$B:$AC,24,FALSE)</f>
        <v>6.6621056829666153E-2</v>
      </c>
      <c r="R73">
        <f>VLOOKUP($B73,'2023'!$B:$AC,25,FALSE)</f>
        <v>2.2829833484979187</v>
      </c>
      <c r="S73">
        <f>VLOOKUP($B73,'2023'!$B:$AC,26,FALSE)</f>
        <v>0.28379218550177066</v>
      </c>
      <c r="T73">
        <f>VLOOKUP($B73,'2023'!$B:$AC,27,FALSE)</f>
        <v>-1.9926368652012123</v>
      </c>
      <c r="U73">
        <f>VLOOKUP($B73,'2023'!$B:$AC,28,FALSE)</f>
        <v>6.0066759034730577E-2</v>
      </c>
      <c r="V73">
        <f>P73*'Comb LR RESULTS'!$B$18+Q73*'Comb LR RESULTS'!$B$19+R73*'Comb LR RESULTS'!$B$20+S73*'Comb LR RESULTS'!$B$21+T73*'Comb LR RESULTS'!$B$22</f>
        <v>0.19207960137208002</v>
      </c>
      <c r="W73" s="16">
        <f>'NO Z LR RESULTS'!$B$17+'NO Z LR RESULTS'!$B$18*LR!J73+'NO Z LR RESULTS'!$B$19*LR!I73+'NO Z LR RESULTS'!$B$20*LR!K73+'NO Z LR RESULTS'!$B$21*LR!L73+'NO Z LR RESULTS'!$B$22*LR!M73</f>
        <v>0.41641895188204103</v>
      </c>
    </row>
    <row r="74" spans="1:23" x14ac:dyDescent="0.3">
      <c r="A74">
        <v>2023</v>
      </c>
      <c r="B74" t="s">
        <v>76</v>
      </c>
      <c r="C74">
        <f>VLOOKUP($B74,'2023'!$B:$AC,18,FALSE)</f>
        <v>0.32080891352255297</v>
      </c>
      <c r="D74">
        <f>VLOOKUP($B74,'2023'!$B:$AC,19,FALSE)</f>
        <v>0.33300000000000002</v>
      </c>
      <c r="E74">
        <f>VLOOKUP($B74,'2023'!$B:$AC,21,FALSE)</f>
        <v>-0.36745268329601954</v>
      </c>
      <c r="F74" s="13">
        <f>VLOOKUP($B74,'2023'!$B:$AC,7,FALSE)</f>
        <v>106.6</v>
      </c>
      <c r="G74" s="13">
        <f>VLOOKUP($B74,'2023'!$B:$AC,10,FALSE)</f>
        <v>13.5</v>
      </c>
      <c r="H74">
        <f>VLOOKUP(B74,'2023'!$B:$P,9,FALSE)</f>
        <v>3.7</v>
      </c>
      <c r="I74" s="13">
        <f>VLOOKUP($B74,'2023'!$B:$AC,11,FALSE)</f>
        <v>50.5</v>
      </c>
      <c r="J74" s="13">
        <f>VLOOKUP($B74,'2023'!$B:$AC,6,FALSE)</f>
        <v>28.5</v>
      </c>
      <c r="K74" s="13">
        <f>VLOOKUP($B74,'2023'!$B:$AC,12,FALSE)</f>
        <v>37</v>
      </c>
      <c r="L74" s="13">
        <f>VLOOKUP($B74,'2023'!$B:$AC,13,FALSE)</f>
        <v>32.5</v>
      </c>
      <c r="M74" s="13">
        <f>VLOOKUP($B74,'2023'!$B:$AC,14,FALSE)</f>
        <v>80.8</v>
      </c>
      <c r="N74">
        <f>VLOOKUP($B74,'2023'!$B:$AC,20,FALSE)</f>
        <v>-0.22787936897922983</v>
      </c>
      <c r="O74">
        <f>VLOOKUP($B74,'2023'!$B:$AC,22,FALSE)</f>
        <v>-1.4058751298735797</v>
      </c>
      <c r="P74">
        <f>VLOOKUP($B74,'2023'!$B:$AC,23,FALSE)</f>
        <v>0.18930965468796238</v>
      </c>
      <c r="Q74">
        <f>VLOOKUP($B74,'2023'!$B:$AC,24,FALSE)</f>
        <v>0.83722556417733396</v>
      </c>
      <c r="R74">
        <f>VLOOKUP($B74,'2023'!$B:$AC,25,FALSE)</f>
        <v>0.43047102324191339</v>
      </c>
      <c r="S74">
        <f>VLOOKUP($B74,'2023'!$B:$AC,26,FALSE)</f>
        <v>-0.7830041817804646</v>
      </c>
      <c r="T74">
        <f>VLOOKUP($B74,'2023'!$B:$AC,27,FALSE)</f>
        <v>1.5631684264013374E-2</v>
      </c>
      <c r="U74">
        <f>VLOOKUP($B74,'2023'!$B:$AC,28,FALSE)</f>
        <v>-0.39188132510905738</v>
      </c>
      <c r="V74">
        <f>P74*'Comb LR RESULTS'!$B$18+Q74*'Comb LR RESULTS'!$B$19+R74*'Comb LR RESULTS'!$B$20+S74*'Comb LR RESULTS'!$B$21+T74*'Comb LR RESULTS'!$B$22</f>
        <v>0.19195064287647615</v>
      </c>
      <c r="W74" s="16">
        <f>'NO Z LR RESULTS'!$B$17+'NO Z LR RESULTS'!$B$18*LR!J74+'NO Z LR RESULTS'!$B$19*LR!I74+'NO Z LR RESULTS'!$B$20*LR!K74+'NO Z LR RESULTS'!$B$21*LR!L74+'NO Z LR RESULTS'!$B$22*LR!M74</f>
        <v>0.38670179640603264</v>
      </c>
    </row>
    <row r="75" spans="1:23" x14ac:dyDescent="0.3">
      <c r="A75">
        <v>2023</v>
      </c>
      <c r="B75" t="s">
        <v>114</v>
      </c>
      <c r="C75">
        <f>VLOOKUP($B75,'2023'!$B:$AC,18,FALSE)</f>
        <v>0.35877528668500203</v>
      </c>
      <c r="D75">
        <f>VLOOKUP($B75,'2023'!$B:$AC,19,FALSE)</f>
        <v>0.35199999999999998</v>
      </c>
      <c r="E75">
        <f>VLOOKUP($B75,'2023'!$B:$AC,21,FALSE)</f>
        <v>0.79376708668301921</v>
      </c>
      <c r="F75" s="13">
        <f>VLOOKUP($B75,'2023'!$B:$AC,7,FALSE)</f>
        <v>105.2</v>
      </c>
      <c r="G75" s="13">
        <f>VLOOKUP($B75,'2023'!$B:$AC,10,FALSE)</f>
        <v>9.6</v>
      </c>
      <c r="H75">
        <f>VLOOKUP(B75,'2023'!$B:$P,9,FALSE)</f>
        <v>7.8</v>
      </c>
      <c r="I75" s="13">
        <f>VLOOKUP($B75,'2023'!$B:$AC,11,FALSE)</f>
        <v>50.2</v>
      </c>
      <c r="J75" s="13">
        <f>VLOOKUP($B75,'2023'!$B:$AC,6,FALSE)</f>
        <v>24.6</v>
      </c>
      <c r="K75" s="13">
        <f>VLOOKUP($B75,'2023'!$B:$AC,12,FALSE)</f>
        <v>40.6</v>
      </c>
      <c r="L75" s="13">
        <f>VLOOKUP($B75,'2023'!$B:$AC,13,FALSE)</f>
        <v>23.5</v>
      </c>
      <c r="M75" s="13">
        <f>VLOOKUP($B75,'2023'!$B:$AC,14,FALSE)</f>
        <v>84.6</v>
      </c>
      <c r="N75">
        <f>VLOOKUP($B75,'2023'!$B:$AC,20,FALSE)</f>
        <v>-1.0469286002622078</v>
      </c>
      <c r="O75">
        <f>VLOOKUP($B75,'2023'!$B:$AC,22,FALSE)</f>
        <v>-0.2864725264640951</v>
      </c>
      <c r="P75">
        <f>VLOOKUP($B75,'2023'!$B:$AC,23,FALSE)</f>
        <v>0.10296039464496631</v>
      </c>
      <c r="Q75">
        <f>VLOOKUP($B75,'2023'!$B:$AC,24,FALSE)</f>
        <v>0.34454399390587448</v>
      </c>
      <c r="R75">
        <f>VLOOKUP($B75,'2023'!$B:$AC,25,FALSE)</f>
        <v>1.3196769393647962</v>
      </c>
      <c r="S75">
        <f>VLOOKUP($B75,'2023'!$B:$AC,26,FALSE)</f>
        <v>1.1863699723944091E-2</v>
      </c>
      <c r="T75">
        <f>VLOOKUP($B75,'2023'!$B:$AC,27,FALSE)</f>
        <v>-1.4419825855091344</v>
      </c>
      <c r="U75">
        <f>VLOOKUP($B75,'2023'!$B:$AC,28,FALSE)</f>
        <v>0.47871333977415675</v>
      </c>
      <c r="V75">
        <f>P75*'Comb LR RESULTS'!$B$18+Q75*'Comb LR RESULTS'!$B$19+R75*'Comb LR RESULTS'!$B$20+S75*'Comb LR RESULTS'!$B$21+T75*'Comb LR RESULTS'!$B$22</f>
        <v>0.18734204496538623</v>
      </c>
      <c r="W75" s="16">
        <f>'NO Z LR RESULTS'!$B$17+'NO Z LR RESULTS'!$B$18*LR!J75+'NO Z LR RESULTS'!$B$19*LR!I75+'NO Z LR RESULTS'!$B$20*LR!K75+'NO Z LR RESULTS'!$B$21*LR!L75+'NO Z LR RESULTS'!$B$22*LR!M75</f>
        <v>0.39620881517580436</v>
      </c>
    </row>
    <row r="76" spans="1:23" x14ac:dyDescent="0.3">
      <c r="A76">
        <v>2023</v>
      </c>
      <c r="B76" t="s">
        <v>86</v>
      </c>
      <c r="C76">
        <f>VLOOKUP($B76,'2023'!$B:$AC,18,FALSE)</f>
        <v>0.34575140639395702</v>
      </c>
      <c r="D76">
        <f>VLOOKUP($B76,'2023'!$B:$AC,19,FALSE)</f>
        <v>0.34599999999999997</v>
      </c>
      <c r="E76">
        <f>VLOOKUP($B76,'2023'!$B:$AC,21,FALSE)</f>
        <v>0.39542544864739226</v>
      </c>
      <c r="F76" s="13">
        <f>VLOOKUP($B76,'2023'!$B:$AC,7,FALSE)</f>
        <v>106.9</v>
      </c>
      <c r="G76" s="13">
        <f>VLOOKUP($B76,'2023'!$B:$AC,10,FALSE)</f>
        <v>10.9</v>
      </c>
      <c r="H76">
        <f>VLOOKUP(B76,'2023'!$B:$P,9,FALSE)</f>
        <v>9.1999999999999993</v>
      </c>
      <c r="I76" s="13">
        <f>VLOOKUP($B76,'2023'!$B:$AC,11,FALSE)</f>
        <v>48.8</v>
      </c>
      <c r="J76" s="13">
        <f>VLOOKUP($B76,'2023'!$B:$AC,6,FALSE)</f>
        <v>27.2</v>
      </c>
      <c r="K76" s="13">
        <f>VLOOKUP($B76,'2023'!$B:$AC,12,FALSE)</f>
        <v>37.9</v>
      </c>
      <c r="L76" s="13">
        <f>VLOOKUP($B76,'2023'!$B:$AC,13,FALSE)</f>
        <v>30.6</v>
      </c>
      <c r="M76" s="13">
        <f>VLOOKUP($B76,'2023'!$B:$AC,14,FALSE)</f>
        <v>82.5</v>
      </c>
      <c r="N76">
        <f>VLOOKUP($B76,'2023'!$B:$AC,20,FALSE)</f>
        <v>-0.77391218983454846</v>
      </c>
      <c r="O76">
        <f>VLOOKUP($B76,'2023'!$B:$AC,22,FALSE)</f>
        <v>9.5762508846460467E-2</v>
      </c>
      <c r="P76">
        <f>VLOOKUP($B76,'2023'!$B:$AC,23,FALSE)</f>
        <v>-0.30000281888902075</v>
      </c>
      <c r="Q76">
        <f>VLOOKUP($B76,'2023'!$B:$AC,24,FALSE)</f>
        <v>0.67299837408684726</v>
      </c>
      <c r="R76">
        <f>VLOOKUP($B76,'2023'!$B:$AC,25,FALSE)</f>
        <v>0.65277250227263361</v>
      </c>
      <c r="S76">
        <f>VLOOKUP($B76,'2023'!$B:$AC,26,FALSE)</f>
        <v>-0.42740539268638617</v>
      </c>
      <c r="T76">
        <f>VLOOKUP($B76,'2023'!$B:$AC,27,FALSE)</f>
        <v>-0.2920868837992065</v>
      </c>
      <c r="U76">
        <f>VLOOKUP($B76,'2023'!$B:$AC,28,FALSE)</f>
        <v>-0.11509263707296602</v>
      </c>
      <c r="V76">
        <f>P76*'Comb LR RESULTS'!$B$18+Q76*'Comb LR RESULTS'!$B$19+R76*'Comb LR RESULTS'!$B$20+S76*'Comb LR RESULTS'!$B$21+T76*'Comb LR RESULTS'!$B$22</f>
        <v>0.17288860589965629</v>
      </c>
      <c r="W76" s="16">
        <f>'NO Z LR RESULTS'!$B$17+'NO Z LR RESULTS'!$B$18*LR!J76+'NO Z LR RESULTS'!$B$19*LR!I76+'NO Z LR RESULTS'!$B$20*LR!K76+'NO Z LR RESULTS'!$B$21*LR!L76+'NO Z LR RESULTS'!$B$22*LR!M76</f>
        <v>0.38583610056747092</v>
      </c>
    </row>
    <row r="77" spans="1:23" x14ac:dyDescent="0.3">
      <c r="A77">
        <v>2023</v>
      </c>
      <c r="B77" t="s">
        <v>143</v>
      </c>
      <c r="C77">
        <f>VLOOKUP($B77,'2023'!$B:$AC,18,FALSE)</f>
        <v>0.31473792059738698</v>
      </c>
      <c r="D77">
        <f>VLOOKUP($B77,'2023'!$B:$AC,19,FALSE)</f>
        <v>0.33</v>
      </c>
      <c r="E77">
        <f>VLOOKUP($B77,'2023'!$B:$AC,21,FALSE)</f>
        <v>-0.55313691965806033</v>
      </c>
      <c r="F77" s="13">
        <f>VLOOKUP($B77,'2023'!$B:$AC,7,FALSE)</f>
        <v>104.9</v>
      </c>
      <c r="G77" s="13">
        <f>VLOOKUP($B77,'2023'!$B:$AC,10,FALSE)</f>
        <v>12.6</v>
      </c>
      <c r="H77">
        <f>VLOOKUP(B77,'2023'!$B:$P,9,FALSE)</f>
        <v>7.6</v>
      </c>
      <c r="I77" s="13">
        <f>VLOOKUP($B77,'2023'!$B:$AC,11,FALSE)</f>
        <v>50.2</v>
      </c>
      <c r="J77" s="13">
        <f>VLOOKUP($B77,'2023'!$B:$AC,6,FALSE)</f>
        <v>22</v>
      </c>
      <c r="K77" s="13">
        <f>VLOOKUP($B77,'2023'!$B:$AC,12,FALSE)</f>
        <v>37.6</v>
      </c>
      <c r="L77" s="13">
        <f>VLOOKUP($B77,'2023'!$B:$AC,13,FALSE)</f>
        <v>27.9</v>
      </c>
      <c r="M77" s="13">
        <f>VLOOKUP($B77,'2023'!$B:$AC,14,FALSE)</f>
        <v>86.4</v>
      </c>
      <c r="N77">
        <f>VLOOKUP($B77,'2023'!$B:$AC,20,FALSE)</f>
        <v>-0.41689073004453253</v>
      </c>
      <c r="O77">
        <f>VLOOKUP($B77,'2023'!$B:$AC,22,FALSE)</f>
        <v>-0.34107753150846026</v>
      </c>
      <c r="P77">
        <f>VLOOKUP($B77,'2023'!$B:$AC,23,FALSE)</f>
        <v>0.10296039464496631</v>
      </c>
      <c r="Q77">
        <f>VLOOKUP($B77,'2023'!$B:$AC,24,FALSE)</f>
        <v>1.6089613724901242E-2</v>
      </c>
      <c r="R77">
        <f>VLOOKUP($B77,'2023'!$B:$AC,25,FALSE)</f>
        <v>0.57867200926239415</v>
      </c>
      <c r="S77">
        <f>VLOOKUP($B77,'2023'!$B:$AC,26,FALSE)</f>
        <v>0.38838006464708769</v>
      </c>
      <c r="T77">
        <f>VLOOKUP($B77,'2023'!$B:$AC,27,FALSE)</f>
        <v>-0.72937116473115127</v>
      </c>
      <c r="U77">
        <f>VLOOKUP($B77,'2023'!$B:$AC,28,FALSE)</f>
        <v>0.555168833840746</v>
      </c>
      <c r="V77">
        <f>P77*'Comb LR RESULTS'!$B$18+Q77*'Comb LR RESULTS'!$B$19+R77*'Comb LR RESULTS'!$B$20+S77*'Comb LR RESULTS'!$B$21+T77*'Comb LR RESULTS'!$B$22</f>
        <v>0.15789133216738177</v>
      </c>
      <c r="W77" s="16">
        <f>'NO Z LR RESULTS'!$B$17+'NO Z LR RESULTS'!$B$18*LR!J77+'NO Z LR RESULTS'!$B$19*LR!I77+'NO Z LR RESULTS'!$B$20*LR!K77+'NO Z LR RESULTS'!$B$21*LR!L77+'NO Z LR RESULTS'!$B$22*LR!M77</f>
        <v>0.39985646145719844</v>
      </c>
    </row>
    <row r="78" spans="1:23" x14ac:dyDescent="0.3">
      <c r="A78">
        <v>2023</v>
      </c>
      <c r="B78" t="s">
        <v>118</v>
      </c>
      <c r="C78">
        <f>VLOOKUP($B78,'2023'!$B:$AC,18,FALSE)</f>
        <v>0.30967707315517001</v>
      </c>
      <c r="D78">
        <f>VLOOKUP($B78,'2023'!$B:$AC,19,FALSE)</f>
        <v>0.30499999999999999</v>
      </c>
      <c r="E78">
        <f>VLOOKUP($B78,'2023'!$B:$AC,21,FALSE)</f>
        <v>-0.70792537094375341</v>
      </c>
      <c r="F78" s="13">
        <f>VLOOKUP($B78,'2023'!$B:$AC,7,FALSE)</f>
        <v>106.5</v>
      </c>
      <c r="G78" s="13">
        <f>VLOOKUP($B78,'2023'!$B:$AC,10,FALSE)</f>
        <v>19.8</v>
      </c>
      <c r="H78">
        <f>VLOOKUP(B78,'2023'!$B:$P,9,FALSE)</f>
        <v>11</v>
      </c>
      <c r="I78" s="13">
        <f>VLOOKUP($B78,'2023'!$B:$AC,11,FALSE)</f>
        <v>52.7</v>
      </c>
      <c r="J78" s="13">
        <f>VLOOKUP($B78,'2023'!$B:$AC,6,FALSE)</f>
        <v>24.3</v>
      </c>
      <c r="K78" s="13">
        <f>VLOOKUP($B78,'2023'!$B:$AC,12,FALSE)</f>
        <v>32.9</v>
      </c>
      <c r="L78" s="13">
        <f>VLOOKUP($B78,'2023'!$B:$AC,13,FALSE)</f>
        <v>31.2</v>
      </c>
      <c r="M78" s="13">
        <f>VLOOKUP($B78,'2023'!$B:$AC,14,FALSE)</f>
        <v>81.400000000000006</v>
      </c>
      <c r="N78">
        <f>VLOOKUP($B78,'2023'!$B:$AC,20,FALSE)</f>
        <v>1.0952001584778885</v>
      </c>
      <c r="O78">
        <f>VLOOKUP($B78,'2023'!$B:$AC,22,FALSE)</f>
        <v>0.58720755424574655</v>
      </c>
      <c r="P78">
        <f>VLOOKUP($B78,'2023'!$B:$AC,23,FALSE)</f>
        <v>0.8225375616699403</v>
      </c>
      <c r="Q78">
        <f>VLOOKUP($B78,'2023'!$B:$AC,24,FALSE)</f>
        <v>0.30664541157730058</v>
      </c>
      <c r="R78">
        <f>VLOOKUP($B78,'2023'!$B:$AC,25,FALSE)</f>
        <v>-0.58223571456470313</v>
      </c>
      <c r="S78">
        <f>VLOOKUP($B78,'2023'!$B:$AC,26,FALSE)</f>
        <v>-0.65749872680608235</v>
      </c>
      <c r="T78">
        <f>VLOOKUP($B78,'2023'!$B:$AC,27,FALSE)</f>
        <v>-0.19491259914766365</v>
      </c>
      <c r="U78">
        <f>VLOOKUP($B78,'2023'!$B:$AC,28,FALSE)</f>
        <v>0.42629499848358499</v>
      </c>
      <c r="V78">
        <f>P78*'Comb LR RESULTS'!$B$18+Q78*'Comb LR RESULTS'!$B$19+R78*'Comb LR RESULTS'!$B$20+S78*'Comb LR RESULTS'!$B$21+T78*'Comb LR RESULTS'!$B$22</f>
        <v>0.15775897093899027</v>
      </c>
      <c r="W78" s="16">
        <f>'NO Z LR RESULTS'!$B$17+'NO Z LR RESULTS'!$B$18*LR!J78+'NO Z LR RESULTS'!$B$19*LR!I78+'NO Z LR RESULTS'!$B$20*LR!K78+'NO Z LR RESULTS'!$B$21*LR!L78+'NO Z LR RESULTS'!$B$22*LR!M78</f>
        <v>0.39871990532704837</v>
      </c>
    </row>
    <row r="79" spans="1:23" x14ac:dyDescent="0.3">
      <c r="A79">
        <v>2023</v>
      </c>
      <c r="B79" t="s">
        <v>83</v>
      </c>
      <c r="C79">
        <f>VLOOKUP($B79,'2023'!$B:$AC,18,FALSE)</f>
        <v>0.29884219776500298</v>
      </c>
      <c r="D79">
        <f>VLOOKUP($B79,'2023'!$B:$AC,19,FALSE)</f>
        <v>0.32200000000000001</v>
      </c>
      <c r="E79">
        <f>VLOOKUP($B79,'2023'!$B:$AC,21,FALSE)</f>
        <v>-1.0393152420406668</v>
      </c>
      <c r="F79" s="13">
        <f>VLOOKUP($B79,'2023'!$B:$AC,7,FALSE)</f>
        <v>104.7</v>
      </c>
      <c r="G79" s="13">
        <f>VLOOKUP($B79,'2023'!$B:$AC,10,FALSE)</f>
        <v>9.6999999999999993</v>
      </c>
      <c r="H79">
        <f>VLOOKUP(B79,'2023'!$B:$P,9,FALSE)</f>
        <v>9.4</v>
      </c>
      <c r="I79" s="13">
        <f>VLOOKUP($B79,'2023'!$B:$AC,11,FALSE)</f>
        <v>51.4</v>
      </c>
      <c r="J79" s="13">
        <f>VLOOKUP($B79,'2023'!$B:$AC,6,FALSE)</f>
        <v>27.5</v>
      </c>
      <c r="K79" s="13">
        <f>VLOOKUP($B79,'2023'!$B:$AC,12,FALSE)</f>
        <v>41.7</v>
      </c>
      <c r="L79" s="13">
        <f>VLOOKUP($B79,'2023'!$B:$AC,13,FALSE)</f>
        <v>24.2</v>
      </c>
      <c r="M79" s="13">
        <f>VLOOKUP($B79,'2023'!$B:$AC,14,FALSE)</f>
        <v>81.2</v>
      </c>
      <c r="N79">
        <f>VLOOKUP($B79,'2023'!$B:$AC,20,FALSE)</f>
        <v>-1.0259273379216187</v>
      </c>
      <c r="O79">
        <f>VLOOKUP($B79,'2023'!$B:$AC,22,FALSE)</f>
        <v>0.15036751389082587</v>
      </c>
      <c r="P79">
        <f>VLOOKUP($B79,'2023'!$B:$AC,23,FALSE)</f>
        <v>0.44835743481695262</v>
      </c>
      <c r="Q79">
        <f>VLOOKUP($B79,'2023'!$B:$AC,24,FALSE)</f>
        <v>0.71089695641542117</v>
      </c>
      <c r="R79">
        <f>VLOOKUP($B79,'2023'!$B:$AC,25,FALSE)</f>
        <v>1.5913787470690106</v>
      </c>
      <c r="S79">
        <f>VLOOKUP($B79,'2023'!$B:$AC,26,FALSE)</f>
        <v>-0.6993338784642098</v>
      </c>
      <c r="T79">
        <f>VLOOKUP($B79,'2023'!$B:$AC,27,FALSE)</f>
        <v>-1.3286125867490008</v>
      </c>
      <c r="U79">
        <f>VLOOKUP($B79,'2023'!$B:$AC,28,FALSE)</f>
        <v>-0.25120308236879851</v>
      </c>
      <c r="V79">
        <f>P79*'Comb LR RESULTS'!$B$18+Q79*'Comb LR RESULTS'!$B$19+R79*'Comb LR RESULTS'!$B$20+S79*'Comb LR RESULTS'!$B$21+T79*'Comb LR RESULTS'!$B$22</f>
        <v>0.12535399984415607</v>
      </c>
      <c r="W79" s="16">
        <f>'NO Z LR RESULTS'!$B$17+'NO Z LR RESULTS'!$B$18*LR!J79+'NO Z LR RESULTS'!$B$19*LR!I79+'NO Z LR RESULTS'!$B$20*LR!K79+'NO Z LR RESULTS'!$B$21*LR!L79+'NO Z LR RESULTS'!$B$22*LR!M79</f>
        <v>0.39022590135322721</v>
      </c>
    </row>
    <row r="80" spans="1:23" x14ac:dyDescent="0.3">
      <c r="A80">
        <v>2023</v>
      </c>
      <c r="B80" t="s">
        <v>57</v>
      </c>
      <c r="C80">
        <f>VLOOKUP($B80,'2023'!$B:$AC,18,FALSE)</f>
        <v>0.34170609953914999</v>
      </c>
      <c r="D80">
        <f>VLOOKUP($B80,'2023'!$B:$AC,19,FALSE)</f>
        <v>0.33400000000000002</v>
      </c>
      <c r="E80">
        <f>VLOOKUP($B80,'2023'!$B:$AC,21,FALSE)</f>
        <v>0.27169779430089447</v>
      </c>
      <c r="F80" s="13">
        <f>VLOOKUP($B80,'2023'!$B:$AC,7,FALSE)</f>
        <v>106.7</v>
      </c>
      <c r="G80" s="13">
        <f>VLOOKUP($B80,'2023'!$B:$AC,10,FALSE)</f>
        <v>14.5</v>
      </c>
      <c r="H80">
        <f>VLOOKUP(B80,'2023'!$B:$P,9,FALSE)</f>
        <v>13.4</v>
      </c>
      <c r="I80" s="13">
        <f>VLOOKUP($B80,'2023'!$B:$AC,11,FALSE)</f>
        <v>51.4</v>
      </c>
      <c r="J80" s="13">
        <f>VLOOKUP($B80,'2023'!$B:$AC,6,FALSE)</f>
        <v>30.7</v>
      </c>
      <c r="K80" s="13">
        <f>VLOOKUP($B80,'2023'!$B:$AC,12,FALSE)</f>
        <v>36.9</v>
      </c>
      <c r="L80" s="13">
        <f>VLOOKUP($B80,'2023'!$B:$AC,13,FALSE)</f>
        <v>21.8</v>
      </c>
      <c r="M80" s="13">
        <f>VLOOKUP($B80,'2023'!$B:$AC,14,FALSE)</f>
        <v>74.3</v>
      </c>
      <c r="N80">
        <f>VLOOKUP($B80,'2023'!$B:$AC,20,FALSE)</f>
        <v>-1.786674557333805E-2</v>
      </c>
      <c r="O80">
        <f>VLOOKUP($B80,'2023'!$B:$AC,22,FALSE)</f>
        <v>1.2424676147781279</v>
      </c>
      <c r="P80">
        <f>VLOOKUP($B80,'2023'!$B:$AC,23,FALSE)</f>
        <v>0.44835743481695262</v>
      </c>
      <c r="Q80">
        <f>VLOOKUP($B80,'2023'!$B:$AC,24,FALSE)</f>
        <v>1.1151485012535418</v>
      </c>
      <c r="R80">
        <f>VLOOKUP($B80,'2023'!$B:$AC,25,FALSE)</f>
        <v>0.40577085890516629</v>
      </c>
      <c r="S80">
        <f>VLOOKUP($B80,'2023'!$B:$AC,26,FALSE)</f>
        <v>-2.1426466106695856</v>
      </c>
      <c r="T80">
        <f>VLOOKUP($B80,'2023'!$B:$AC,27,FALSE)</f>
        <v>-1.7173097253551732</v>
      </c>
      <c r="U80">
        <f>VLOOKUP($B80,'2023'!$B:$AC,28,FALSE)</f>
        <v>0.28404075703396314</v>
      </c>
      <c r="V80">
        <f>P80*'Comb LR RESULTS'!$B$18+Q80*'Comb LR RESULTS'!$B$19+R80*'Comb LR RESULTS'!$B$20+S80*'Comb LR RESULTS'!$B$21+T80*'Comb LR RESULTS'!$B$22</f>
        <v>0.10211044286635454</v>
      </c>
      <c r="W80" s="16">
        <f>'NO Z LR RESULTS'!$B$17+'NO Z LR RESULTS'!$B$18*LR!J80+'NO Z LR RESULTS'!$B$19*LR!I80+'NO Z LR RESULTS'!$B$20*LR!K80+'NO Z LR RESULTS'!$B$21*LR!L80+'NO Z LR RESULTS'!$B$22*LR!M80</f>
        <v>0.38198078575017086</v>
      </c>
    </row>
    <row r="81" spans="1:23" x14ac:dyDescent="0.3">
      <c r="A81">
        <v>2023</v>
      </c>
      <c r="B81" t="s">
        <v>125</v>
      </c>
      <c r="C81">
        <f>VLOOKUP($B81,'2023'!$B:$AC,18,FALSE)</f>
        <v>0.33315842409438401</v>
      </c>
      <c r="D81">
        <f>VLOOKUP($B81,'2023'!$B:$AC,19,FALSE)</f>
        <v>0.33</v>
      </c>
      <c r="E81">
        <f>VLOOKUP($B81,'2023'!$B:$AC,21,FALSE)</f>
        <v>1.0263032772401901E-2</v>
      </c>
      <c r="F81" s="13">
        <f>VLOOKUP($B81,'2023'!$B:$AC,7,FALSE)</f>
        <v>104.8</v>
      </c>
      <c r="G81" s="13">
        <f>VLOOKUP($B81,'2023'!$B:$AC,10,FALSE)</f>
        <v>17</v>
      </c>
      <c r="H81">
        <f>VLOOKUP(B81,'2023'!$B:$P,9,FALSE)</f>
        <v>9.8000000000000007</v>
      </c>
      <c r="I81" s="13">
        <f>VLOOKUP($B81,'2023'!$B:$AC,11,FALSE)</f>
        <v>47.4</v>
      </c>
      <c r="J81" s="13">
        <f>VLOOKUP($B81,'2023'!$B:$AC,6,FALSE)</f>
        <v>23.3</v>
      </c>
      <c r="K81" s="13">
        <f>VLOOKUP($B81,'2023'!$B:$AC,12,FALSE)</f>
        <v>30.4</v>
      </c>
      <c r="L81" s="13">
        <f>VLOOKUP($B81,'2023'!$B:$AC,13,FALSE)</f>
        <v>38</v>
      </c>
      <c r="M81" s="13">
        <f>VLOOKUP($B81,'2023'!$B:$AC,14,FALSE)</f>
        <v>83.8</v>
      </c>
      <c r="N81">
        <f>VLOOKUP($B81,'2023'!$B:$AC,20,FALSE)</f>
        <v>0.50716481294139137</v>
      </c>
      <c r="O81">
        <f>VLOOKUP($B81,'2023'!$B:$AC,22,FALSE)</f>
        <v>0.25957752397955614</v>
      </c>
      <c r="P81">
        <f>VLOOKUP($B81,'2023'!$B:$AC,23,FALSE)</f>
        <v>-0.70296603242300582</v>
      </c>
      <c r="Q81">
        <f>VLOOKUP($B81,'2023'!$B:$AC,24,FALSE)</f>
        <v>0.18031680381538787</v>
      </c>
      <c r="R81">
        <f>VLOOKUP($B81,'2023'!$B:$AC,25,FALSE)</f>
        <v>-1.1997398229833716</v>
      </c>
      <c r="S81">
        <f>VLOOKUP($B81,'2023'!$B:$AC,26,FALSE)</f>
        <v>-0.15547690690856253</v>
      </c>
      <c r="T81">
        <f>VLOOKUP($B81,'2023'!$B:$AC,27,FALSE)</f>
        <v>0.9063959602364926</v>
      </c>
      <c r="U81">
        <f>VLOOKUP($B81,'2023'!$B:$AC,28,FALSE)</f>
        <v>0.31818375965370427</v>
      </c>
      <c r="V81">
        <f>P81*'Comb LR RESULTS'!$B$18+Q81*'Comb LR RESULTS'!$B$19+R81*'Comb LR RESULTS'!$B$20+S81*'Comb LR RESULTS'!$B$21+T81*'Comb LR RESULTS'!$B$22</f>
        <v>9.5908195043918607E-2</v>
      </c>
      <c r="W81" s="16">
        <f>'NO Z LR RESULTS'!$B$17+'NO Z LR RESULTS'!$B$18*LR!J81+'NO Z LR RESULTS'!$B$19*LR!I81+'NO Z LR RESULTS'!$B$20*LR!K81+'NO Z LR RESULTS'!$B$21*LR!L81+'NO Z LR RESULTS'!$B$22*LR!M81</f>
        <v>0.38677282163426219</v>
      </c>
    </row>
    <row r="82" spans="1:23" x14ac:dyDescent="0.3">
      <c r="A82">
        <v>2023</v>
      </c>
      <c r="B82" t="s">
        <v>90</v>
      </c>
      <c r="C82">
        <f>VLOOKUP($B82,'2023'!$B:$AC,18,FALSE)</f>
        <v>0.30205229622917501</v>
      </c>
      <c r="D82">
        <f>VLOOKUP($B82,'2023'!$B:$AC,19,FALSE)</f>
        <v>0.32500000000000001</v>
      </c>
      <c r="E82">
        <f>VLOOKUP($B82,'2023'!$B:$AC,21,FALSE)</f>
        <v>-0.94113283772655787</v>
      </c>
      <c r="F82" s="13">
        <f>VLOOKUP($B82,'2023'!$B:$AC,7,FALSE)</f>
        <v>106.6</v>
      </c>
      <c r="G82" s="13">
        <f>VLOOKUP($B82,'2023'!$B:$AC,10,FALSE)</f>
        <v>17.899999999999999</v>
      </c>
      <c r="H82">
        <f>VLOOKUP(B82,'2023'!$B:$P,9,FALSE)</f>
        <v>9</v>
      </c>
      <c r="I82" s="13">
        <f>VLOOKUP($B82,'2023'!$B:$AC,11,FALSE)</f>
        <v>45.2</v>
      </c>
      <c r="J82" s="13">
        <f>VLOOKUP($B82,'2023'!$B:$AC,6,FALSE)</f>
        <v>27</v>
      </c>
      <c r="K82" s="13">
        <f>VLOOKUP($B82,'2023'!$B:$AC,12,FALSE)</f>
        <v>27.3</v>
      </c>
      <c r="L82" s="13">
        <f>VLOOKUP($B82,'2023'!$B:$AC,13,FALSE)</f>
        <v>50</v>
      </c>
      <c r="M82" s="13">
        <f>VLOOKUP($B82,'2023'!$B:$AC,14,FALSE)</f>
        <v>81.900000000000006</v>
      </c>
      <c r="N82">
        <f>VLOOKUP($B82,'2023'!$B:$AC,20,FALSE)</f>
        <v>0.69617617400669374</v>
      </c>
      <c r="O82">
        <f>VLOOKUP($B82,'2023'!$B:$AC,22,FALSE)</f>
        <v>4.1157503802095555E-2</v>
      </c>
      <c r="P82">
        <f>VLOOKUP($B82,'2023'!$B:$AC,23,FALSE)</f>
        <v>-1.3361939394049818</v>
      </c>
      <c r="Q82">
        <f>VLOOKUP($B82,'2023'!$B:$AC,24,FALSE)</f>
        <v>0.64773265253446488</v>
      </c>
      <c r="R82">
        <f>VLOOKUP($B82,'2023'!$B:$AC,25,FALSE)</f>
        <v>-1.9654449174225197</v>
      </c>
      <c r="S82">
        <f>VLOOKUP($B82,'2023'!$B:$AC,26,FALSE)</f>
        <v>-0.55291084766076537</v>
      </c>
      <c r="T82">
        <f>VLOOKUP($B82,'2023'!$B:$AC,27,FALSE)</f>
        <v>2.8498816532673561</v>
      </c>
      <c r="U82">
        <f>VLOOKUP($B82,'2023'!$B:$AC,28,FALSE)</f>
        <v>-0.78961493097113711</v>
      </c>
      <c r="V82">
        <f>P82*'Comb LR RESULTS'!$B$18+Q82*'Comb LR RESULTS'!$B$19+R82*'Comb LR RESULTS'!$B$20+S82*'Comb LR RESULTS'!$B$21+T82*'Comb LR RESULTS'!$B$22</f>
        <v>8.5116205772837239E-2</v>
      </c>
      <c r="W82" s="16">
        <f>'NO Z LR RESULTS'!$B$17+'NO Z LR RESULTS'!$B$18*LR!J82+'NO Z LR RESULTS'!$B$19*LR!I82+'NO Z LR RESULTS'!$B$20*LR!K82+'NO Z LR RESULTS'!$B$21*LR!L82+'NO Z LR RESULTS'!$B$22*LR!M82</f>
        <v>0.37179636236122932</v>
      </c>
    </row>
    <row r="83" spans="1:23" x14ac:dyDescent="0.3">
      <c r="A83">
        <v>2023</v>
      </c>
      <c r="B83" t="s">
        <v>133</v>
      </c>
      <c r="C83">
        <f>VLOOKUP($B83,'2023'!$B:$AC,18,FALSE)</f>
        <v>0.34526099582542003</v>
      </c>
      <c r="D83">
        <f>VLOOKUP($B83,'2023'!$B:$AC,19,FALSE)</f>
        <v>0.35</v>
      </c>
      <c r="E83">
        <f>VLOOKUP($B83,'2023'!$B:$AC,21,FALSE)</f>
        <v>0.38042600571521723</v>
      </c>
      <c r="F83" s="13">
        <f>VLOOKUP($B83,'2023'!$B:$AC,7,FALSE)</f>
        <v>104.1</v>
      </c>
      <c r="G83" s="13">
        <f>VLOOKUP($B83,'2023'!$B:$AC,10,FALSE)</f>
        <v>15.2</v>
      </c>
      <c r="H83">
        <f>VLOOKUP(B83,'2023'!$B:$P,9,FALSE)</f>
        <v>6.5</v>
      </c>
      <c r="I83" s="13">
        <f>VLOOKUP($B83,'2023'!$B:$AC,11,FALSE)</f>
        <v>51.2</v>
      </c>
      <c r="J83" s="13">
        <f>VLOOKUP($B83,'2023'!$B:$AC,6,FALSE)</f>
        <v>22.9</v>
      </c>
      <c r="K83" s="13">
        <f>VLOOKUP($B83,'2023'!$B:$AC,12,FALSE)</f>
        <v>36</v>
      </c>
      <c r="L83" s="13">
        <f>VLOOKUP($B83,'2023'!$B:$AC,13,FALSE)</f>
        <v>27.2</v>
      </c>
      <c r="M83" s="13">
        <f>VLOOKUP($B83,'2023'!$B:$AC,14,FALSE)</f>
        <v>82.9</v>
      </c>
      <c r="N83">
        <f>VLOOKUP($B83,'2023'!$B:$AC,20,FALSE)</f>
        <v>0.12914209081078606</v>
      </c>
      <c r="O83">
        <f>VLOOKUP($B83,'2023'!$B:$AC,22,FALSE)</f>
        <v>-0.64140505925246827</v>
      </c>
      <c r="P83">
        <f>VLOOKUP($B83,'2023'!$B:$AC,23,FALSE)</f>
        <v>0.39079126145495591</v>
      </c>
      <c r="Q83">
        <f>VLOOKUP($B83,'2023'!$B:$AC,24,FALSE)</f>
        <v>0.12978536071062252</v>
      </c>
      <c r="R83">
        <f>VLOOKUP($B83,'2023'!$B:$AC,25,FALSE)</f>
        <v>0.18346937987444603</v>
      </c>
      <c r="S83">
        <f>VLOOKUP($B83,'2023'!$B:$AC,26,FALSE)</f>
        <v>-0.34373508937013136</v>
      </c>
      <c r="T83">
        <f>VLOOKUP($B83,'2023'!$B:$AC,27,FALSE)</f>
        <v>-0.84274116349128492</v>
      </c>
      <c r="U83">
        <f>VLOOKUP($B83,'2023'!$B:$AC,28,FALSE)</f>
        <v>0.44532205495733002</v>
      </c>
      <c r="V83">
        <f>P83*'Comb LR RESULTS'!$B$18+Q83*'Comb LR RESULTS'!$B$19+R83*'Comb LR RESULTS'!$B$20+S83*'Comb LR RESULTS'!$B$21+T83*'Comb LR RESULTS'!$B$22</f>
        <v>6.4427267214817105E-2</v>
      </c>
      <c r="W83" s="16">
        <f>'NO Z LR RESULTS'!$B$17+'NO Z LR RESULTS'!$B$18*LR!J83+'NO Z LR RESULTS'!$B$19*LR!I83+'NO Z LR RESULTS'!$B$20*LR!K83+'NO Z LR RESULTS'!$B$21*LR!L83+'NO Z LR RESULTS'!$B$22*LR!M83</f>
        <v>0.39653114610798235</v>
      </c>
    </row>
    <row r="84" spans="1:23" x14ac:dyDescent="0.3">
      <c r="A84">
        <v>2023</v>
      </c>
      <c r="B84" t="s">
        <v>103</v>
      </c>
      <c r="C84">
        <f>VLOOKUP($B84,'2023'!$B:$AC,18,FALSE)</f>
        <v>0.33395061910152402</v>
      </c>
      <c r="D84">
        <f>VLOOKUP($B84,'2023'!$B:$AC,19,FALSE)</f>
        <v>0.35299999999999998</v>
      </c>
      <c r="E84">
        <f>VLOOKUP($B84,'2023'!$B:$AC,21,FALSE)</f>
        <v>3.4492697798175501E-2</v>
      </c>
      <c r="F84" s="13">
        <f>VLOOKUP($B84,'2023'!$B:$AC,7,FALSE)</f>
        <v>108.8</v>
      </c>
      <c r="G84" s="13">
        <f>VLOOKUP($B84,'2023'!$B:$AC,10,FALSE)</f>
        <v>15.8</v>
      </c>
      <c r="H84">
        <f>VLOOKUP(B84,'2023'!$B:$P,9,FALSE)</f>
        <v>3.1</v>
      </c>
      <c r="I84" s="13">
        <f>VLOOKUP($B84,'2023'!$B:$AC,11,FALSE)</f>
        <v>49.8</v>
      </c>
      <c r="J84" s="13">
        <f>VLOOKUP($B84,'2023'!$B:$AC,6,FALSE)</f>
        <v>25.9</v>
      </c>
      <c r="K84" s="13">
        <f>VLOOKUP($B84,'2023'!$B:$AC,12,FALSE)</f>
        <v>34</v>
      </c>
      <c r="L84" s="13">
        <f>VLOOKUP($B84,'2023'!$B:$AC,13,FALSE)</f>
        <v>35.4</v>
      </c>
      <c r="M84" s="13">
        <f>VLOOKUP($B84,'2023'!$B:$AC,14,FALSE)</f>
        <v>81.099999999999994</v>
      </c>
      <c r="N84">
        <f>VLOOKUP($B84,'2023'!$B:$AC,20,FALSE)</f>
        <v>0.25514966485432145</v>
      </c>
      <c r="O84">
        <f>VLOOKUP($B84,'2023'!$B:$AC,22,FALSE)</f>
        <v>-1.5696901450066751</v>
      </c>
      <c r="P84">
        <f>VLOOKUP($B84,'2023'!$B:$AC,23,FALSE)</f>
        <v>-1.2171952079031162E-2</v>
      </c>
      <c r="Q84">
        <f>VLOOKUP($B84,'2023'!$B:$AC,24,FALSE)</f>
        <v>0.50877118399636068</v>
      </c>
      <c r="R84">
        <f>VLOOKUP($B84,'2023'!$B:$AC,25,FALSE)</f>
        <v>-0.31053390686048865</v>
      </c>
      <c r="S84">
        <f>VLOOKUP($B84,'2023'!$B:$AC,26,FALSE)</f>
        <v>-0.72025145429327497</v>
      </c>
      <c r="T84">
        <f>VLOOKUP($B84,'2023'!$B:$AC,27,FALSE)</f>
        <v>0.48530739341313855</v>
      </c>
      <c r="U84">
        <f>VLOOKUP($B84,'2023'!$B:$AC,28,FALSE)</f>
        <v>-0.3862537568495642</v>
      </c>
      <c r="V84">
        <f>P84*'Comb LR RESULTS'!$B$18+Q84*'Comb LR RESULTS'!$B$19+R84*'Comb LR RESULTS'!$B$20+S84*'Comb LR RESULTS'!$B$21+T84*'Comb LR RESULTS'!$B$22</f>
        <v>5.3683845880382518E-2</v>
      </c>
      <c r="W84" s="16">
        <f>'NO Z LR RESULTS'!$B$17+'NO Z LR RESULTS'!$B$18*LR!J84+'NO Z LR RESULTS'!$B$19*LR!I84+'NO Z LR RESULTS'!$B$20*LR!K84+'NO Z LR RESULTS'!$B$21*LR!L84+'NO Z LR RESULTS'!$B$22*LR!M84</f>
        <v>0.38537495909963704</v>
      </c>
    </row>
    <row r="85" spans="1:23" x14ac:dyDescent="0.3">
      <c r="A85">
        <v>2023</v>
      </c>
      <c r="B85" t="s">
        <v>96</v>
      </c>
      <c r="C85">
        <f>VLOOKUP($B85,'2023'!$B:$AC,18,FALSE)</f>
        <v>0.33909000869462802</v>
      </c>
      <c r="D85">
        <f>VLOOKUP($B85,'2023'!$B:$AC,19,FALSE)</f>
        <v>0.318</v>
      </c>
      <c r="E85">
        <f>VLOOKUP($B85,'2023'!$B:$AC,21,FALSE)</f>
        <v>0.19168339851645105</v>
      </c>
      <c r="F85" s="13">
        <f>VLOOKUP($B85,'2023'!$B:$AC,7,FALSE)</f>
        <v>105.6</v>
      </c>
      <c r="G85" s="13">
        <f>VLOOKUP($B85,'2023'!$B:$AC,10,FALSE)</f>
        <v>12.8</v>
      </c>
      <c r="H85">
        <f>VLOOKUP(B85,'2023'!$B:$P,9,FALSE)</f>
        <v>7.9</v>
      </c>
      <c r="I85" s="13">
        <f>VLOOKUP($B85,'2023'!$B:$AC,11,FALSE)</f>
        <v>47.6</v>
      </c>
      <c r="J85" s="13">
        <f>VLOOKUP($B85,'2023'!$B:$AC,6,FALSE)</f>
        <v>26.6</v>
      </c>
      <c r="K85" s="13">
        <f>VLOOKUP($B85,'2023'!$B:$AC,12,FALSE)</f>
        <v>34.799999999999997</v>
      </c>
      <c r="L85" s="13">
        <f>VLOOKUP($B85,'2023'!$B:$AC,13,FALSE)</f>
        <v>38.1</v>
      </c>
      <c r="M85" s="13">
        <f>VLOOKUP($B85,'2023'!$B:$AC,14,FALSE)</f>
        <v>82.2</v>
      </c>
      <c r="N85">
        <f>VLOOKUP($B85,'2023'!$B:$AC,20,FALSE)</f>
        <v>-0.37488820536335393</v>
      </c>
      <c r="O85">
        <f>VLOOKUP($B85,'2023'!$B:$AC,22,FALSE)</f>
        <v>-0.25917002394191241</v>
      </c>
      <c r="P85">
        <f>VLOOKUP($B85,'2023'!$B:$AC,23,FALSE)</f>
        <v>-0.64539985906100705</v>
      </c>
      <c r="Q85">
        <f>VLOOKUP($B85,'2023'!$B:$AC,24,FALSE)</f>
        <v>0.5972012094296999</v>
      </c>
      <c r="R85">
        <f>VLOOKUP($B85,'2023'!$B:$AC,25,FALSE)</f>
        <v>-0.11293259216651548</v>
      </c>
      <c r="S85">
        <f>VLOOKUP($B85,'2023'!$B:$AC,26,FALSE)</f>
        <v>-0.49015812017357574</v>
      </c>
      <c r="T85">
        <f>VLOOKUP($B85,'2023'!$B:$AC,27,FALSE)</f>
        <v>0.92259167434508338</v>
      </c>
      <c r="U85">
        <f>VLOOKUP($B85,'2023'!$B:$AC,28,FALSE)</f>
        <v>-0.7026159929224437</v>
      </c>
      <c r="V85">
        <f>P85*'Comb LR RESULTS'!$B$18+Q85*'Comb LR RESULTS'!$B$19+R85*'Comb LR RESULTS'!$B$20+S85*'Comb LR RESULTS'!$B$21+T85*'Comb LR RESULTS'!$B$22</f>
        <v>5.0160707181068021E-2</v>
      </c>
      <c r="W85" s="16">
        <f>'NO Z LR RESULTS'!$B$17+'NO Z LR RESULTS'!$B$18*LR!J85+'NO Z LR RESULTS'!$B$19*LR!I85+'NO Z LR RESULTS'!$B$20*LR!K85+'NO Z LR RESULTS'!$B$21*LR!L85+'NO Z LR RESULTS'!$B$22*LR!M85</f>
        <v>0.37903553155315928</v>
      </c>
    </row>
    <row r="86" spans="1:23" x14ac:dyDescent="0.3">
      <c r="A86">
        <v>2023</v>
      </c>
      <c r="B86" t="s">
        <v>105</v>
      </c>
      <c r="C86">
        <f>VLOOKUP($B86,'2023'!$B:$AC,18,FALSE)</f>
        <v>0.34658146799067002</v>
      </c>
      <c r="D86">
        <f>VLOOKUP($B86,'2023'!$B:$AC,19,FALSE)</f>
        <v>0.35099999999999998</v>
      </c>
      <c r="E86">
        <f>VLOOKUP($B86,'2023'!$B:$AC,21,FALSE)</f>
        <v>0.42081328151410513</v>
      </c>
      <c r="F86" s="13">
        <f>VLOOKUP($B86,'2023'!$B:$AC,7,FALSE)</f>
        <v>106.7</v>
      </c>
      <c r="G86" s="13">
        <f>VLOOKUP($B86,'2023'!$B:$AC,10,FALSE)</f>
        <v>20.399999999999999</v>
      </c>
      <c r="H86">
        <f>VLOOKUP(B86,'2023'!$B:$P,9,FALSE)</f>
        <v>9</v>
      </c>
      <c r="I86" s="13">
        <f>VLOOKUP($B86,'2023'!$B:$AC,11,FALSE)</f>
        <v>56.2</v>
      </c>
      <c r="J86" s="13">
        <f>VLOOKUP($B86,'2023'!$B:$AC,6,FALSE)</f>
        <v>25.6</v>
      </c>
      <c r="K86" s="13">
        <f>VLOOKUP($B86,'2023'!$B:$AC,12,FALSE)</f>
        <v>35.799999999999997</v>
      </c>
      <c r="L86" s="13">
        <f>VLOOKUP($B86,'2023'!$B:$AC,13,FALSE)</f>
        <v>31.4</v>
      </c>
      <c r="M86" s="13">
        <f>VLOOKUP($B86,'2023'!$B:$AC,14,FALSE)</f>
        <v>79.2</v>
      </c>
      <c r="N86">
        <f>VLOOKUP($B86,'2023'!$B:$AC,20,FALSE)</f>
        <v>1.2212077325214232</v>
      </c>
      <c r="O86">
        <f>VLOOKUP($B86,'2023'!$B:$AC,22,FALSE)</f>
        <v>4.1157503802095555E-2</v>
      </c>
      <c r="P86">
        <f>VLOOKUP($B86,'2023'!$B:$AC,23,FALSE)</f>
        <v>1.829945595504904</v>
      </c>
      <c r="Q86">
        <f>VLOOKUP($B86,'2023'!$B:$AC,24,FALSE)</f>
        <v>0.47087260166778722</v>
      </c>
      <c r="R86">
        <f>VLOOKUP($B86,'2023'!$B:$AC,25,FALSE)</f>
        <v>0.13406905120095186</v>
      </c>
      <c r="S86">
        <f>VLOOKUP($B86,'2023'!$B:$AC,26,FALSE)</f>
        <v>-1.1176853950454777</v>
      </c>
      <c r="T86">
        <f>VLOOKUP($B86,'2023'!$B:$AC,27,FALSE)</f>
        <v>-0.16252117093048268</v>
      </c>
      <c r="U86">
        <f>VLOOKUP($B86,'2023'!$B:$AC,28,FALSE)</f>
        <v>-0.61836067364815972</v>
      </c>
      <c r="V86">
        <f>P86*'Comb LR RESULTS'!$B$18+Q86*'Comb LR RESULTS'!$B$19+R86*'Comb LR RESULTS'!$B$20+S86*'Comb LR RESULTS'!$B$21+T86*'Comb LR RESULTS'!$B$22</f>
        <v>5.0107759613421968E-2</v>
      </c>
      <c r="W86" s="16">
        <f>'NO Z LR RESULTS'!$B$17+'NO Z LR RESULTS'!$B$18*LR!J86+'NO Z LR RESULTS'!$B$19*LR!I86+'NO Z LR RESULTS'!$B$20*LR!K86+'NO Z LR RESULTS'!$B$21*LR!L86+'NO Z LR RESULTS'!$B$22*LR!M86</f>
        <v>0.39967204461303285</v>
      </c>
    </row>
    <row r="87" spans="1:23" x14ac:dyDescent="0.3">
      <c r="A87">
        <v>2023</v>
      </c>
      <c r="B87" t="s">
        <v>101</v>
      </c>
      <c r="C87">
        <f>VLOOKUP($B87,'2023'!$B:$AC,18,FALSE)</f>
        <v>0.34042835981791197</v>
      </c>
      <c r="D87">
        <f>VLOOKUP($B87,'2023'!$B:$AC,19,FALSE)</f>
        <v>0.31900000000000001</v>
      </c>
      <c r="E87">
        <f>VLOOKUP($B87,'2023'!$B:$AC,21,FALSE)</f>
        <v>0.23261751083951318</v>
      </c>
      <c r="F87" s="13">
        <f>VLOOKUP($B87,'2023'!$B:$AC,7,FALSE)</f>
        <v>106.2</v>
      </c>
      <c r="G87" s="13">
        <f>VLOOKUP($B87,'2023'!$B:$AC,10,FALSE)</f>
        <v>12.3</v>
      </c>
      <c r="H87">
        <f>VLOOKUP(B87,'2023'!$B:$P,9,FALSE)</f>
        <v>16</v>
      </c>
      <c r="I87" s="13">
        <f>VLOOKUP($B87,'2023'!$B:$AC,11,FALSE)</f>
        <v>49.1</v>
      </c>
      <c r="J87" s="13">
        <f>VLOOKUP($B87,'2023'!$B:$AC,6,FALSE)</f>
        <v>26.2</v>
      </c>
      <c r="K87" s="13">
        <f>VLOOKUP($B87,'2023'!$B:$AC,12,FALSE)</f>
        <v>36.799999999999997</v>
      </c>
      <c r="L87" s="13">
        <f>VLOOKUP($B87,'2023'!$B:$AC,13,FALSE)</f>
        <v>37.700000000000003</v>
      </c>
      <c r="M87" s="13">
        <f>VLOOKUP($B87,'2023'!$B:$AC,14,FALSE)</f>
        <v>83.1</v>
      </c>
      <c r="N87">
        <f>VLOOKUP($B87,'2023'!$B:$AC,20,FALSE)</f>
        <v>-0.47989451706629982</v>
      </c>
      <c r="O87">
        <f>VLOOKUP($B87,'2023'!$B:$AC,22,FALSE)</f>
        <v>1.9523326803548742</v>
      </c>
      <c r="P87">
        <f>VLOOKUP($B87,'2023'!$B:$AC,23,FALSE)</f>
        <v>-0.21365355884602266</v>
      </c>
      <c r="Q87">
        <f>VLOOKUP($B87,'2023'!$B:$AC,24,FALSE)</f>
        <v>0.54666976632493458</v>
      </c>
      <c r="R87">
        <f>VLOOKUP($B87,'2023'!$B:$AC,25,FALSE)</f>
        <v>0.38107069456841924</v>
      </c>
      <c r="S87">
        <f>VLOOKUP($B87,'2023'!$B:$AC,26,FALSE)</f>
        <v>-0.3018999377120069</v>
      </c>
      <c r="T87">
        <f>VLOOKUP($B87,'2023'!$B:$AC,27,FALSE)</f>
        <v>0.85780881791072139</v>
      </c>
      <c r="U87">
        <f>VLOOKUP($B87,'2023'!$B:$AC,28,FALSE)</f>
        <v>-0.9941096838662129</v>
      </c>
      <c r="V87">
        <f>P87*'Comb LR RESULTS'!$B$18+Q87*'Comb LR RESULTS'!$B$19+R87*'Comb LR RESULTS'!$B$20+S87*'Comb LR RESULTS'!$B$21+T87*'Comb LR RESULTS'!$B$22</f>
        <v>4.8350280554241745E-2</v>
      </c>
      <c r="W87" s="16">
        <f>'NO Z LR RESULTS'!$B$17+'NO Z LR RESULTS'!$B$18*LR!J87+'NO Z LR RESULTS'!$B$19*LR!I87+'NO Z LR RESULTS'!$B$20*LR!K87+'NO Z LR RESULTS'!$B$21*LR!L87+'NO Z LR RESULTS'!$B$22*LR!M87</f>
        <v>0.38324964034518877</v>
      </c>
    </row>
    <row r="88" spans="1:23" x14ac:dyDescent="0.3">
      <c r="A88">
        <v>2023</v>
      </c>
      <c r="B88" t="s">
        <v>63</v>
      </c>
      <c r="C88">
        <f>VLOOKUP($B88,'2023'!$B:$AC,18,FALSE)</f>
        <v>0.29029822251635101</v>
      </c>
      <c r="D88">
        <f>VLOOKUP($B88,'2023'!$B:$AC,19,FALSE)</f>
        <v>0.29699999999999999</v>
      </c>
      <c r="E88">
        <f>VLOOKUP($B88,'2023'!$B:$AC,21,FALSE)</f>
        <v>-1.3006368312926819</v>
      </c>
      <c r="F88" s="13">
        <f>VLOOKUP($B88,'2023'!$B:$AC,7,FALSE)</f>
        <v>107.7</v>
      </c>
      <c r="G88" s="13">
        <f>VLOOKUP($B88,'2023'!$B:$AC,10,FALSE)</f>
        <v>15.7</v>
      </c>
      <c r="H88">
        <f>VLOOKUP(B88,'2023'!$B:$P,9,FALSE)</f>
        <v>14.6</v>
      </c>
      <c r="I88" s="13">
        <f>VLOOKUP($B88,'2023'!$B:$AC,11,FALSE)</f>
        <v>48.8</v>
      </c>
      <c r="J88" s="13">
        <f>VLOOKUP($B88,'2023'!$B:$AC,6,FALSE)</f>
        <v>29.5</v>
      </c>
      <c r="K88" s="13">
        <f>VLOOKUP($B88,'2023'!$B:$AC,12,FALSE)</f>
        <v>33.1</v>
      </c>
      <c r="L88" s="13">
        <f>VLOOKUP($B88,'2023'!$B:$AC,13,FALSE)</f>
        <v>34.700000000000003</v>
      </c>
      <c r="M88" s="13">
        <f>VLOOKUP($B88,'2023'!$B:$AC,14,FALSE)</f>
        <v>76.599999999999994</v>
      </c>
      <c r="N88">
        <f>VLOOKUP($B88,'2023'!$B:$AC,20,FALSE)</f>
        <v>0.23414840251373195</v>
      </c>
      <c r="O88">
        <f>VLOOKUP($B88,'2023'!$B:$AC,22,FALSE)</f>
        <v>1.5700976450443183</v>
      </c>
      <c r="P88">
        <f>VLOOKUP($B88,'2023'!$B:$AC,23,FALSE)</f>
        <v>-0.30000281888902075</v>
      </c>
      <c r="Q88">
        <f>VLOOKUP($B88,'2023'!$B:$AC,24,FALSE)</f>
        <v>0.96355417193924664</v>
      </c>
      <c r="R88">
        <f>VLOOKUP($B88,'2023'!$B:$AC,25,FALSE)</f>
        <v>-0.53283538589120893</v>
      </c>
      <c r="S88">
        <f>VLOOKUP($B88,'2023'!$B:$AC,26,FALSE)</f>
        <v>-1.661542366601128</v>
      </c>
      <c r="T88">
        <f>VLOOKUP($B88,'2023'!$B:$AC,27,FALSE)</f>
        <v>0.37193739465300552</v>
      </c>
      <c r="U88">
        <f>VLOOKUP($B88,'2023'!$B:$AC,28,FALSE)</f>
        <v>-0.53709020342367797</v>
      </c>
      <c r="V88">
        <f>P88*'Comb LR RESULTS'!$B$18+Q88*'Comb LR RESULTS'!$B$19+R88*'Comb LR RESULTS'!$B$20+S88*'Comb LR RESULTS'!$B$21+T88*'Comb LR RESULTS'!$B$22</f>
        <v>2.0757663588981519E-2</v>
      </c>
      <c r="W88" s="16">
        <f>'NO Z LR RESULTS'!$B$17+'NO Z LR RESULTS'!$B$18*LR!J88+'NO Z LR RESULTS'!$B$19*LR!I88+'NO Z LR RESULTS'!$B$20*LR!K88+'NO Z LR RESULTS'!$B$21*LR!L88+'NO Z LR RESULTS'!$B$22*LR!M88</f>
        <v>0.37427572853572588</v>
      </c>
    </row>
    <row r="89" spans="1:23" x14ac:dyDescent="0.3">
      <c r="A89">
        <v>2023</v>
      </c>
      <c r="B89" t="s">
        <v>109</v>
      </c>
      <c r="C89">
        <f>VLOOKUP($B89,'2023'!$B:$AC,18,FALSE)</f>
        <v>0.35825564027595103</v>
      </c>
      <c r="D89">
        <f>VLOOKUP($B89,'2023'!$B:$AC,19,FALSE)</f>
        <v>0.32200000000000001</v>
      </c>
      <c r="E89">
        <f>VLOOKUP($B89,'2023'!$B:$AC,21,FALSE)</f>
        <v>0.77787345151785003</v>
      </c>
      <c r="F89" s="13">
        <f>VLOOKUP($B89,'2023'!$B:$AC,7,FALSE)</f>
        <v>104.1</v>
      </c>
      <c r="G89" s="13">
        <f>VLOOKUP($B89,'2023'!$B:$AC,10,FALSE)</f>
        <v>12.3</v>
      </c>
      <c r="H89">
        <f>VLOOKUP(B89,'2023'!$B:$P,9,FALSE)</f>
        <v>4.9000000000000004</v>
      </c>
      <c r="I89" s="13">
        <f>VLOOKUP($B89,'2023'!$B:$AC,11,FALSE)</f>
        <v>52.3</v>
      </c>
      <c r="J89" s="13">
        <f>VLOOKUP($B89,'2023'!$B:$AC,6,FALSE)</f>
        <v>24.9</v>
      </c>
      <c r="K89" s="13">
        <f>VLOOKUP($B89,'2023'!$B:$AC,12,FALSE)</f>
        <v>40</v>
      </c>
      <c r="L89" s="13">
        <f>VLOOKUP($B89,'2023'!$B:$AC,13,FALSE)</f>
        <v>27.9</v>
      </c>
      <c r="M89" s="13">
        <f>VLOOKUP($B89,'2023'!$B:$AC,14,FALSE)</f>
        <v>82.3</v>
      </c>
      <c r="N89">
        <f>VLOOKUP($B89,'2023'!$B:$AC,20,FALSE)</f>
        <v>-0.47989451706629982</v>
      </c>
      <c r="O89">
        <f>VLOOKUP($B89,'2023'!$B:$AC,22,FALSE)</f>
        <v>-1.0782450996073889</v>
      </c>
      <c r="P89">
        <f>VLOOKUP($B89,'2023'!$B:$AC,23,FALSE)</f>
        <v>0.70740521494594288</v>
      </c>
      <c r="Q89">
        <f>VLOOKUP($B89,'2023'!$B:$AC,24,FALSE)</f>
        <v>0.38244257623444794</v>
      </c>
      <c r="R89">
        <f>VLOOKUP($B89,'2023'!$B:$AC,25,FALSE)</f>
        <v>1.1714759533443155</v>
      </c>
      <c r="S89">
        <f>VLOOKUP($B89,'2023'!$B:$AC,26,FALSE)</f>
        <v>-0.46924054434451357</v>
      </c>
      <c r="T89">
        <f>VLOOKUP($B89,'2023'!$B:$AC,27,FALSE)</f>
        <v>-0.72937116473115127</v>
      </c>
      <c r="U89">
        <f>VLOOKUP($B89,'2023'!$B:$AC,28,FALSE)</f>
        <v>-0.52890275672322984</v>
      </c>
      <c r="V89">
        <f>P89*'Comb LR RESULTS'!$B$18+Q89*'Comb LR RESULTS'!$B$19+R89*'Comb LR RESULTS'!$B$20+S89*'Comb LR RESULTS'!$B$21+T89*'Comb LR RESULTS'!$B$22</f>
        <v>2.0054631384553184E-2</v>
      </c>
      <c r="W89" s="16">
        <f>'NO Z LR RESULTS'!$B$17+'NO Z LR RESULTS'!$B$18*LR!J89+'NO Z LR RESULTS'!$B$19*LR!I89+'NO Z LR RESULTS'!$B$20*LR!K89+'NO Z LR RESULTS'!$B$21*LR!L89+'NO Z LR RESULTS'!$B$22*LR!M89</f>
        <v>0.39337385910622508</v>
      </c>
    </row>
    <row r="90" spans="1:23" x14ac:dyDescent="0.3">
      <c r="A90">
        <v>2023</v>
      </c>
      <c r="B90" t="s">
        <v>140</v>
      </c>
      <c r="C90">
        <f>VLOOKUP($B90,'2023'!$B:$AC,18,FALSE)</f>
        <v>0.37027600332860999</v>
      </c>
      <c r="D90">
        <f>VLOOKUP($B90,'2023'!$B:$AC,19,FALSE)</f>
        <v>0.34399999999999997</v>
      </c>
      <c r="E90">
        <f>VLOOKUP($B90,'2023'!$B:$AC,21,FALSE)</f>
        <v>1.1455220325226518</v>
      </c>
      <c r="F90" s="13">
        <f>VLOOKUP($B90,'2023'!$B:$AC,7,FALSE)</f>
        <v>106</v>
      </c>
      <c r="G90" s="13">
        <f>VLOOKUP($B90,'2023'!$B:$AC,10,FALSE)</f>
        <v>8.9</v>
      </c>
      <c r="H90">
        <f>VLOOKUP(B90,'2023'!$B:$P,9,FALSE)</f>
        <v>7.1</v>
      </c>
      <c r="I90" s="13">
        <f>VLOOKUP($B90,'2023'!$B:$AC,11,FALSE)</f>
        <v>49</v>
      </c>
      <c r="J90" s="13">
        <f>VLOOKUP($B90,'2023'!$B:$AC,6,FALSE)</f>
        <v>22.2</v>
      </c>
      <c r="K90" s="13">
        <f>VLOOKUP($B90,'2023'!$B:$AC,12,FALSE)</f>
        <v>40.1</v>
      </c>
      <c r="L90" s="13">
        <f>VLOOKUP($B90,'2023'!$B:$AC,13,FALSE)</f>
        <v>32</v>
      </c>
      <c r="M90" s="13">
        <f>VLOOKUP($B90,'2023'!$B:$AC,14,FALSE)</f>
        <v>87.3</v>
      </c>
      <c r="N90">
        <f>VLOOKUP($B90,'2023'!$B:$AC,20,FALSE)</f>
        <v>-1.193937436646332</v>
      </c>
      <c r="O90">
        <f>VLOOKUP($B90,'2023'!$B:$AC,22,FALSE)</f>
        <v>-0.477590044119373</v>
      </c>
      <c r="P90">
        <f>VLOOKUP($B90,'2023'!$B:$AC,23,FALSE)</f>
        <v>-0.24243664552702202</v>
      </c>
      <c r="Q90">
        <f>VLOOKUP($B90,'2023'!$B:$AC,24,FALSE)</f>
        <v>4.1355335277283696E-2</v>
      </c>
      <c r="R90">
        <f>VLOOKUP($B90,'2023'!$B:$AC,25,FALSE)</f>
        <v>1.1961761176810626</v>
      </c>
      <c r="S90">
        <f>VLOOKUP($B90,'2023'!$B:$AC,26,FALSE)</f>
        <v>0.57663824710865652</v>
      </c>
      <c r="T90">
        <f>VLOOKUP($B90,'2023'!$B:$AC,27,FALSE)</f>
        <v>-6.5346886278939281E-2</v>
      </c>
      <c r="U90">
        <f>VLOOKUP($B90,'2023'!$B:$AC,28,FALSE)</f>
        <v>-0.51283564901618306</v>
      </c>
      <c r="V90">
        <f>P90*'Comb LR RESULTS'!$B$18+Q90*'Comb LR RESULTS'!$B$19+R90*'Comb LR RESULTS'!$B$20+S90*'Comb LR RESULTS'!$B$21+T90*'Comb LR RESULTS'!$B$22</f>
        <v>1.8384965538975111E-2</v>
      </c>
      <c r="W90" s="16">
        <f>'NO Z LR RESULTS'!$B$17+'NO Z LR RESULTS'!$B$18*LR!J90+'NO Z LR RESULTS'!$B$19*LR!I90+'NO Z LR RESULTS'!$B$20*LR!K90+'NO Z LR RESULTS'!$B$21*LR!L90+'NO Z LR RESULTS'!$B$22*LR!M90</f>
        <v>0.3920316921448268</v>
      </c>
    </row>
    <row r="91" spans="1:23" x14ac:dyDescent="0.3">
      <c r="A91">
        <v>2023</v>
      </c>
      <c r="B91" t="s">
        <v>153</v>
      </c>
      <c r="C91">
        <f>VLOOKUP($B91,'2023'!$B:$AC,18,FALSE)</f>
        <v>0.345510305570704</v>
      </c>
      <c r="D91">
        <f>VLOOKUP($B91,'2023'!$B:$AC,19,FALSE)</f>
        <v>0.36199999999999999</v>
      </c>
      <c r="E91">
        <f>VLOOKUP($B91,'2023'!$B:$AC,21,FALSE)</f>
        <v>0.38805126409408519</v>
      </c>
      <c r="F91" s="13">
        <f>VLOOKUP($B91,'2023'!$B:$AC,7,FALSE)</f>
        <v>103.9</v>
      </c>
      <c r="G91" s="13">
        <f>VLOOKUP($B91,'2023'!$B:$AC,10,FALSE)</f>
        <v>18.8</v>
      </c>
      <c r="H91">
        <f>VLOOKUP(B91,'2023'!$B:$P,9,FALSE)</f>
        <v>6.6</v>
      </c>
      <c r="I91" s="13">
        <f>VLOOKUP($B91,'2023'!$B:$AC,11,FALSE)</f>
        <v>51.1</v>
      </c>
      <c r="J91" s="13">
        <f>VLOOKUP($B91,'2023'!$B:$AC,6,FALSE)</f>
        <v>20.7</v>
      </c>
      <c r="K91" s="13">
        <f>VLOOKUP($B91,'2023'!$B:$AC,12,FALSE)</f>
        <v>32.299999999999997</v>
      </c>
      <c r="L91" s="13">
        <f>VLOOKUP($B91,'2023'!$B:$AC,13,FALSE)</f>
        <v>29.8</v>
      </c>
      <c r="M91" s="13">
        <f>VLOOKUP($B91,'2023'!$B:$AC,14,FALSE)</f>
        <v>83</v>
      </c>
      <c r="N91">
        <f>VLOOKUP($B91,'2023'!$B:$AC,20,FALSE)</f>
        <v>0.88518753507199677</v>
      </c>
      <c r="O91">
        <f>VLOOKUP($B91,'2023'!$B:$AC,22,FALSE)</f>
        <v>-0.6141025567302858</v>
      </c>
      <c r="P91">
        <f>VLOOKUP($B91,'2023'!$B:$AC,23,FALSE)</f>
        <v>0.36200817477395653</v>
      </c>
      <c r="Q91">
        <f>VLOOKUP($B91,'2023'!$B:$AC,24,FALSE)</f>
        <v>-0.14813757636558539</v>
      </c>
      <c r="R91">
        <f>VLOOKUP($B91,'2023'!$B:$AC,25,FALSE)</f>
        <v>-0.73043670058518384</v>
      </c>
      <c r="S91">
        <f>VLOOKUP($B91,'2023'!$B:$AC,26,FALSE)</f>
        <v>-0.32281751354106913</v>
      </c>
      <c r="T91">
        <f>VLOOKUP($B91,'2023'!$B:$AC,27,FALSE)</f>
        <v>-0.42165259666793087</v>
      </c>
      <c r="U91">
        <f>VLOOKUP($B91,'2023'!$B:$AC,28,FALSE)</f>
        <v>0.68113420734646013</v>
      </c>
      <c r="V91">
        <f>P91*'Comb LR RESULTS'!$B$18+Q91*'Comb LR RESULTS'!$B$19+R91*'Comb LR RESULTS'!$B$20+S91*'Comb LR RESULTS'!$B$21+T91*'Comb LR RESULTS'!$B$22</f>
        <v>-2.7036393882876597E-3</v>
      </c>
      <c r="W91" s="16">
        <f>'NO Z LR RESULTS'!$B$17+'NO Z LR RESULTS'!$B$18*LR!J91+'NO Z LR RESULTS'!$B$19*LR!I91+'NO Z LR RESULTS'!$B$20*LR!K91+'NO Z LR RESULTS'!$B$21*LR!L91+'NO Z LR RESULTS'!$B$22*LR!M91</f>
        <v>0.39792617392272928</v>
      </c>
    </row>
    <row r="92" spans="1:23" x14ac:dyDescent="0.3">
      <c r="A92">
        <v>2023</v>
      </c>
      <c r="B92" t="s">
        <v>72</v>
      </c>
      <c r="C92">
        <f>VLOOKUP($B92,'2023'!$B:$AC,18,FALSE)</f>
        <v>0.36903760628428101</v>
      </c>
      <c r="D92">
        <f>VLOOKUP($B92,'2023'!$B:$AC,19,FALSE)</f>
        <v>0.33600000000000002</v>
      </c>
      <c r="E92">
        <f>VLOOKUP($B92,'2023'!$B:$AC,21,FALSE)</f>
        <v>1.1076450637427964</v>
      </c>
      <c r="F92" s="13">
        <f>VLOOKUP($B92,'2023'!$B:$AC,7,FALSE)</f>
        <v>105.7</v>
      </c>
      <c r="G92" s="13">
        <f>VLOOKUP($B92,'2023'!$B:$AC,10,FALSE)</f>
        <v>13.4</v>
      </c>
      <c r="H92">
        <f>VLOOKUP(B92,'2023'!$B:$P,9,FALSE)</f>
        <v>13</v>
      </c>
      <c r="I92" s="13">
        <f>VLOOKUP($B92,'2023'!$B:$AC,11,FALSE)</f>
        <v>51.7</v>
      </c>
      <c r="J92" s="13">
        <f>VLOOKUP($B92,'2023'!$B:$AC,6,FALSE)</f>
        <v>29</v>
      </c>
      <c r="K92" s="13">
        <f>VLOOKUP($B92,'2023'!$B:$AC,12,FALSE)</f>
        <v>38.299999999999997</v>
      </c>
      <c r="L92" s="13">
        <f>VLOOKUP($B92,'2023'!$B:$AC,13,FALSE)</f>
        <v>20.399999999999999</v>
      </c>
      <c r="M92" s="13">
        <f>VLOOKUP($B92,'2023'!$B:$AC,14,FALSE)</f>
        <v>74.5</v>
      </c>
      <c r="N92">
        <f>VLOOKUP($B92,'2023'!$B:$AC,20,FALSE)</f>
        <v>-0.24888063131981894</v>
      </c>
      <c r="O92">
        <f>VLOOKUP($B92,'2023'!$B:$AC,22,FALSE)</f>
        <v>1.1332576046893976</v>
      </c>
      <c r="P92">
        <f>VLOOKUP($B92,'2023'!$B:$AC,23,FALSE)</f>
        <v>0.5347066948599507</v>
      </c>
      <c r="Q92">
        <f>VLOOKUP($B92,'2023'!$B:$AC,24,FALSE)</f>
        <v>0.90038986805829035</v>
      </c>
      <c r="R92">
        <f>VLOOKUP($B92,'2023'!$B:$AC,25,FALSE)</f>
        <v>0.75157315961962023</v>
      </c>
      <c r="S92">
        <f>VLOOKUP($B92,'2023'!$B:$AC,26,FALSE)</f>
        <v>-2.1008114590114584</v>
      </c>
      <c r="T92">
        <f>VLOOKUP($B92,'2023'!$B:$AC,27,FALSE)</f>
        <v>-1.9440497228754412</v>
      </c>
      <c r="U92">
        <f>VLOOKUP($B92,'2023'!$B:$AC,28,FALSE)</f>
        <v>-7.9450276973471734E-3</v>
      </c>
      <c r="V92">
        <f>P92*'Comb LR RESULTS'!$B$18+Q92*'Comb LR RESULTS'!$B$19+R92*'Comb LR RESULTS'!$B$20+S92*'Comb LR RESULTS'!$B$21+T92*'Comb LR RESULTS'!$B$22</f>
        <v>-5.0030626540863987E-2</v>
      </c>
      <c r="W92" s="16">
        <f>'NO Z LR RESULTS'!$B$17+'NO Z LR RESULTS'!$B$18*LR!J92+'NO Z LR RESULTS'!$B$19*LR!I92+'NO Z LR RESULTS'!$B$20*LR!K92+'NO Z LR RESULTS'!$B$21*LR!L92+'NO Z LR RESULTS'!$B$22*LR!M92</f>
        <v>0.38146784778968978</v>
      </c>
    </row>
    <row r="93" spans="1:23" x14ac:dyDescent="0.3">
      <c r="A93">
        <v>2023</v>
      </c>
      <c r="B93" t="s">
        <v>91</v>
      </c>
      <c r="C93">
        <f>VLOOKUP($B93,'2023'!$B:$AC,18,FALSE)</f>
        <v>0.32122685486341201</v>
      </c>
      <c r="D93">
        <f>VLOOKUP($B93,'2023'!$B:$AC,19,FALSE)</f>
        <v>0.32300000000000001</v>
      </c>
      <c r="E93">
        <f>VLOOKUP($B93,'2023'!$B:$AC,21,FALSE)</f>
        <v>-0.35466974652140348</v>
      </c>
      <c r="F93" s="13">
        <f>VLOOKUP($B93,'2023'!$B:$AC,7,FALSE)</f>
        <v>105.7</v>
      </c>
      <c r="G93" s="13">
        <f>VLOOKUP($B93,'2023'!$B:$AC,10,FALSE)</f>
        <v>18.100000000000001</v>
      </c>
      <c r="H93">
        <f>VLOOKUP(B93,'2023'!$B:$P,9,FALSE)</f>
        <v>5.0999999999999996</v>
      </c>
      <c r="I93" s="13">
        <f>VLOOKUP($B93,'2023'!$B:$AC,11,FALSE)</f>
        <v>45.6</v>
      </c>
      <c r="J93" s="13">
        <f>VLOOKUP($B93,'2023'!$B:$AC,6,FALSE)</f>
        <v>26.9</v>
      </c>
      <c r="K93" s="13">
        <f>VLOOKUP($B93,'2023'!$B:$AC,12,FALSE)</f>
        <v>27.5</v>
      </c>
      <c r="L93" s="13">
        <f>VLOOKUP($B93,'2023'!$B:$AC,13,FALSE)</f>
        <v>31.4</v>
      </c>
      <c r="M93" s="13">
        <f>VLOOKUP($B93,'2023'!$B:$AC,14,FALSE)</f>
        <v>75.400000000000006</v>
      </c>
      <c r="N93">
        <f>VLOOKUP($B93,'2023'!$B:$AC,20,FALSE)</f>
        <v>0.73817869868787267</v>
      </c>
      <c r="O93">
        <f>VLOOKUP($B93,'2023'!$B:$AC,22,FALSE)</f>
        <v>-1.023640094563024</v>
      </c>
      <c r="P93">
        <f>VLOOKUP($B93,'2023'!$B:$AC,23,FALSE)</f>
        <v>-1.2210615926809862</v>
      </c>
      <c r="Q93">
        <f>VLOOKUP($B93,'2023'!$B:$AC,24,FALSE)</f>
        <v>0.63509979175827336</v>
      </c>
      <c r="R93">
        <f>VLOOKUP($B93,'2023'!$B:$AC,25,FALSE)</f>
        <v>-1.9160445887490265</v>
      </c>
      <c r="S93">
        <f>VLOOKUP($B93,'2023'!$B:$AC,26,FALSE)</f>
        <v>-1.9125532765498865</v>
      </c>
      <c r="T93">
        <f>VLOOKUP($B93,'2023'!$B:$AC,27,FALSE)</f>
        <v>-0.16252117093048268</v>
      </c>
      <c r="U93">
        <f>VLOOKUP($B93,'2023'!$B:$AC,28,FALSE)</f>
        <v>0.80111227488789605</v>
      </c>
      <c r="V93">
        <f>P93*'Comb LR RESULTS'!$B$18+Q93*'Comb LR RESULTS'!$B$19+R93*'Comb LR RESULTS'!$B$20+S93*'Comb LR RESULTS'!$B$21+T93*'Comb LR RESULTS'!$B$22</f>
        <v>-6.167870760735493E-2</v>
      </c>
      <c r="W93" s="16">
        <f>'NO Z LR RESULTS'!$B$17+'NO Z LR RESULTS'!$B$18*LR!J93+'NO Z LR RESULTS'!$B$19*LR!I93+'NO Z LR RESULTS'!$B$20*LR!K93+'NO Z LR RESULTS'!$B$21*LR!L93+'NO Z LR RESULTS'!$B$22*LR!M93</f>
        <v>0.3702127421252126</v>
      </c>
    </row>
    <row r="94" spans="1:23" x14ac:dyDescent="0.3">
      <c r="A94">
        <v>2023</v>
      </c>
      <c r="B94" t="s">
        <v>130</v>
      </c>
      <c r="C94">
        <f>VLOOKUP($B94,'2023'!$B:$AC,18,FALSE)</f>
        <v>0.31140041191746798</v>
      </c>
      <c r="D94">
        <f>VLOOKUP($B94,'2023'!$B:$AC,19,FALSE)</f>
        <v>0.33500000000000002</v>
      </c>
      <c r="E94">
        <f>VLOOKUP($B94,'2023'!$B:$AC,21,FALSE)</f>
        <v>-0.65521622665469914</v>
      </c>
      <c r="F94" s="13">
        <f>VLOOKUP($B94,'2023'!$B:$AC,7,FALSE)</f>
        <v>103.9</v>
      </c>
      <c r="G94" s="13">
        <f>VLOOKUP($B94,'2023'!$B:$AC,10,FALSE)</f>
        <v>17.899999999999999</v>
      </c>
      <c r="H94">
        <f>VLOOKUP(B94,'2023'!$B:$P,9,FALSE)</f>
        <v>12.9</v>
      </c>
      <c r="I94" s="13">
        <f>VLOOKUP($B94,'2023'!$B:$AC,11,FALSE)</f>
        <v>49.9</v>
      </c>
      <c r="J94" s="13">
        <f>VLOOKUP($B94,'2023'!$B:$AC,6,FALSE)</f>
        <v>23.1</v>
      </c>
      <c r="K94" s="13">
        <f>VLOOKUP($B94,'2023'!$B:$AC,12,FALSE)</f>
        <v>32</v>
      </c>
      <c r="L94" s="13">
        <f>VLOOKUP($B94,'2023'!$B:$AC,13,FALSE)</f>
        <v>35.299999999999997</v>
      </c>
      <c r="M94" s="13">
        <f>VLOOKUP($B94,'2023'!$B:$AC,14,FALSE)</f>
        <v>81.400000000000006</v>
      </c>
      <c r="N94">
        <f>VLOOKUP($B94,'2023'!$B:$AC,20,FALSE)</f>
        <v>0.69617617400669374</v>
      </c>
      <c r="O94">
        <f>VLOOKUP($B94,'2023'!$B:$AC,22,FALSE)</f>
        <v>1.1059551021672152</v>
      </c>
      <c r="P94">
        <f>VLOOKUP($B94,'2023'!$B:$AC,23,FALSE)</f>
        <v>1.6611134601968208E-2</v>
      </c>
      <c r="Q94">
        <f>VLOOKUP($B94,'2023'!$B:$AC,24,FALSE)</f>
        <v>0.1550510822630054</v>
      </c>
      <c r="R94">
        <f>VLOOKUP($B94,'2023'!$B:$AC,25,FALSE)</f>
        <v>-0.80453719359542342</v>
      </c>
      <c r="S94">
        <f>VLOOKUP($B94,'2023'!$B:$AC,26,FALSE)</f>
        <v>-0.65749872680608235</v>
      </c>
      <c r="T94">
        <f>VLOOKUP($B94,'2023'!$B:$AC,27,FALSE)</f>
        <v>0.46911167930454778</v>
      </c>
      <c r="U94">
        <f>VLOOKUP($B94,'2023'!$B:$AC,28,FALSE)</f>
        <v>-0.16702213025220136</v>
      </c>
      <c r="V94">
        <f>P94*'Comb LR RESULTS'!$B$18+Q94*'Comb LR RESULTS'!$B$19+R94*'Comb LR RESULTS'!$B$20+S94*'Comb LR RESULTS'!$B$21+T94*'Comb LR RESULTS'!$B$22</f>
        <v>-6.267703711028097E-2</v>
      </c>
      <c r="W94" s="16">
        <f>'NO Z LR RESULTS'!$B$17+'NO Z LR RESULTS'!$B$18*LR!J94+'NO Z LR RESULTS'!$B$19*LR!I94+'NO Z LR RESULTS'!$B$20*LR!K94+'NO Z LR RESULTS'!$B$21*LR!L94+'NO Z LR RESULTS'!$B$22*LR!M94</f>
        <v>0.3874066492858641</v>
      </c>
    </row>
    <row r="95" spans="1:23" x14ac:dyDescent="0.3">
      <c r="A95">
        <v>2023</v>
      </c>
      <c r="B95" t="s">
        <v>106</v>
      </c>
      <c r="C95">
        <f>VLOOKUP($B95,'2023'!$B:$AC,18,FALSE)</f>
        <v>0.33461245383662003</v>
      </c>
      <c r="D95">
        <f>VLOOKUP($B95,'2023'!$B:$AC,19,FALSE)</f>
        <v>0.32</v>
      </c>
      <c r="E95">
        <f>VLOOKUP($B95,'2023'!$B:$AC,21,FALSE)</f>
        <v>5.4735231251764771E-2</v>
      </c>
      <c r="F95" s="13">
        <f>VLOOKUP($B95,'2023'!$B:$AC,7,FALSE)</f>
        <v>105</v>
      </c>
      <c r="G95" s="13">
        <f>VLOOKUP($B95,'2023'!$B:$AC,10,FALSE)</f>
        <v>15.4</v>
      </c>
      <c r="H95">
        <f>VLOOKUP(B95,'2023'!$B:$P,9,FALSE)</f>
        <v>9</v>
      </c>
      <c r="I95" s="13">
        <f>VLOOKUP($B95,'2023'!$B:$AC,11,FALSE)</f>
        <v>45.3</v>
      </c>
      <c r="J95" s="13">
        <f>VLOOKUP($B95,'2023'!$B:$AC,6,FALSE)</f>
        <v>25.3</v>
      </c>
      <c r="K95" s="13">
        <f>VLOOKUP($B95,'2023'!$B:$AC,12,FALSE)</f>
        <v>29.9</v>
      </c>
      <c r="L95" s="13">
        <f>VLOOKUP($B95,'2023'!$B:$AC,13,FALSE)</f>
        <v>43</v>
      </c>
      <c r="M95" s="13">
        <f>VLOOKUP($B95,'2023'!$B:$AC,14,FALSE)</f>
        <v>81</v>
      </c>
      <c r="N95">
        <f>VLOOKUP($B95,'2023'!$B:$AC,20,FALSE)</f>
        <v>0.17114461549196464</v>
      </c>
      <c r="O95">
        <f>VLOOKUP($B95,'2023'!$B:$AC,22,FALSE)</f>
        <v>4.1157503802095555E-2</v>
      </c>
      <c r="P95">
        <f>VLOOKUP($B95,'2023'!$B:$AC,23,FALSE)</f>
        <v>-1.3074108527239843</v>
      </c>
      <c r="Q95">
        <f>VLOOKUP($B95,'2023'!$B:$AC,24,FALSE)</f>
        <v>0.43297401933921331</v>
      </c>
      <c r="R95">
        <f>VLOOKUP($B95,'2023'!$B:$AC,25,FALSE)</f>
        <v>-1.3232406446671052</v>
      </c>
      <c r="S95">
        <f>VLOOKUP($B95,'2023'!$B:$AC,26,FALSE)</f>
        <v>-0.74116903012233715</v>
      </c>
      <c r="T95">
        <f>VLOOKUP($B95,'2023'!$B:$AC,27,FALSE)</f>
        <v>1.7161816656660192</v>
      </c>
      <c r="U95">
        <f>VLOOKUP($B95,'2023'!$B:$AC,28,FALSE)</f>
        <v>-0.70113603178203787</v>
      </c>
      <c r="V95">
        <f>P95*'Comb LR RESULTS'!$B$18+Q95*'Comb LR RESULTS'!$B$19+R95*'Comb LR RESULTS'!$B$20+S95*'Comb LR RESULTS'!$B$21+T95*'Comb LR RESULTS'!$B$22</f>
        <v>-9.931530757695789E-2</v>
      </c>
      <c r="W95" s="16">
        <f>'NO Z LR RESULTS'!$B$17+'NO Z LR RESULTS'!$B$18*LR!J95+'NO Z LR RESULTS'!$B$19*LR!I95+'NO Z LR RESULTS'!$B$20*LR!K95+'NO Z LR RESULTS'!$B$21*LR!L95+'NO Z LR RESULTS'!$B$22*LR!M95</f>
        <v>0.37067820822285252</v>
      </c>
    </row>
    <row r="96" spans="1:23" x14ac:dyDescent="0.3">
      <c r="A96">
        <v>2023</v>
      </c>
      <c r="B96" t="s">
        <v>151</v>
      </c>
      <c r="C96">
        <f>VLOOKUP($B96,'2023'!$B:$AC,18,FALSE)</f>
        <v>0.33781239649235201</v>
      </c>
      <c r="D96">
        <f>VLOOKUP($B96,'2023'!$B:$AC,19,FALSE)</f>
        <v>0.35099999999999998</v>
      </c>
      <c r="E96">
        <f>VLOOKUP($B96,'2023'!$B:$AC,21,FALSE)</f>
        <v>0.15260701528380874</v>
      </c>
      <c r="F96" s="13">
        <f>VLOOKUP($B96,'2023'!$B:$AC,7,FALSE)</f>
        <v>104</v>
      </c>
      <c r="G96" s="13">
        <f>VLOOKUP($B96,'2023'!$B:$AC,10,FALSE)</f>
        <v>11.9</v>
      </c>
      <c r="H96">
        <f>VLOOKUP(B96,'2023'!$B:$P,9,FALSE)</f>
        <v>4.7</v>
      </c>
      <c r="I96" s="13">
        <f>VLOOKUP($B96,'2023'!$B:$AC,11,FALSE)</f>
        <v>49.2</v>
      </c>
      <c r="J96" s="13">
        <f>VLOOKUP($B96,'2023'!$B:$AC,6,FALSE)</f>
        <v>20.7</v>
      </c>
      <c r="K96" s="13">
        <f>VLOOKUP($B96,'2023'!$B:$AC,12,FALSE)</f>
        <v>37.299999999999997</v>
      </c>
      <c r="L96" s="13">
        <f>VLOOKUP($B96,'2023'!$B:$AC,13,FALSE)</f>
        <v>35.299999999999997</v>
      </c>
      <c r="M96" s="13">
        <f>VLOOKUP($B96,'2023'!$B:$AC,14,FALSE)</f>
        <v>86.6</v>
      </c>
      <c r="N96">
        <f>VLOOKUP($B96,'2023'!$B:$AC,20,FALSE)</f>
        <v>-0.56389956642865668</v>
      </c>
      <c r="O96">
        <f>VLOOKUP($B96,'2023'!$B:$AC,22,FALSE)</f>
        <v>-1.1328501046517541</v>
      </c>
      <c r="P96">
        <f>VLOOKUP($B96,'2023'!$B:$AC,23,FALSE)</f>
        <v>-0.18487047216502328</v>
      </c>
      <c r="Q96">
        <f>VLOOKUP($B96,'2023'!$B:$AC,24,FALSE)</f>
        <v>-0.14813757636558539</v>
      </c>
      <c r="R96">
        <f>VLOOKUP($B96,'2023'!$B:$AC,25,FALSE)</f>
        <v>0.50457151625215291</v>
      </c>
      <c r="S96">
        <f>VLOOKUP($B96,'2023'!$B:$AC,26,FALSE)</f>
        <v>0.43021521630521209</v>
      </c>
      <c r="T96">
        <f>VLOOKUP($B96,'2023'!$B:$AC,27,FALSE)</f>
        <v>0.46911167930454778</v>
      </c>
      <c r="U96">
        <f>VLOOKUP($B96,'2023'!$B:$AC,28,FALSE)</f>
        <v>-0.69160555561707393</v>
      </c>
      <c r="V96">
        <f>P96*'Comb LR RESULTS'!$B$18+Q96*'Comb LR RESULTS'!$B$19+R96*'Comb LR RESULTS'!$B$20+S96*'Comb LR RESULTS'!$B$21+T96*'Comb LR RESULTS'!$B$22</f>
        <v>-0.10110296377938374</v>
      </c>
      <c r="W96" s="16">
        <f>'NO Z LR RESULTS'!$B$17+'NO Z LR RESULTS'!$B$18*LR!J96+'NO Z LR RESULTS'!$B$19*LR!I96+'NO Z LR RESULTS'!$B$20*LR!K96+'NO Z LR RESULTS'!$B$21*LR!L96+'NO Z LR RESULTS'!$B$22*LR!M96</f>
        <v>0.39074349070563774</v>
      </c>
    </row>
    <row r="97" spans="1:23" x14ac:dyDescent="0.3">
      <c r="A97">
        <v>2023</v>
      </c>
      <c r="B97" t="s">
        <v>117</v>
      </c>
      <c r="C97">
        <f>VLOOKUP($B97,'2023'!$B:$AC,18,FALSE)</f>
        <v>0.37022917309115</v>
      </c>
      <c r="D97">
        <f>VLOOKUP($B97,'2023'!$B:$AC,19,FALSE)</f>
        <v>0.33200000000000002</v>
      </c>
      <c r="E97">
        <f>VLOOKUP($B97,'2023'!$B:$AC,21,FALSE)</f>
        <v>1.1440897072031202</v>
      </c>
      <c r="F97" s="13">
        <f>VLOOKUP($B97,'2023'!$B:$AC,7,FALSE)</f>
        <v>104</v>
      </c>
      <c r="G97" s="13">
        <f>VLOOKUP($B97,'2023'!$B:$AC,10,FALSE)</f>
        <v>9.4</v>
      </c>
      <c r="H97">
        <f>VLOOKUP(B97,'2023'!$B:$P,9,FALSE)</f>
        <v>4.8</v>
      </c>
      <c r="I97" s="13">
        <f>VLOOKUP($B97,'2023'!$B:$AC,11,FALSE)</f>
        <v>52</v>
      </c>
      <c r="J97" s="13">
        <f>VLOOKUP($B97,'2023'!$B:$AC,6,FALSE)</f>
        <v>24.4</v>
      </c>
      <c r="K97" s="13">
        <f>VLOOKUP($B97,'2023'!$B:$AC,12,FALSE)</f>
        <v>42.6</v>
      </c>
      <c r="L97" s="13">
        <f>VLOOKUP($B97,'2023'!$B:$AC,13,FALSE)</f>
        <v>29.5</v>
      </c>
      <c r="M97" s="13">
        <f>VLOOKUP($B97,'2023'!$B:$AC,14,FALSE)</f>
        <v>82.9</v>
      </c>
      <c r="N97">
        <f>VLOOKUP($B97,'2023'!$B:$AC,20,FALSE)</f>
        <v>-1.0889311249433862</v>
      </c>
      <c r="O97">
        <f>VLOOKUP($B97,'2023'!$B:$AC,22,FALSE)</f>
        <v>-1.1055476021295716</v>
      </c>
      <c r="P97">
        <f>VLOOKUP($B97,'2023'!$B:$AC,23,FALSE)</f>
        <v>0.62105595490294674</v>
      </c>
      <c r="Q97">
        <f>VLOOKUP($B97,'2023'!$B:$AC,24,FALSE)</f>
        <v>0.3192782723534916</v>
      </c>
      <c r="R97">
        <f>VLOOKUP($B97,'2023'!$B:$AC,25,FALSE)</f>
        <v>1.8136802260997309</v>
      </c>
      <c r="S97">
        <f>VLOOKUP($B97,'2023'!$B:$AC,26,FALSE)</f>
        <v>-0.34373508937013136</v>
      </c>
      <c r="T97">
        <f>VLOOKUP($B97,'2023'!$B:$AC,27,FALSE)</f>
        <v>-0.47023973899370253</v>
      </c>
      <c r="U97">
        <f>VLOOKUP($B97,'2023'!$B:$AC,28,FALSE)</f>
        <v>-1.3678973041226681</v>
      </c>
      <c r="V97">
        <f>P97*'Comb LR RESULTS'!$B$18+Q97*'Comb LR RESULTS'!$B$19+R97*'Comb LR RESULTS'!$B$20+S97*'Comb LR RESULTS'!$B$21+T97*'Comb LR RESULTS'!$B$22</f>
        <v>-0.13097063953754112</v>
      </c>
      <c r="W97" s="16">
        <f>'NO Z LR RESULTS'!$B$17+'NO Z LR RESULTS'!$B$18*LR!J97+'NO Z LR RESULTS'!$B$19*LR!I97+'NO Z LR RESULTS'!$B$20*LR!K97+'NO Z LR RESULTS'!$B$21*LR!L97+'NO Z LR RESULTS'!$B$22*LR!M97</f>
        <v>0.38884964050564058</v>
      </c>
    </row>
    <row r="98" spans="1:23" x14ac:dyDescent="0.3">
      <c r="A98">
        <v>2023</v>
      </c>
      <c r="B98" t="s">
        <v>120</v>
      </c>
      <c r="C98">
        <f>VLOOKUP($B98,'2023'!$B:$AC,18,FALSE)</f>
        <v>0.362037325637382</v>
      </c>
      <c r="D98">
        <f>VLOOKUP($B98,'2023'!$B:$AC,19,FALSE)</f>
        <v>0.34100000000000003</v>
      </c>
      <c r="E98">
        <f>VLOOKUP($B98,'2023'!$B:$AC,21,FALSE)</f>
        <v>0.89353811579179476</v>
      </c>
      <c r="F98" s="13">
        <f>VLOOKUP($B98,'2023'!$B:$AC,7,FALSE)</f>
        <v>102.9</v>
      </c>
      <c r="G98" s="13">
        <f>VLOOKUP($B98,'2023'!$B:$AC,10,FALSE)</f>
        <v>17.100000000000001</v>
      </c>
      <c r="H98">
        <f>VLOOKUP(B98,'2023'!$B:$P,9,FALSE)</f>
        <v>9.6999999999999993</v>
      </c>
      <c r="I98" s="13">
        <f>VLOOKUP($B98,'2023'!$B:$AC,11,FALSE)</f>
        <v>49.9</v>
      </c>
      <c r="J98" s="13">
        <f>VLOOKUP($B98,'2023'!$B:$AC,6,FALSE)</f>
        <v>23.9</v>
      </c>
      <c r="K98" s="13">
        <f>VLOOKUP($B98,'2023'!$B:$AC,12,FALSE)</f>
        <v>32.799999999999997</v>
      </c>
      <c r="L98" s="13">
        <f>VLOOKUP($B98,'2023'!$B:$AC,13,FALSE)</f>
        <v>33.1</v>
      </c>
      <c r="M98" s="13">
        <f>VLOOKUP($B98,'2023'!$B:$AC,14,FALSE)</f>
        <v>79.2</v>
      </c>
      <c r="N98">
        <f>VLOOKUP($B98,'2023'!$B:$AC,20,FALSE)</f>
        <v>0.5281660752819809</v>
      </c>
      <c r="O98">
        <f>VLOOKUP($B98,'2023'!$B:$AC,22,FALSE)</f>
        <v>0.23227502145737322</v>
      </c>
      <c r="P98">
        <f>VLOOKUP($B98,'2023'!$B:$AC,23,FALSE)</f>
        <v>1.6611134601968208E-2</v>
      </c>
      <c r="Q98">
        <f>VLOOKUP($B98,'2023'!$B:$AC,24,FALSE)</f>
        <v>0.25611396847253526</v>
      </c>
      <c r="R98">
        <f>VLOOKUP($B98,'2023'!$B:$AC,25,FALSE)</f>
        <v>-0.60693587890145018</v>
      </c>
      <c r="S98">
        <f>VLOOKUP($B98,'2023'!$B:$AC,26,FALSE)</f>
        <v>-1.1176853950454777</v>
      </c>
      <c r="T98">
        <f>VLOOKUP($B98,'2023'!$B:$AC,27,FALSE)</f>
        <v>0.11280596891555679</v>
      </c>
      <c r="U98">
        <f>VLOOKUP($B98,'2023'!$B:$AC,28,FALSE)</f>
        <v>-0.36744151658704904</v>
      </c>
      <c r="V98">
        <f>P98*'Comb LR RESULTS'!$B$18+Q98*'Comb LR RESULTS'!$B$19+R98*'Comb LR RESULTS'!$B$20+S98*'Comb LR RESULTS'!$B$21+T98*'Comb LR RESULTS'!$B$22</f>
        <v>-0.16327984703177983</v>
      </c>
      <c r="W98" s="16">
        <f>'NO Z LR RESULTS'!$B$17+'NO Z LR RESULTS'!$B$18*LR!J98+'NO Z LR RESULTS'!$B$19*LR!I98+'NO Z LR RESULTS'!$B$20*LR!K98+'NO Z LR RESULTS'!$B$21*LR!L98+'NO Z LR RESULTS'!$B$22*LR!M98</f>
        <v>0.38259461133883266</v>
      </c>
    </row>
    <row r="99" spans="1:23" x14ac:dyDescent="0.3">
      <c r="A99">
        <v>2023</v>
      </c>
      <c r="B99" t="s">
        <v>127</v>
      </c>
      <c r="C99">
        <f>VLOOKUP($B99,'2023'!$B:$AC,18,FALSE)</f>
        <v>0.33010852541476099</v>
      </c>
      <c r="D99">
        <f>VLOOKUP($B99,'2023'!$B:$AC,19,FALSE)</f>
        <v>0.32</v>
      </c>
      <c r="E99">
        <f>VLOOKUP($B99,'2023'!$B:$AC,21,FALSE)</f>
        <v>-8.3019584138556243E-2</v>
      </c>
      <c r="F99" s="13">
        <f>VLOOKUP($B99,'2023'!$B:$AC,7,FALSE)</f>
        <v>106.6</v>
      </c>
      <c r="G99" s="13">
        <f>VLOOKUP($B99,'2023'!$B:$AC,10,FALSE)</f>
        <v>13.4</v>
      </c>
      <c r="H99">
        <f>VLOOKUP(B99,'2023'!$B:$P,9,FALSE)</f>
        <v>9.6999999999999993</v>
      </c>
      <c r="I99" s="13">
        <f>VLOOKUP($B99,'2023'!$B:$AC,11,FALSE)</f>
        <v>46.8</v>
      </c>
      <c r="J99" s="13">
        <f>VLOOKUP($B99,'2023'!$B:$AC,6,FALSE)</f>
        <v>23.2</v>
      </c>
      <c r="K99" s="13">
        <f>VLOOKUP($B99,'2023'!$B:$AC,12,FALSE)</f>
        <v>33.4</v>
      </c>
      <c r="L99" s="13">
        <f>VLOOKUP($B99,'2023'!$B:$AC,13,FALSE)</f>
        <v>42.6</v>
      </c>
      <c r="M99" s="13">
        <f>VLOOKUP($B99,'2023'!$B:$AC,14,FALSE)</f>
        <v>83.4</v>
      </c>
      <c r="N99">
        <f>VLOOKUP($B99,'2023'!$B:$AC,20,FALSE)</f>
        <v>-0.24888063131981894</v>
      </c>
      <c r="O99">
        <f>VLOOKUP($B99,'2023'!$B:$AC,22,FALSE)</f>
        <v>0.23227502145737322</v>
      </c>
      <c r="P99">
        <f>VLOOKUP($B99,'2023'!$B:$AC,23,FALSE)</f>
        <v>-0.87566455250899999</v>
      </c>
      <c r="Q99">
        <f>VLOOKUP($B99,'2023'!$B:$AC,24,FALSE)</f>
        <v>0.16768394303919643</v>
      </c>
      <c r="R99">
        <f>VLOOKUP($B99,'2023'!$B:$AC,25,FALSE)</f>
        <v>-0.45873489288096941</v>
      </c>
      <c r="S99">
        <f>VLOOKUP($B99,'2023'!$B:$AC,26,FALSE)</f>
        <v>-0.23914721022481433</v>
      </c>
      <c r="T99">
        <f>VLOOKUP($B99,'2023'!$B:$AC,27,FALSE)</f>
        <v>1.6513988092316572</v>
      </c>
      <c r="U99">
        <f>VLOOKUP($B99,'2023'!$B:$AC,28,FALSE)</f>
        <v>-1.2641271835363057</v>
      </c>
      <c r="V99">
        <f>P99*'Comb LR RESULTS'!$B$18+Q99*'Comb LR RESULTS'!$B$19+R99*'Comb LR RESULTS'!$B$20+S99*'Comb LR RESULTS'!$B$21+T99*'Comb LR RESULTS'!$B$22</f>
        <v>-0.18996898903806242</v>
      </c>
      <c r="W99" s="16">
        <f>'NO Z LR RESULTS'!$B$17+'NO Z LR RESULTS'!$B$18*LR!J99+'NO Z LR RESULTS'!$B$19*LR!I99+'NO Z LR RESULTS'!$B$20*LR!K99+'NO Z LR RESULTS'!$B$21*LR!L99+'NO Z LR RESULTS'!$B$22*LR!M99</f>
        <v>0.37578735617774572</v>
      </c>
    </row>
    <row r="100" spans="1:23" x14ac:dyDescent="0.3">
      <c r="A100">
        <v>2023</v>
      </c>
      <c r="B100" t="s">
        <v>276</v>
      </c>
      <c r="C100">
        <f>VLOOKUP($B100,'2023'!$B:$AC,18,FALSE)</f>
        <v>0.34471987268334198</v>
      </c>
      <c r="D100">
        <f>VLOOKUP($B100,'2023'!$B:$AC,19,FALSE)</f>
        <v>0.35699999999999998</v>
      </c>
      <c r="E100">
        <f>VLOOKUP($B100,'2023'!$B:$AC,21,FALSE)</f>
        <v>0.36387549434860367</v>
      </c>
      <c r="F100" s="13">
        <f>VLOOKUP($B100,'2023'!$B:$AC,7,FALSE)</f>
        <v>108.2</v>
      </c>
      <c r="G100" s="13">
        <f>VLOOKUP($B100,'2023'!$B:$AC,10,FALSE)</f>
        <v>5.2</v>
      </c>
      <c r="H100">
        <f>VLOOKUP(B100,'2023'!$B:$P,9,FALSE)</f>
        <v>3.9</v>
      </c>
      <c r="I100" s="13">
        <f>VLOOKUP($B100,'2023'!$B:$AC,11,FALSE)</f>
        <v>45</v>
      </c>
      <c r="J100" s="13">
        <f>VLOOKUP($B100,'2023'!$B:$AC,6,FALSE)</f>
        <v>26.8</v>
      </c>
      <c r="K100" s="13">
        <f>VLOOKUP($B100,'2023'!$B:$AC,12,FALSE)</f>
        <v>39.799999999999997</v>
      </c>
      <c r="L100" s="13">
        <f>VLOOKUP($B100,'2023'!$B:$AC,13,FALSE)</f>
        <v>42.2</v>
      </c>
      <c r="M100" s="13">
        <f>VLOOKUP($B100,'2023'!$B:$AC,14,FALSE)</f>
        <v>83.6</v>
      </c>
      <c r="N100">
        <f>VLOOKUP($B100,'2023'!$B:$AC,20,FALSE)</f>
        <v>-1.9709841432481319</v>
      </c>
      <c r="O100">
        <f>VLOOKUP($B100,'2023'!$B:$AC,22,FALSE)</f>
        <v>-1.3512701248292145</v>
      </c>
      <c r="P100">
        <f>VLOOKUP($B100,'2023'!$B:$AC,23,FALSE)</f>
        <v>-1.3937601127669805</v>
      </c>
      <c r="Q100">
        <f>VLOOKUP($B100,'2023'!$B:$AC,24,FALSE)</f>
        <v>0.62246693098208239</v>
      </c>
      <c r="R100">
        <f>VLOOKUP($B100,'2023'!$B:$AC,25,FALSE)</f>
        <v>1.1220756246708212</v>
      </c>
      <c r="S100">
        <f>VLOOKUP($B100,'2023'!$B:$AC,26,FALSE)</f>
        <v>-0.19731205856668993</v>
      </c>
      <c r="T100">
        <f>VLOOKUP($B100,'2023'!$B:$AC,27,FALSE)</f>
        <v>1.5866159527972954</v>
      </c>
      <c r="U100">
        <f>VLOOKUP($B100,'2023'!$B:$AC,28,FALSE)</f>
        <v>-2.2835367050527244</v>
      </c>
      <c r="V100">
        <f>P100*'Comb LR RESULTS'!$B$18+Q100*'Comb LR RESULTS'!$B$19+R100*'Comb LR RESULTS'!$B$20+S100*'Comb LR RESULTS'!$B$21+T100*'Comb LR RESULTS'!$B$22</f>
        <v>-0.19873655234364163</v>
      </c>
      <c r="W100" s="16">
        <f>'NO Z LR RESULTS'!$B$17+'NO Z LR RESULTS'!$B$18*LR!J100+'NO Z LR RESULTS'!$B$19*LR!I100+'NO Z LR RESULTS'!$B$20*LR!K100+'NO Z LR RESULTS'!$B$21*LR!L100+'NO Z LR RESULTS'!$B$22*LR!M100</f>
        <v>0.36499008340678563</v>
      </c>
    </row>
    <row r="101" spans="1:23" x14ac:dyDescent="0.3">
      <c r="A101">
        <v>2023</v>
      </c>
      <c r="B101" t="s">
        <v>142</v>
      </c>
      <c r="C101">
        <f>VLOOKUP($B101,'2023'!$B:$AC,18,FALSE)</f>
        <v>0.30803129229232301</v>
      </c>
      <c r="D101">
        <f>VLOOKUP($B101,'2023'!$B:$AC,19,FALSE)</f>
        <v>0.28899999999999998</v>
      </c>
      <c r="E101">
        <f>VLOOKUP($B101,'2023'!$B:$AC,21,FALSE)</f>
        <v>-0.75826236960343307</v>
      </c>
      <c r="F101" s="13">
        <f>VLOOKUP($B101,'2023'!$B:$AC,7,FALSE)</f>
        <v>106.2</v>
      </c>
      <c r="G101" s="13">
        <f>VLOOKUP($B101,'2023'!$B:$AC,10,FALSE)</f>
        <v>16.3</v>
      </c>
      <c r="H101">
        <f>VLOOKUP(B101,'2023'!$B:$P,9,FALSE)</f>
        <v>15</v>
      </c>
      <c r="I101" s="13">
        <f>VLOOKUP($B101,'2023'!$B:$AC,11,FALSE)</f>
        <v>48.7</v>
      </c>
      <c r="J101" s="13">
        <f>VLOOKUP($B101,'2023'!$B:$AC,6,FALSE)</f>
        <v>22</v>
      </c>
      <c r="K101" s="13">
        <f>VLOOKUP($B101,'2023'!$B:$AC,12,FALSE)</f>
        <v>32.4</v>
      </c>
      <c r="L101" s="13">
        <f>VLOOKUP($B101,'2023'!$B:$AC,13,FALSE)</f>
        <v>37.5</v>
      </c>
      <c r="M101" s="13">
        <f>VLOOKUP($B101,'2023'!$B:$AC,14,FALSE)</f>
        <v>82</v>
      </c>
      <c r="N101">
        <f>VLOOKUP($B101,'2023'!$B:$AC,20,FALSE)</f>
        <v>0.36015597655726733</v>
      </c>
      <c r="O101">
        <f>VLOOKUP($B101,'2023'!$B:$AC,22,FALSE)</f>
        <v>1.6793076551330486</v>
      </c>
      <c r="P101">
        <f>VLOOKUP($B101,'2023'!$B:$AC,23,FALSE)</f>
        <v>-0.32878590557001808</v>
      </c>
      <c r="Q101">
        <f>VLOOKUP($B101,'2023'!$B:$AC,24,FALSE)</f>
        <v>1.6089613724901242E-2</v>
      </c>
      <c r="R101">
        <f>VLOOKUP($B101,'2023'!$B:$AC,25,FALSE)</f>
        <v>-0.7057365362484368</v>
      </c>
      <c r="S101">
        <f>VLOOKUP($B101,'2023'!$B:$AC,26,FALSE)</f>
        <v>-0.5319932718317032</v>
      </c>
      <c r="T101">
        <f>VLOOKUP($B101,'2023'!$B:$AC,27,FALSE)</f>
        <v>0.82541738969353995</v>
      </c>
      <c r="U101">
        <f>VLOOKUP($B101,'2023'!$B:$AC,28,FALSE)</f>
        <v>-0.6355845115519051</v>
      </c>
      <c r="V101">
        <f>P101*'Comb LR RESULTS'!$B$18+Q101*'Comb LR RESULTS'!$B$19+R101*'Comb LR RESULTS'!$B$20+S101*'Comb LR RESULTS'!$B$21+T101*'Comb LR RESULTS'!$B$22</f>
        <v>-0.2022198939252878</v>
      </c>
      <c r="W101" s="16">
        <f>'NO Z LR RESULTS'!$B$17+'NO Z LR RESULTS'!$B$18*LR!J101+'NO Z LR RESULTS'!$B$19*LR!I101+'NO Z LR RESULTS'!$B$20*LR!K101+'NO Z LR RESULTS'!$B$21*LR!L101+'NO Z LR RESULTS'!$B$22*LR!M101</f>
        <v>0.38235201402494701</v>
      </c>
    </row>
    <row r="102" spans="1:23" x14ac:dyDescent="0.3">
      <c r="A102">
        <v>2023</v>
      </c>
      <c r="B102" t="s">
        <v>138</v>
      </c>
      <c r="C102">
        <f>VLOOKUP($B102,'2023'!$B:$AC,18,FALSE)</f>
        <v>0.35402089954617</v>
      </c>
      <c r="D102">
        <f>VLOOKUP($B102,'2023'!$B:$AC,19,FALSE)</f>
        <v>0.34100000000000003</v>
      </c>
      <c r="E102">
        <f>VLOOKUP($B102,'2023'!$B:$AC,21,FALSE)</f>
        <v>0.6483518710625209</v>
      </c>
      <c r="F102" s="13">
        <f>VLOOKUP($B102,'2023'!$B:$AC,7,FALSE)</f>
        <v>105.1</v>
      </c>
      <c r="G102" s="13">
        <f>VLOOKUP($B102,'2023'!$B:$AC,10,FALSE)</f>
        <v>13.4</v>
      </c>
      <c r="H102">
        <f>VLOOKUP(B102,'2023'!$B:$P,9,FALSE)</f>
        <v>4.9000000000000004</v>
      </c>
      <c r="I102" s="13">
        <f>VLOOKUP($B102,'2023'!$B:$AC,11,FALSE)</f>
        <v>46.3</v>
      </c>
      <c r="J102" s="13">
        <f>VLOOKUP($B102,'2023'!$B:$AC,6,FALSE)</f>
        <v>22.6</v>
      </c>
      <c r="K102" s="13">
        <f>VLOOKUP($B102,'2023'!$B:$AC,12,FALSE)</f>
        <v>32.9</v>
      </c>
      <c r="L102" s="13">
        <f>VLOOKUP($B102,'2023'!$B:$AC,13,FALSE)</f>
        <v>39</v>
      </c>
      <c r="M102" s="13">
        <f>VLOOKUP($B102,'2023'!$B:$AC,14,FALSE)</f>
        <v>82.5</v>
      </c>
      <c r="N102">
        <f>VLOOKUP($B102,'2023'!$B:$AC,20,FALSE)</f>
        <v>-0.24888063131981894</v>
      </c>
      <c r="O102">
        <f>VLOOKUP($B102,'2023'!$B:$AC,22,FALSE)</f>
        <v>-1.0782450996073889</v>
      </c>
      <c r="P102">
        <f>VLOOKUP($B102,'2023'!$B:$AC,23,FALSE)</f>
        <v>-1.0195799859139947</v>
      </c>
      <c r="Q102">
        <f>VLOOKUP($B102,'2023'!$B:$AC,24,FALSE)</f>
        <v>9.1886778382049047E-2</v>
      </c>
      <c r="R102">
        <f>VLOOKUP($B102,'2023'!$B:$AC,25,FALSE)</f>
        <v>-0.58223571456470313</v>
      </c>
      <c r="S102">
        <f>VLOOKUP($B102,'2023'!$B:$AC,26,FALSE)</f>
        <v>-0.42740539268638617</v>
      </c>
      <c r="T102">
        <f>VLOOKUP($B102,'2023'!$B:$AC,27,FALSE)</f>
        <v>1.0683531013223979</v>
      </c>
      <c r="U102">
        <f>VLOOKUP($B102,'2023'!$B:$AC,28,FALSE)</f>
        <v>-0.82163600106203194</v>
      </c>
      <c r="V102">
        <f>P102*'Comb LR RESULTS'!$B$18+Q102*'Comb LR RESULTS'!$B$19+R102*'Comb LR RESULTS'!$B$20+S102*'Comb LR RESULTS'!$B$21+T102*'Comb LR RESULTS'!$B$22</f>
        <v>-0.22970268175785707</v>
      </c>
      <c r="W102" s="16">
        <f>'NO Z LR RESULTS'!$B$17+'NO Z LR RESULTS'!$B$18*LR!J102+'NO Z LR RESULTS'!$B$19*LR!I102+'NO Z LR RESULTS'!$B$20*LR!K102+'NO Z LR RESULTS'!$B$21*LR!L102+'NO Z LR RESULTS'!$B$22*LR!M102</f>
        <v>0.375110143660349</v>
      </c>
    </row>
    <row r="103" spans="1:23" x14ac:dyDescent="0.3">
      <c r="A103">
        <v>2023</v>
      </c>
      <c r="B103" t="s">
        <v>134</v>
      </c>
      <c r="C103">
        <f>VLOOKUP($B103,'2023'!$B:$AC,18,FALSE)</f>
        <v>0.34716701795134602</v>
      </c>
      <c r="D103">
        <f>VLOOKUP($B103,'2023'!$B:$AC,19,FALSE)</f>
        <v>0.33600000000000002</v>
      </c>
      <c r="E103">
        <f>VLOOKUP($B103,'2023'!$B:$AC,21,FALSE)</f>
        <v>0.43872260847926109</v>
      </c>
      <c r="F103" s="13">
        <f>VLOOKUP($B103,'2023'!$B:$AC,7,FALSE)</f>
        <v>103.9</v>
      </c>
      <c r="G103" s="13">
        <f>VLOOKUP($B103,'2023'!$B:$AC,10,FALSE)</f>
        <v>13.3</v>
      </c>
      <c r="H103">
        <f>VLOOKUP(B103,'2023'!$B:$P,9,FALSE)</f>
        <v>10.3</v>
      </c>
      <c r="I103" s="13">
        <f>VLOOKUP($B103,'2023'!$B:$AC,11,FALSE)</f>
        <v>46.6</v>
      </c>
      <c r="J103" s="13">
        <f>VLOOKUP($B103,'2023'!$B:$AC,6,FALSE)</f>
        <v>22.9</v>
      </c>
      <c r="K103" s="13">
        <f>VLOOKUP($B103,'2023'!$B:$AC,12,FALSE)</f>
        <v>33.299999999999997</v>
      </c>
      <c r="L103" s="13">
        <f>VLOOKUP($B103,'2023'!$B:$AC,13,FALSE)</f>
        <v>38</v>
      </c>
      <c r="M103" s="13">
        <f>VLOOKUP($B103,'2023'!$B:$AC,14,FALSE)</f>
        <v>82</v>
      </c>
      <c r="N103">
        <f>VLOOKUP($B103,'2023'!$B:$AC,20,FALSE)</f>
        <v>-0.26988189366040805</v>
      </c>
      <c r="O103">
        <f>VLOOKUP($B103,'2023'!$B:$AC,22,FALSE)</f>
        <v>0.39609003659046893</v>
      </c>
      <c r="P103">
        <f>VLOOKUP($B103,'2023'!$B:$AC,23,FALSE)</f>
        <v>-0.93323072587099665</v>
      </c>
      <c r="Q103">
        <f>VLOOKUP($B103,'2023'!$B:$AC,24,FALSE)</f>
        <v>0.12978536071062252</v>
      </c>
      <c r="R103">
        <f>VLOOKUP($B103,'2023'!$B:$AC,25,FALSE)</f>
        <v>-0.48343505721771651</v>
      </c>
      <c r="S103">
        <f>VLOOKUP($B103,'2023'!$B:$AC,26,FALSE)</f>
        <v>-0.5319932718317032</v>
      </c>
      <c r="T103">
        <f>VLOOKUP($B103,'2023'!$B:$AC,27,FALSE)</f>
        <v>0.9063959602364926</v>
      </c>
      <c r="U103">
        <f>VLOOKUP($B103,'2023'!$B:$AC,28,FALSE)</f>
        <v>-0.82516881413985688</v>
      </c>
      <c r="V103">
        <f>P103*'Comb LR RESULTS'!$B$18+Q103*'Comb LR RESULTS'!$B$19+R103*'Comb LR RESULTS'!$B$20+S103*'Comb LR RESULTS'!$B$21+T103*'Comb LR RESULTS'!$B$22</f>
        <v>-0.23401737091759539</v>
      </c>
      <c r="W103" s="16">
        <f>'NO Z LR RESULTS'!$B$17+'NO Z LR RESULTS'!$B$18*LR!J103+'NO Z LR RESULTS'!$B$19*LR!I103+'NO Z LR RESULTS'!$B$20*LR!K103+'NO Z LR RESULTS'!$B$21*LR!L103+'NO Z LR RESULTS'!$B$22*LR!M103</f>
        <v>0.37510338334135229</v>
      </c>
    </row>
    <row r="104" spans="1:23" x14ac:dyDescent="0.3">
      <c r="A104">
        <v>2023</v>
      </c>
      <c r="B104" t="s">
        <v>77</v>
      </c>
      <c r="C104">
        <f>VLOOKUP($B104,'2023'!$B:$AC,18,FALSE)</f>
        <v>0.32493729639053298</v>
      </c>
      <c r="D104">
        <f>VLOOKUP($B104,'2023'!$B:$AC,19,FALSE)</f>
        <v>0.33500000000000002</v>
      </c>
      <c r="E104">
        <f>VLOOKUP($B104,'2023'!$B:$AC,21,FALSE)</f>
        <v>-0.24118410915992974</v>
      </c>
      <c r="F104" s="13">
        <f>VLOOKUP($B104,'2023'!$B:$AC,7,FALSE)</f>
        <v>106.8</v>
      </c>
      <c r="G104" s="13">
        <f>VLOOKUP($B104,'2023'!$B:$AC,10,FALSE)</f>
        <v>12.9</v>
      </c>
      <c r="H104">
        <f>VLOOKUP(B104,'2023'!$B:$P,9,FALSE)</f>
        <v>6.9</v>
      </c>
      <c r="I104" s="13">
        <f>VLOOKUP($B104,'2023'!$B:$AC,11,FALSE)</f>
        <v>48.7</v>
      </c>
      <c r="J104" s="13">
        <f>VLOOKUP($B104,'2023'!$B:$AC,6,FALSE)</f>
        <v>28.1</v>
      </c>
      <c r="K104" s="13">
        <f>VLOOKUP($B104,'2023'!$B:$AC,12,FALSE)</f>
        <v>35.799999999999997</v>
      </c>
      <c r="L104" s="13">
        <f>VLOOKUP($B104,'2023'!$B:$AC,13,FALSE)</f>
        <v>31.1</v>
      </c>
      <c r="M104" s="13">
        <f>VLOOKUP($B104,'2023'!$B:$AC,14,FALSE)</f>
        <v>75.400000000000006</v>
      </c>
      <c r="N104">
        <f>VLOOKUP($B104,'2023'!$B:$AC,20,FALSE)</f>
        <v>-0.35388694302276485</v>
      </c>
      <c r="O104">
        <f>VLOOKUP($B104,'2023'!$B:$AC,22,FALSE)</f>
        <v>-0.53219504916373794</v>
      </c>
      <c r="P104">
        <f>VLOOKUP($B104,'2023'!$B:$AC,23,FALSE)</f>
        <v>-0.32878590557001808</v>
      </c>
      <c r="Q104">
        <f>VLOOKUP($B104,'2023'!$B:$AC,24,FALSE)</f>
        <v>0.78669412107256897</v>
      </c>
      <c r="R104">
        <f>VLOOKUP($B104,'2023'!$B:$AC,25,FALSE)</f>
        <v>0.13406905120095186</v>
      </c>
      <c r="S104">
        <f>VLOOKUP($B104,'2023'!$B:$AC,26,FALSE)</f>
        <v>-1.9125532765498865</v>
      </c>
      <c r="T104">
        <f>VLOOKUP($B104,'2023'!$B:$AC,27,FALSE)</f>
        <v>-0.21110831325625382</v>
      </c>
      <c r="U104">
        <f>VLOOKUP($B104,'2023'!$B:$AC,28,FALSE)</f>
        <v>-1.0488198934220154</v>
      </c>
      <c r="V104">
        <f>P104*'Comb LR RESULTS'!$B$18+Q104*'Comb LR RESULTS'!$B$19+R104*'Comb LR RESULTS'!$B$20+S104*'Comb LR RESULTS'!$B$21+T104*'Comb LR RESULTS'!$B$22</f>
        <v>-0.24263934389500849</v>
      </c>
      <c r="W104" s="16">
        <f>'NO Z LR RESULTS'!$B$17+'NO Z LR RESULTS'!$B$18*LR!J104+'NO Z LR RESULTS'!$B$19*LR!I104+'NO Z LR RESULTS'!$B$20*LR!K104+'NO Z LR RESULTS'!$B$21*LR!L104+'NO Z LR RESULTS'!$B$22*LR!M104</f>
        <v>0.3689463563592999</v>
      </c>
    </row>
    <row r="105" spans="1:23" x14ac:dyDescent="0.3">
      <c r="A105">
        <v>2023</v>
      </c>
      <c r="B105" t="s">
        <v>147</v>
      </c>
      <c r="C105">
        <f>VLOOKUP($B105,'2023'!$B:$AC,18,FALSE)</f>
        <v>0.29516913989341997</v>
      </c>
      <c r="D105">
        <f>VLOOKUP($B105,'2023'!$B:$AC,19,FALSE)</f>
        <v>0.314</v>
      </c>
      <c r="E105">
        <f>VLOOKUP($B105,'2023'!$B:$AC,21,FALSE)</f>
        <v>-1.1516574823307633</v>
      </c>
      <c r="F105" s="13">
        <f>VLOOKUP($B105,'2023'!$B:$AC,7,FALSE)</f>
        <v>105.7</v>
      </c>
      <c r="G105" s="13">
        <f>VLOOKUP($B105,'2023'!$B:$AC,10,FALSE)</f>
        <v>12.5</v>
      </c>
      <c r="H105">
        <f>VLOOKUP(B105,'2023'!$B:$P,9,FALSE)</f>
        <v>7</v>
      </c>
      <c r="I105" s="13">
        <f>VLOOKUP($B105,'2023'!$B:$AC,11,FALSE)</f>
        <v>49.3</v>
      </c>
      <c r="J105" s="13">
        <f>VLOOKUP($B105,'2023'!$B:$AC,6,FALSE)</f>
        <v>21.4</v>
      </c>
      <c r="K105" s="13">
        <f>VLOOKUP($B105,'2023'!$B:$AC,12,FALSE)</f>
        <v>36.799999999999997</v>
      </c>
      <c r="L105" s="13">
        <f>VLOOKUP($B105,'2023'!$B:$AC,13,FALSE)</f>
        <v>39.6</v>
      </c>
      <c r="M105" s="13">
        <f>VLOOKUP($B105,'2023'!$B:$AC,14,FALSE)</f>
        <v>84.3</v>
      </c>
      <c r="N105">
        <f>VLOOKUP($B105,'2023'!$B:$AC,20,FALSE)</f>
        <v>-0.43789199238512161</v>
      </c>
      <c r="O105">
        <f>VLOOKUP($B105,'2023'!$B:$AC,22,FALSE)</f>
        <v>-0.50489254664155547</v>
      </c>
      <c r="P105">
        <f>VLOOKUP($B105,'2023'!$B:$AC,23,FALSE)</f>
        <v>-0.15608738548402595</v>
      </c>
      <c r="Q105">
        <f>VLOOKUP($B105,'2023'!$B:$AC,24,FALSE)</f>
        <v>-5.970755093224657E-2</v>
      </c>
      <c r="R105">
        <f>VLOOKUP($B105,'2023'!$B:$AC,25,FALSE)</f>
        <v>0.38107069456841924</v>
      </c>
      <c r="S105">
        <f>VLOOKUP($B105,'2023'!$B:$AC,26,FALSE)</f>
        <v>-5.0889027763245519E-2</v>
      </c>
      <c r="T105">
        <f>VLOOKUP($B105,'2023'!$B:$AC,27,FALSE)</f>
        <v>1.1655273859739412</v>
      </c>
      <c r="U105">
        <f>VLOOKUP($B105,'2023'!$B:$AC,28,FALSE)</f>
        <v>-1.6571946592378526</v>
      </c>
      <c r="V105">
        <f>P105*'Comb LR RESULTS'!$B$18+Q105*'Comb LR RESULTS'!$B$19+R105*'Comb LR RESULTS'!$B$20+S105*'Comb LR RESULTS'!$B$21+T105*'Comb LR RESULTS'!$B$22</f>
        <v>-0.29124697973932479</v>
      </c>
      <c r="W105" s="16">
        <f>'NO Z LR RESULTS'!$B$17+'NO Z LR RESULTS'!$B$18*LR!J105+'NO Z LR RESULTS'!$B$19*LR!I105+'NO Z LR RESULTS'!$B$20*LR!K105+'NO Z LR RESULTS'!$B$21*LR!L105+'NO Z LR RESULTS'!$B$22*LR!M105</f>
        <v>0.38222082780002387</v>
      </c>
    </row>
    <row r="106" spans="1:23" x14ac:dyDescent="0.3">
      <c r="A106">
        <v>2023</v>
      </c>
      <c r="B106" t="s">
        <v>150</v>
      </c>
      <c r="C106">
        <f>VLOOKUP($B106,'2023'!$B:$AC,18,FALSE)</f>
        <v>0.292560045068539</v>
      </c>
      <c r="D106">
        <f>VLOOKUP($B106,'2023'!$B:$AC,19,FALSE)</f>
        <v>0.30199999999999999</v>
      </c>
      <c r="E106">
        <f>VLOOKUP($B106,'2023'!$B:$AC,21,FALSE)</f>
        <v>-1.2314579014921692</v>
      </c>
      <c r="F106" s="13">
        <f>VLOOKUP($B106,'2023'!$B:$AC,7,FALSE)</f>
        <v>106.2</v>
      </c>
      <c r="G106" s="13">
        <f>VLOOKUP($B106,'2023'!$B:$AC,10,FALSE)</f>
        <v>10.1</v>
      </c>
      <c r="H106">
        <f>VLOOKUP(B106,'2023'!$B:$P,9,FALSE)</f>
        <v>14.1</v>
      </c>
      <c r="I106" s="13">
        <f>VLOOKUP($B106,'2023'!$B:$AC,11,FALSE)</f>
        <v>46.1</v>
      </c>
      <c r="J106" s="13">
        <f>VLOOKUP($B106,'2023'!$B:$AC,6,FALSE)</f>
        <v>21</v>
      </c>
      <c r="K106" s="13">
        <f>VLOOKUP($B106,'2023'!$B:$AC,12,FALSE)</f>
        <v>36</v>
      </c>
      <c r="L106" s="13">
        <f>VLOOKUP($B106,'2023'!$B:$AC,13,FALSE)</f>
        <v>35.9</v>
      </c>
      <c r="M106" s="13">
        <f>VLOOKUP($B106,'2023'!$B:$AC,14,FALSE)</f>
        <v>84.2</v>
      </c>
      <c r="N106">
        <f>VLOOKUP($B106,'2023'!$B:$AC,20,FALSE)</f>
        <v>-0.94192228855926197</v>
      </c>
      <c r="O106">
        <f>VLOOKUP($B106,'2023'!$B:$AC,22,FALSE)</f>
        <v>1.4335851324334055</v>
      </c>
      <c r="P106">
        <f>VLOOKUP($B106,'2023'!$B:$AC,23,FALSE)</f>
        <v>-1.0771461592759914</v>
      </c>
      <c r="Q106">
        <f>VLOOKUP($B106,'2023'!$B:$AC,24,FALSE)</f>
        <v>-0.11023899403701148</v>
      </c>
      <c r="R106">
        <f>VLOOKUP($B106,'2023'!$B:$AC,25,FALSE)</f>
        <v>0.18346937987444603</v>
      </c>
      <c r="S106">
        <f>VLOOKUP($B106,'2023'!$B:$AC,26,FALSE)</f>
        <v>-7.1806603592307727E-2</v>
      </c>
      <c r="T106">
        <f>VLOOKUP($B106,'2023'!$B:$AC,27,FALSE)</f>
        <v>0.56628596395609121</v>
      </c>
      <c r="U106">
        <f>VLOOKUP($B106,'2023'!$B:$AC,28,FALSE)</f>
        <v>-0.93180094145985648</v>
      </c>
      <c r="V106">
        <f>P106*'Comb LR RESULTS'!$B$18+Q106*'Comb LR RESULTS'!$B$19+R106*'Comb LR RESULTS'!$B$20+S106*'Comb LR RESULTS'!$B$21+T106*'Comb LR RESULTS'!$B$22</f>
        <v>-0.30715422830728351</v>
      </c>
      <c r="W106" s="16">
        <f>'NO Z LR RESULTS'!$B$17+'NO Z LR RESULTS'!$B$18*LR!J106+'NO Z LR RESULTS'!$B$19*LR!I106+'NO Z LR RESULTS'!$B$20*LR!K106+'NO Z LR RESULTS'!$B$21*LR!L106+'NO Z LR RESULTS'!$B$22*LR!M106</f>
        <v>0.37642373310042554</v>
      </c>
    </row>
    <row r="107" spans="1:23" x14ac:dyDescent="0.3">
      <c r="A107">
        <v>2023</v>
      </c>
      <c r="B107" t="s">
        <v>68</v>
      </c>
      <c r="C107">
        <f>VLOOKUP($B107,'2023'!$B:$AC,18,FALSE)</f>
        <v>0.39499556791753998</v>
      </c>
      <c r="D107">
        <f>VLOOKUP($B107,'2023'!$B:$AC,19,FALSE)</f>
        <v>0.36199999999999999</v>
      </c>
      <c r="E107">
        <f>VLOOKUP($B107,'2023'!$B:$AC,21,FALSE)</f>
        <v>1.9015817958062839</v>
      </c>
      <c r="F107" s="13">
        <f>VLOOKUP($B107,'2023'!$B:$AC,7,FALSE)</f>
        <v>107.6</v>
      </c>
      <c r="G107" s="13">
        <f>VLOOKUP($B107,'2023'!$B:$AC,10,FALSE)</f>
        <v>13.7</v>
      </c>
      <c r="H107">
        <f>VLOOKUP(B107,'2023'!$B:$P,9,FALSE)</f>
        <v>5.8</v>
      </c>
      <c r="I107" s="13">
        <f>VLOOKUP($B107,'2023'!$B:$AC,11,FALSE)</f>
        <v>54</v>
      </c>
      <c r="J107" s="13">
        <f>VLOOKUP($B107,'2023'!$B:$AC,6,FALSE)</f>
        <v>29.3</v>
      </c>
      <c r="K107" s="13">
        <f>VLOOKUP($B107,'2023'!$B:$AC,12,FALSE)</f>
        <v>40.299999999999997</v>
      </c>
      <c r="L107" s="13">
        <f>VLOOKUP($B107,'2023'!$B:$AC,13,FALSE)</f>
        <v>28.9</v>
      </c>
      <c r="M107" s="13">
        <f>VLOOKUP($B107,'2023'!$B:$AC,14,FALSE)</f>
        <v>73.400000000000006</v>
      </c>
      <c r="N107">
        <f>VLOOKUP($B107,'2023'!$B:$AC,20,FALSE)</f>
        <v>-0.18587684429805162</v>
      </c>
      <c r="O107">
        <f>VLOOKUP($B107,'2023'!$B:$AC,22,FALSE)</f>
        <v>-0.83252257690774611</v>
      </c>
      <c r="P107">
        <f>VLOOKUP($B107,'2023'!$B:$AC,23,FALSE)</f>
        <v>1.196717688522926</v>
      </c>
      <c r="Q107">
        <f>VLOOKUP($B107,'2023'!$B:$AC,24,FALSE)</f>
        <v>0.93828845038686426</v>
      </c>
      <c r="R107">
        <f>VLOOKUP($B107,'2023'!$B:$AC,25,FALSE)</f>
        <v>1.2455764463545549</v>
      </c>
      <c r="S107">
        <f>VLOOKUP($B107,'2023'!$B:$AC,26,FALSE)</f>
        <v>-2.3309047931311544</v>
      </c>
      <c r="T107">
        <f>VLOOKUP($B107,'2023'!$B:$AC,27,FALSE)</f>
        <v>-0.56741402364524596</v>
      </c>
      <c r="U107">
        <f>VLOOKUP($B107,'2023'!$B:$AC,28,FALSE)</f>
        <v>-2.070778765453599</v>
      </c>
      <c r="V107">
        <f>P107*'Comb LR RESULTS'!$B$18+Q107*'Comb LR RESULTS'!$B$19+R107*'Comb LR RESULTS'!$B$20+S107*'Comb LR RESULTS'!$B$21+T107*'Comb LR RESULTS'!$B$22</f>
        <v>-0.31611361697456131</v>
      </c>
      <c r="W107" s="16">
        <f>'NO Z LR RESULTS'!$B$17+'NO Z LR RESULTS'!$B$18*LR!J107+'NO Z LR RESULTS'!$B$19*LR!I107+'NO Z LR RESULTS'!$B$20*LR!K107+'NO Z LR RESULTS'!$B$21*LR!L107+'NO Z LR RESULTS'!$B$22*LR!M107</f>
        <v>0.37550145605934993</v>
      </c>
    </row>
    <row r="108" spans="1:23" x14ac:dyDescent="0.3">
      <c r="A108">
        <v>2023</v>
      </c>
      <c r="B108" t="s">
        <v>108</v>
      </c>
      <c r="C108">
        <f>VLOOKUP($B108,'2023'!$B:$AC,18,FALSE)</f>
        <v>0.29235968068242002</v>
      </c>
      <c r="D108">
        <f>VLOOKUP($B108,'2023'!$B:$AC,19,FALSE)</f>
        <v>0.27400000000000002</v>
      </c>
      <c r="E108">
        <f>VLOOKUP($B108,'2023'!$B:$AC,21,FALSE)</f>
        <v>-1.2375861425376213</v>
      </c>
      <c r="F108" s="13">
        <f>VLOOKUP($B108,'2023'!$B:$AC,7,FALSE)</f>
        <v>105.5</v>
      </c>
      <c r="G108" s="13">
        <f>VLOOKUP($B108,'2023'!$B:$AC,10,FALSE)</f>
        <v>12.4</v>
      </c>
      <c r="H108">
        <f>VLOOKUP(B108,'2023'!$B:$P,9,FALSE)</f>
        <v>10</v>
      </c>
      <c r="I108" s="13">
        <f>VLOOKUP($B108,'2023'!$B:$AC,11,FALSE)</f>
        <v>47</v>
      </c>
      <c r="J108" s="13">
        <f>VLOOKUP($B108,'2023'!$B:$AC,6,FALSE)</f>
        <v>24.9</v>
      </c>
      <c r="K108" s="13">
        <f>VLOOKUP($B108,'2023'!$B:$AC,12,FALSE)</f>
        <v>34.6</v>
      </c>
      <c r="L108" s="13">
        <f>VLOOKUP($B108,'2023'!$B:$AC,13,FALSE)</f>
        <v>38.200000000000003</v>
      </c>
      <c r="M108" s="13">
        <f>VLOOKUP($B108,'2023'!$B:$AC,14,FALSE)</f>
        <v>79.099999999999994</v>
      </c>
      <c r="N108">
        <f>VLOOKUP($B108,'2023'!$B:$AC,20,FALSE)</f>
        <v>-0.45889325472571074</v>
      </c>
      <c r="O108">
        <f>VLOOKUP($B108,'2023'!$B:$AC,22,FALSE)</f>
        <v>0.31418252902392108</v>
      </c>
      <c r="P108">
        <f>VLOOKUP($B108,'2023'!$B:$AC,23,FALSE)</f>
        <v>-0.81809837914700123</v>
      </c>
      <c r="Q108">
        <f>VLOOKUP($B108,'2023'!$B:$AC,24,FALSE)</f>
        <v>0.38244257623444794</v>
      </c>
      <c r="R108">
        <f>VLOOKUP($B108,'2023'!$B:$AC,25,FALSE)</f>
        <v>-0.16233292084000792</v>
      </c>
      <c r="S108">
        <f>VLOOKUP($B108,'2023'!$B:$AC,26,FALSE)</f>
        <v>-1.1386029708745429</v>
      </c>
      <c r="T108">
        <f>VLOOKUP($B108,'2023'!$B:$AC,27,FALSE)</f>
        <v>0.93878738845367404</v>
      </c>
      <c r="U108">
        <f>VLOOKUP($B108,'2023'!$B:$AC,28,FALSE)</f>
        <v>-1.532614862253761</v>
      </c>
      <c r="V108">
        <f>P108*'Comb LR RESULTS'!$B$18+Q108*'Comb LR RESULTS'!$B$19+R108*'Comb LR RESULTS'!$B$20+S108*'Comb LR RESULTS'!$B$21+T108*'Comb LR RESULTS'!$B$22</f>
        <v>-0.35143364994506082</v>
      </c>
      <c r="W108" s="16">
        <f>'NO Z LR RESULTS'!$B$17+'NO Z LR RESULTS'!$B$18*LR!J108+'NO Z LR RESULTS'!$B$19*LR!I108+'NO Z LR RESULTS'!$B$20*LR!K108+'NO Z LR RESULTS'!$B$21*LR!L108+'NO Z LR RESULTS'!$B$22*LR!M108</f>
        <v>0.36765744991151494</v>
      </c>
    </row>
    <row r="109" spans="1:23" x14ac:dyDescent="0.3">
      <c r="A109">
        <v>2023</v>
      </c>
      <c r="B109" t="s">
        <v>155</v>
      </c>
      <c r="C109">
        <f>VLOOKUP($B109,'2023'!$B:$AC,18,FALSE)</f>
        <v>0.29024980366230002</v>
      </c>
      <c r="D109">
        <f>VLOOKUP($B109,'2023'!$B:$AC,19,FALSE)</f>
        <v>0.30499999999999999</v>
      </c>
      <c r="E109">
        <f>VLOOKUP($B109,'2023'!$B:$AC,21,FALSE)</f>
        <v>-1.3021177452141453</v>
      </c>
      <c r="F109" s="13">
        <f>VLOOKUP($B109,'2023'!$B:$AC,7,FALSE)</f>
        <v>103.1</v>
      </c>
      <c r="G109" s="13">
        <f>VLOOKUP($B109,'2023'!$B:$AC,10,FALSE)</f>
        <v>11.5</v>
      </c>
      <c r="H109">
        <f>VLOOKUP(B109,'2023'!$B:$P,9,FALSE)</f>
        <v>10.1</v>
      </c>
      <c r="I109" s="13">
        <f>VLOOKUP($B109,'2023'!$B:$AC,11,FALSE)</f>
        <v>48.4</v>
      </c>
      <c r="J109" s="13">
        <f>VLOOKUP($B109,'2023'!$B:$AC,6,FALSE)</f>
        <v>20.7</v>
      </c>
      <c r="K109" s="13">
        <f>VLOOKUP($B109,'2023'!$B:$AC,12,FALSE)</f>
        <v>36.9</v>
      </c>
      <c r="L109" s="13">
        <f>VLOOKUP($B109,'2023'!$B:$AC,13,FALSE)</f>
        <v>33.1</v>
      </c>
      <c r="M109" s="13">
        <f>VLOOKUP($B109,'2023'!$B:$AC,14,FALSE)</f>
        <v>82.8</v>
      </c>
      <c r="N109">
        <f>VLOOKUP($B109,'2023'!$B:$AC,20,FALSE)</f>
        <v>-0.64790461579101344</v>
      </c>
      <c r="O109">
        <f>VLOOKUP($B109,'2023'!$B:$AC,22,FALSE)</f>
        <v>0.34148503154610355</v>
      </c>
      <c r="P109">
        <f>VLOOKUP($B109,'2023'!$B:$AC,23,FALSE)</f>
        <v>-0.41513516561301622</v>
      </c>
      <c r="Q109">
        <f>VLOOKUP($B109,'2023'!$B:$AC,24,FALSE)</f>
        <v>-0.14813757636558539</v>
      </c>
      <c r="R109">
        <f>VLOOKUP($B109,'2023'!$B:$AC,25,FALSE)</f>
        <v>0.40577085890516629</v>
      </c>
      <c r="S109">
        <f>VLOOKUP($B109,'2023'!$B:$AC,26,FALSE)</f>
        <v>-0.36465266519919654</v>
      </c>
      <c r="T109">
        <f>VLOOKUP($B109,'2023'!$B:$AC,27,FALSE)</f>
        <v>0.11280596891555679</v>
      </c>
      <c r="U109">
        <f>VLOOKUP($B109,'2023'!$B:$AC,28,FALSE)</f>
        <v>-1.031367069385505</v>
      </c>
      <c r="V109">
        <f>P109*'Comb LR RESULTS'!$B$18+Q109*'Comb LR RESULTS'!$B$19+R109*'Comb LR RESULTS'!$B$20+S109*'Comb LR RESULTS'!$B$21+T109*'Comb LR RESULTS'!$B$22</f>
        <v>-0.36557588150816306</v>
      </c>
      <c r="W109" s="16">
        <f>'NO Z LR RESULTS'!$B$17+'NO Z LR RESULTS'!$B$18*LR!J109+'NO Z LR RESULTS'!$B$19*LR!I109+'NO Z LR RESULTS'!$B$20*LR!K109+'NO Z LR RESULTS'!$B$21*LR!L109+'NO Z LR RESULTS'!$B$22*LR!M109</f>
        <v>0.3802293963096196</v>
      </c>
    </row>
    <row r="110" spans="1:23" x14ac:dyDescent="0.3">
      <c r="A110">
        <v>2023</v>
      </c>
      <c r="B110" t="s">
        <v>137</v>
      </c>
      <c r="C110">
        <f>VLOOKUP($B110,'2023'!$B:$AC,18,FALSE)</f>
        <v>0.30868619813919002</v>
      </c>
      <c r="D110">
        <f>VLOOKUP($B110,'2023'!$B:$AC,19,FALSE)</f>
        <v>0.33100000000000002</v>
      </c>
      <c r="E110">
        <f>VLOOKUP($B110,'2023'!$B:$AC,21,FALSE)</f>
        <v>-0.73823175952638209</v>
      </c>
      <c r="F110" s="13">
        <f>VLOOKUP($B110,'2023'!$B:$AC,7,FALSE)</f>
        <v>104.4</v>
      </c>
      <c r="G110" s="13">
        <f>VLOOKUP($B110,'2023'!$B:$AC,10,FALSE)</f>
        <v>17.899999999999999</v>
      </c>
      <c r="H110">
        <f>VLOOKUP(B110,'2023'!$B:$P,9,FALSE)</f>
        <v>6.3</v>
      </c>
      <c r="I110" s="13">
        <f>VLOOKUP($B110,'2023'!$B:$AC,11,FALSE)</f>
        <v>49.9</v>
      </c>
      <c r="J110" s="13">
        <f>VLOOKUP($B110,'2023'!$B:$AC,6,FALSE)</f>
        <v>22.6</v>
      </c>
      <c r="K110" s="13">
        <f>VLOOKUP($B110,'2023'!$B:$AC,12,FALSE)</f>
        <v>32</v>
      </c>
      <c r="L110" s="13">
        <f>VLOOKUP($B110,'2023'!$B:$AC,13,FALSE)</f>
        <v>36.4</v>
      </c>
      <c r="M110" s="13">
        <f>VLOOKUP($B110,'2023'!$B:$AC,14,FALSE)</f>
        <v>78.400000000000006</v>
      </c>
      <c r="N110">
        <f>VLOOKUP($B110,'2023'!$B:$AC,20,FALSE)</f>
        <v>0.69617617400669374</v>
      </c>
      <c r="O110">
        <f>VLOOKUP($B110,'2023'!$B:$AC,22,FALSE)</f>
        <v>-0.69601006429683343</v>
      </c>
      <c r="P110">
        <f>VLOOKUP($B110,'2023'!$B:$AC,23,FALSE)</f>
        <v>1.6611134601968208E-2</v>
      </c>
      <c r="Q110">
        <f>VLOOKUP($B110,'2023'!$B:$AC,24,FALSE)</f>
        <v>9.1886778382049047E-2</v>
      </c>
      <c r="R110">
        <f>VLOOKUP($B110,'2023'!$B:$AC,25,FALSE)</f>
        <v>-0.80453719359542342</v>
      </c>
      <c r="S110">
        <f>VLOOKUP($B110,'2023'!$B:$AC,26,FALSE)</f>
        <v>-1.2850260016779844</v>
      </c>
      <c r="T110">
        <f>VLOOKUP($B110,'2023'!$B:$AC,27,FALSE)</f>
        <v>0.64726453449904386</v>
      </c>
      <c r="U110">
        <f>VLOOKUP($B110,'2023'!$B:$AC,28,FALSE)</f>
        <v>-1.0358665641995559</v>
      </c>
      <c r="V110">
        <f>P110*'Comb LR RESULTS'!$B$18+Q110*'Comb LR RESULTS'!$B$19+R110*'Comb LR RESULTS'!$B$20+S110*'Comb LR RESULTS'!$B$21+T110*'Comb LR RESULTS'!$B$22</f>
        <v>-0.36895633436187564</v>
      </c>
      <c r="W110" s="16">
        <f>'NO Z LR RESULTS'!$B$17+'NO Z LR RESULTS'!$B$18*LR!J110+'NO Z LR RESULTS'!$B$19*LR!I110+'NO Z LR RESULTS'!$B$20*LR!K110+'NO Z LR RESULTS'!$B$21*LR!L110+'NO Z LR RESULTS'!$B$22*LR!M110</f>
        <v>0.37780086991815137</v>
      </c>
    </row>
    <row r="111" spans="1:23" x14ac:dyDescent="0.3">
      <c r="A111">
        <v>2023</v>
      </c>
      <c r="B111" t="s">
        <v>121</v>
      </c>
      <c r="C111">
        <f>VLOOKUP($B111,'2023'!$B:$AC,18,FALSE)</f>
        <v>0.34430466534392101</v>
      </c>
      <c r="D111">
        <f>VLOOKUP($B111,'2023'!$B:$AC,19,FALSE)</f>
        <v>0.32500000000000001</v>
      </c>
      <c r="E111">
        <f>VLOOKUP($B111,'2023'!$B:$AC,21,FALSE)</f>
        <v>0.35117617832194425</v>
      </c>
      <c r="F111" s="13">
        <f>VLOOKUP($B111,'2023'!$B:$AC,7,FALSE)</f>
        <v>104.9</v>
      </c>
      <c r="G111" s="13">
        <f>VLOOKUP($B111,'2023'!$B:$AC,10,FALSE)</f>
        <v>16.8</v>
      </c>
      <c r="H111">
        <f>VLOOKUP(B111,'2023'!$B:$P,9,FALSE)</f>
        <v>15.7</v>
      </c>
      <c r="I111" s="13">
        <f>VLOOKUP($B111,'2023'!$B:$AC,11,FALSE)</f>
        <v>50.6</v>
      </c>
      <c r="J111" s="13">
        <f>VLOOKUP($B111,'2023'!$B:$AC,6,FALSE)</f>
        <v>23.9</v>
      </c>
      <c r="K111" s="13">
        <f>VLOOKUP($B111,'2023'!$B:$AC,12,FALSE)</f>
        <v>33.799999999999997</v>
      </c>
      <c r="L111" s="13">
        <f>VLOOKUP($B111,'2023'!$B:$AC,13,FALSE)</f>
        <v>27.7</v>
      </c>
      <c r="M111" s="13">
        <f>VLOOKUP($B111,'2023'!$B:$AC,14,FALSE)</f>
        <v>75.5</v>
      </c>
      <c r="N111">
        <f>VLOOKUP($B111,'2023'!$B:$AC,20,FALSE)</f>
        <v>0.46516228826021322</v>
      </c>
      <c r="O111">
        <f>VLOOKUP($B111,'2023'!$B:$AC,22,FALSE)</f>
        <v>1.8704251727883263</v>
      </c>
      <c r="P111">
        <f>VLOOKUP($B111,'2023'!$B:$AC,23,FALSE)</f>
        <v>0.21809274136896176</v>
      </c>
      <c r="Q111">
        <f>VLOOKUP($B111,'2023'!$B:$AC,24,FALSE)</f>
        <v>0.25611396847253526</v>
      </c>
      <c r="R111">
        <f>VLOOKUP($B111,'2023'!$B:$AC,25,FALSE)</f>
        <v>-0.35993423553398285</v>
      </c>
      <c r="S111">
        <f>VLOOKUP($B111,'2023'!$B:$AC,26,FALSE)</f>
        <v>-1.8916357007208242</v>
      </c>
      <c r="T111">
        <f>VLOOKUP($B111,'2023'!$B:$AC,27,FALSE)</f>
        <v>-0.76176259294833226</v>
      </c>
      <c r="U111">
        <f>VLOOKUP($B111,'2023'!$B:$AC,28,FALSE)</f>
        <v>-0.51382490376597378</v>
      </c>
      <c r="V111">
        <f>P111*'Comb LR RESULTS'!$B$18+Q111*'Comb LR RESULTS'!$B$19+R111*'Comb LR RESULTS'!$B$20+S111*'Comb LR RESULTS'!$B$21+T111*'Comb LR RESULTS'!$B$22</f>
        <v>-0.37590392264690753</v>
      </c>
      <c r="W111" s="16">
        <f>'NO Z LR RESULTS'!$B$17+'NO Z LR RESULTS'!$B$18*LR!J111+'NO Z LR RESULTS'!$B$19*LR!I111+'NO Z LR RESULTS'!$B$20*LR!K111+'NO Z LR RESULTS'!$B$21*LR!L111+'NO Z LR RESULTS'!$B$22*LR!M111</f>
        <v>0.37753882002733907</v>
      </c>
    </row>
    <row r="112" spans="1:23" x14ac:dyDescent="0.3">
      <c r="A112">
        <v>2023</v>
      </c>
      <c r="B112" t="s">
        <v>79</v>
      </c>
      <c r="C112">
        <f>VLOOKUP($B112,'2023'!$B:$AC,18,FALSE)</f>
        <v>0.31016897598902299</v>
      </c>
      <c r="D112">
        <f>VLOOKUP($B112,'2023'!$B:$AC,19,FALSE)</f>
        <v>0.32500000000000001</v>
      </c>
      <c r="E112">
        <f>VLOOKUP($B112,'2023'!$B:$AC,21,FALSE)</f>
        <v>-0.69288028635969978</v>
      </c>
      <c r="F112" s="13">
        <f>VLOOKUP($B112,'2023'!$B:$AC,7,FALSE)</f>
        <v>105.2</v>
      </c>
      <c r="G112" s="13">
        <f>VLOOKUP($B112,'2023'!$B:$AC,10,FALSE)</f>
        <v>13.1</v>
      </c>
      <c r="H112">
        <f>VLOOKUP(B112,'2023'!$B:$P,9,FALSE)</f>
        <v>11.2</v>
      </c>
      <c r="I112" s="13">
        <f>VLOOKUP($B112,'2023'!$B:$AC,11,FALSE)</f>
        <v>48.8</v>
      </c>
      <c r="J112" s="13">
        <f>VLOOKUP($B112,'2023'!$B:$AC,6,FALSE)</f>
        <v>27.8</v>
      </c>
      <c r="K112" s="13">
        <f>VLOOKUP($B112,'2023'!$B:$AC,12,FALSE)</f>
        <v>35.700000000000003</v>
      </c>
      <c r="L112" s="13">
        <f>VLOOKUP($B112,'2023'!$B:$AC,13,FALSE)</f>
        <v>29.8</v>
      </c>
      <c r="M112" s="13">
        <f>VLOOKUP($B112,'2023'!$B:$AC,14,FALSE)</f>
        <v>73.400000000000006</v>
      </c>
      <c r="N112">
        <f>VLOOKUP($B112,'2023'!$B:$AC,20,FALSE)</f>
        <v>-0.31188441834158664</v>
      </c>
      <c r="O112">
        <f>VLOOKUP($B112,'2023'!$B:$AC,22,FALSE)</f>
        <v>0.6418125592901115</v>
      </c>
      <c r="P112">
        <f>VLOOKUP($B112,'2023'!$B:$AC,23,FALSE)</f>
        <v>-0.30000281888902075</v>
      </c>
      <c r="Q112">
        <f>VLOOKUP($B112,'2023'!$B:$AC,24,FALSE)</f>
        <v>0.74879553874399507</v>
      </c>
      <c r="R112">
        <f>VLOOKUP($B112,'2023'!$B:$AC,25,FALSE)</f>
        <v>0.10936888686420654</v>
      </c>
      <c r="S112">
        <f>VLOOKUP($B112,'2023'!$B:$AC,26,FALSE)</f>
        <v>-2.3309047931311544</v>
      </c>
      <c r="T112">
        <f>VLOOKUP($B112,'2023'!$B:$AC,27,FALSE)</f>
        <v>-0.42165259666793087</v>
      </c>
      <c r="U112">
        <f>VLOOKUP($B112,'2023'!$B:$AC,28,FALSE)</f>
        <v>-1.2698255445834348</v>
      </c>
      <c r="V112">
        <f>P112*'Comb LR RESULTS'!$B$18+Q112*'Comb LR RESULTS'!$B$19+R112*'Comb LR RESULTS'!$B$20+S112*'Comb LR RESULTS'!$B$21+T112*'Comb LR RESULTS'!$B$22</f>
        <v>-0.39494502749168175</v>
      </c>
      <c r="W112" s="16">
        <f>'NO Z LR RESULTS'!$B$17+'NO Z LR RESULTS'!$B$18*LR!J112+'NO Z LR RESULTS'!$B$19*LR!I112+'NO Z LR RESULTS'!$B$20*LR!K112+'NO Z LR RESULTS'!$B$21*LR!L112+'NO Z LR RESULTS'!$B$22*LR!M112</f>
        <v>0.36470927864698066</v>
      </c>
    </row>
    <row r="113" spans="1:23" x14ac:dyDescent="0.3">
      <c r="A113">
        <v>2023</v>
      </c>
      <c r="B113" t="s">
        <v>144</v>
      </c>
      <c r="C113">
        <f>VLOOKUP($B113,'2023'!$B:$AC,18,FALSE)</f>
        <v>0.30457378814688202</v>
      </c>
      <c r="D113">
        <f>VLOOKUP($B113,'2023'!$B:$AC,19,FALSE)</f>
        <v>0.30299999999999999</v>
      </c>
      <c r="E113">
        <f>VLOOKUP($B113,'2023'!$B:$AC,21,FALSE)</f>
        <v>-0.86401179558340935</v>
      </c>
      <c r="F113" s="13">
        <f>VLOOKUP($B113,'2023'!$B:$AC,7,FALSE)</f>
        <v>109.2</v>
      </c>
      <c r="G113" s="13">
        <f>VLOOKUP($B113,'2023'!$B:$AC,10,FALSE)</f>
        <v>12.3</v>
      </c>
      <c r="H113">
        <f>VLOOKUP(B113,'2023'!$B:$P,9,FALSE)</f>
        <v>4.5</v>
      </c>
      <c r="I113" s="13">
        <f>VLOOKUP($B113,'2023'!$B:$AC,11,FALSE)</f>
        <v>52.4</v>
      </c>
      <c r="J113" s="13">
        <f>VLOOKUP($B113,'2023'!$B:$AC,6,FALSE)</f>
        <v>22</v>
      </c>
      <c r="K113" s="13">
        <f>VLOOKUP($B113,'2023'!$B:$AC,12,FALSE)</f>
        <v>40.1</v>
      </c>
      <c r="L113" s="13">
        <f>VLOOKUP($B113,'2023'!$B:$AC,13,FALSE)</f>
        <v>34.9</v>
      </c>
      <c r="M113" s="13">
        <f>VLOOKUP($B113,'2023'!$B:$AC,14,FALSE)</f>
        <v>81.3</v>
      </c>
      <c r="N113">
        <f>VLOOKUP($B113,'2023'!$B:$AC,20,FALSE)</f>
        <v>-0.47989451706629982</v>
      </c>
      <c r="O113">
        <f>VLOOKUP($B113,'2023'!$B:$AC,22,FALSE)</f>
        <v>-1.1874551096961192</v>
      </c>
      <c r="P113">
        <f>VLOOKUP($B113,'2023'!$B:$AC,23,FALSE)</f>
        <v>0.73618830162694227</v>
      </c>
      <c r="Q113">
        <f>VLOOKUP($B113,'2023'!$B:$AC,24,FALSE)</f>
        <v>1.6089613724901242E-2</v>
      </c>
      <c r="R113">
        <f>VLOOKUP($B113,'2023'!$B:$AC,25,FALSE)</f>
        <v>1.1961761176810626</v>
      </c>
      <c r="S113">
        <f>VLOOKUP($B113,'2023'!$B:$AC,26,FALSE)</f>
        <v>-0.67841630263514752</v>
      </c>
      <c r="T113">
        <f>VLOOKUP($B113,'2023'!$B:$AC,27,FALSE)</f>
        <v>0.4043288228701859</v>
      </c>
      <c r="U113">
        <f>VLOOKUP($B113,'2023'!$B:$AC,28,FALSE)</f>
        <v>-2.2628316294614947</v>
      </c>
      <c r="V113">
        <f>P113*'Comb LR RESULTS'!$B$18+Q113*'Comb LR RESULTS'!$B$19+R113*'Comb LR RESULTS'!$B$20+S113*'Comb LR RESULTS'!$B$21+T113*'Comb LR RESULTS'!$B$22</f>
        <v>-0.44974407205416306</v>
      </c>
      <c r="W113" s="16">
        <f>'NO Z LR RESULTS'!$B$17+'NO Z LR RESULTS'!$B$18*LR!J113+'NO Z LR RESULTS'!$B$19*LR!I113+'NO Z LR RESULTS'!$B$20*LR!K113+'NO Z LR RESULTS'!$B$21*LR!L113+'NO Z LR RESULTS'!$B$22*LR!M113</f>
        <v>0.38284247526317028</v>
      </c>
    </row>
    <row r="114" spans="1:23" x14ac:dyDescent="0.3">
      <c r="A114">
        <v>2023</v>
      </c>
      <c r="B114" t="s">
        <v>132</v>
      </c>
      <c r="C114">
        <f>VLOOKUP($B114,'2023'!$B:$AC,18,FALSE)</f>
        <v>0.26609680516810302</v>
      </c>
      <c r="D114">
        <f>VLOOKUP($B114,'2023'!$B:$AC,19,FALSE)</f>
        <v>0.26700000000000002</v>
      </c>
      <c r="E114">
        <f>VLOOKUP($B114,'2023'!$B:$AC,21,FALSE)</f>
        <v>-2.0408488121962178</v>
      </c>
      <c r="F114" s="13">
        <f>VLOOKUP($B114,'2023'!$B:$AC,7,FALSE)</f>
        <v>102.6</v>
      </c>
      <c r="G114" s="13">
        <f>VLOOKUP($B114,'2023'!$B:$AC,10,FALSE)</f>
        <v>8.8000000000000007</v>
      </c>
      <c r="H114">
        <f>VLOOKUP(B114,'2023'!$B:$P,9,FALSE)</f>
        <v>12.8</v>
      </c>
      <c r="I114" s="13">
        <f>VLOOKUP($B114,'2023'!$B:$AC,11,FALSE)</f>
        <v>46.7</v>
      </c>
      <c r="J114" s="13">
        <f>VLOOKUP($B114,'2023'!$B:$AC,6,FALSE)</f>
        <v>23</v>
      </c>
      <c r="K114" s="13">
        <f>VLOOKUP($B114,'2023'!$B:$AC,12,FALSE)</f>
        <v>37.9</v>
      </c>
      <c r="L114" s="13">
        <f>VLOOKUP($B114,'2023'!$B:$AC,13,FALSE)</f>
        <v>34.1</v>
      </c>
      <c r="M114" s="13">
        <f>VLOOKUP($B114,'2023'!$B:$AC,14,FALSE)</f>
        <v>76.8</v>
      </c>
      <c r="N114">
        <f>VLOOKUP($B114,'2023'!$B:$AC,20,FALSE)</f>
        <v>-1.2149386989869211</v>
      </c>
      <c r="O114">
        <f>VLOOKUP($B114,'2023'!$B:$AC,22,FALSE)</f>
        <v>1.0786525996450327</v>
      </c>
      <c r="P114">
        <f>VLOOKUP($B114,'2023'!$B:$AC,23,FALSE)</f>
        <v>-0.90444763918999727</v>
      </c>
      <c r="Q114">
        <f>VLOOKUP($B114,'2023'!$B:$AC,24,FALSE)</f>
        <v>0.14241822148681396</v>
      </c>
      <c r="R114">
        <f>VLOOKUP($B114,'2023'!$B:$AC,25,FALSE)</f>
        <v>0.65277250227263361</v>
      </c>
      <c r="S114">
        <f>VLOOKUP($B114,'2023'!$B:$AC,26,FALSE)</f>
        <v>-1.6197072149430005</v>
      </c>
      <c r="T114">
        <f>VLOOKUP($B114,'2023'!$B:$AC,27,FALSE)</f>
        <v>0.27476311000146209</v>
      </c>
      <c r="U114">
        <f>VLOOKUP($B114,'2023'!$B:$AC,28,FALSE)</f>
        <v>-2.4048246057302824</v>
      </c>
      <c r="V114">
        <f>P114*'Comb LR RESULTS'!$B$18+Q114*'Comb LR RESULTS'!$B$19+R114*'Comb LR RESULTS'!$B$20+S114*'Comb LR RESULTS'!$B$21+T114*'Comb LR RESULTS'!$B$22</f>
        <v>-0.76731778325615863</v>
      </c>
      <c r="W114" s="16">
        <f>'NO Z LR RESULTS'!$B$17+'NO Z LR RESULTS'!$B$18*LR!J114+'NO Z LR RESULTS'!$B$19*LR!I114+'NO Z LR RESULTS'!$B$20*LR!K114+'NO Z LR RESULTS'!$B$21*LR!L114+'NO Z LR RESULTS'!$B$22*LR!M114</f>
        <v>0.35791965092147981</v>
      </c>
    </row>
    <row r="115" spans="1:23" x14ac:dyDescent="0.3">
      <c r="A115">
        <v>2023</v>
      </c>
      <c r="B115" t="s">
        <v>148</v>
      </c>
      <c r="C115">
        <f>VLOOKUP($B115,'2023'!$B:$AC,18,FALSE)</f>
        <v>0.32225957014217399</v>
      </c>
      <c r="D115">
        <f>VLOOKUP($B115,'2023'!$B:$AC,19,FALSE)</f>
        <v>0.317</v>
      </c>
      <c r="E115">
        <f>VLOOKUP($B115,'2023'!$B:$AC,21,FALSE)</f>
        <v>-0.32308365339297407</v>
      </c>
      <c r="F115" s="13">
        <f>VLOOKUP($B115,'2023'!$B:$AC,7,FALSE)</f>
        <v>103.6</v>
      </c>
      <c r="G115" s="13">
        <f>VLOOKUP($B115,'2023'!$B:$AC,10,FALSE)</f>
        <v>7</v>
      </c>
      <c r="H115">
        <f>VLOOKUP(B115,'2023'!$B:$P,9,FALSE)</f>
        <v>9.1999999999999993</v>
      </c>
      <c r="I115" s="13">
        <f>VLOOKUP($B115,'2023'!$B:$AC,11,FALSE)</f>
        <v>41.9</v>
      </c>
      <c r="J115" s="13">
        <f>VLOOKUP($B115,'2023'!$B:$AC,6,FALSE)</f>
        <v>21.4</v>
      </c>
      <c r="K115" s="13">
        <f>VLOOKUP($B115,'2023'!$B:$AC,12,FALSE)</f>
        <v>34.9</v>
      </c>
      <c r="L115" s="13">
        <f>VLOOKUP($B115,'2023'!$B:$AC,13,FALSE)</f>
        <v>45.5</v>
      </c>
      <c r="M115" s="13">
        <f>VLOOKUP($B115,'2023'!$B:$AC,14,FALSE)</f>
        <v>77.2</v>
      </c>
      <c r="N115">
        <f>VLOOKUP($B115,'2023'!$B:$AC,20,FALSE)</f>
        <v>-1.5929614211175265</v>
      </c>
      <c r="O115">
        <f>VLOOKUP($B115,'2023'!$B:$AC,22,FALSE)</f>
        <v>9.5762508846460467E-2</v>
      </c>
      <c r="P115">
        <f>VLOOKUP($B115,'2023'!$B:$AC,23,FALSE)</f>
        <v>-2.2860357998779488</v>
      </c>
      <c r="Q115">
        <f>VLOOKUP($B115,'2023'!$B:$AC,24,FALSE)</f>
        <v>-5.970755093224657E-2</v>
      </c>
      <c r="R115">
        <f>VLOOKUP($B115,'2023'!$B:$AC,25,FALSE)</f>
        <v>-8.8232427829768395E-2</v>
      </c>
      <c r="S115">
        <f>VLOOKUP($B115,'2023'!$B:$AC,26,FALSE)</f>
        <v>-1.5360369116267458</v>
      </c>
      <c r="T115">
        <f>VLOOKUP($B115,'2023'!$B:$AC,27,FALSE)</f>
        <v>2.1210745183807824</v>
      </c>
      <c r="U115">
        <f>VLOOKUP($B115,'2023'!$B:$AC,28,FALSE)</f>
        <v>-3.6285865531100061</v>
      </c>
      <c r="V115">
        <f>P115*'Comb LR RESULTS'!$B$18+Q115*'Comb LR RESULTS'!$B$19+R115*'Comb LR RESULTS'!$B$20+S115*'Comb LR RESULTS'!$B$21+T115*'Comb LR RESULTS'!$B$22</f>
        <v>-1.099543018498365</v>
      </c>
      <c r="W115" s="16">
        <f>'NO Z LR RESULTS'!$B$17+'NO Z LR RESULTS'!$B$18*LR!J115+'NO Z LR RESULTS'!$B$19*LR!I115+'NO Z LR RESULTS'!$B$20*LR!K115+'NO Z LR RESULTS'!$B$21*LR!L115+'NO Z LR RESULTS'!$B$22*LR!M115</f>
        <v>0.33830457971030742</v>
      </c>
    </row>
    <row r="116" spans="1:23" x14ac:dyDescent="0.3">
      <c r="A116">
        <v>2023</v>
      </c>
      <c r="B116" t="s">
        <v>158</v>
      </c>
      <c r="C116">
        <f>VLOOKUP($B116,'2023'!$B:$AC,18,FALSE)</f>
        <v>0.32729541252601302</v>
      </c>
      <c r="D116">
        <f>VLOOKUP($B116,'2023'!$B:$AC,19,FALSE)</f>
        <v>0.33900000000000002</v>
      </c>
      <c r="E116">
        <f>VLOOKUP($B116,'2023'!$B:$AC,21,FALSE)</f>
        <v>-0.1690599938353109</v>
      </c>
      <c r="F116" s="13">
        <f>VLOOKUP($B116,'2023'!$B:$AC,7,FALSE)</f>
        <v>103.9</v>
      </c>
      <c r="G116" s="13">
        <f>VLOOKUP($B116,'2023'!$B:$AC,10,FALSE)</f>
        <v>14.6</v>
      </c>
      <c r="H116">
        <f>VLOOKUP(B116,'2023'!$B:$P,9,FALSE)</f>
        <v>6.8</v>
      </c>
      <c r="I116" s="13">
        <f>VLOOKUP($B116,'2023'!$B:$AC,11,FALSE)</f>
        <v>55</v>
      </c>
      <c r="J116" s="13">
        <f>VLOOKUP($B116,'2023'!$B:$AC,6,FALSE)</f>
        <v>20.5</v>
      </c>
      <c r="K116" s="13">
        <f>VLOOKUP($B116,'2023'!$B:$AC,12,FALSE)</f>
        <v>40.4</v>
      </c>
      <c r="L116" s="13">
        <f>VLOOKUP($B116,'2023'!$B:$AC,13,FALSE)</f>
        <v>22</v>
      </c>
      <c r="M116" s="13">
        <f>VLOOKUP($B116,'2023'!$B:$AC,14,FALSE)</f>
        <v>85.5</v>
      </c>
      <c r="N116">
        <f>VLOOKUP($B116,'2023'!$B:$AC,20,FALSE)</f>
        <v>3.134516767251053E-3</v>
      </c>
      <c r="O116">
        <f>VLOOKUP($B116,'2023'!$B:$AC,22,FALSE)</f>
        <v>-0.55949755168592064</v>
      </c>
      <c r="P116">
        <f>VLOOKUP($B116,'2023'!$B:$AC,23,FALSE)</f>
        <v>1.4845485553329156</v>
      </c>
      <c r="Q116">
        <f>VLOOKUP($B116,'2023'!$B:$AC,24,FALSE)</f>
        <v>-0.17340329791796785</v>
      </c>
      <c r="R116">
        <f>VLOOKUP($B116,'2023'!$B:$AC,25,FALSE)</f>
        <v>1.2702766106913022</v>
      </c>
      <c r="S116">
        <f>VLOOKUP($B116,'2023'!$B:$AC,26,FALSE)</f>
        <v>0.20012188218551588</v>
      </c>
      <c r="T116">
        <f>VLOOKUP($B116,'2023'!$B:$AC,27,FALSE)</f>
        <v>-1.6849182971379923</v>
      </c>
      <c r="U116">
        <f>VLOOKUP($B116,'2023'!$B:$AC,28,FALSE)</f>
        <v>0.44136027071423833</v>
      </c>
      <c r="V116" s="16">
        <f>P116*'Comb LR RESULTS'!$B$18+Q116*'Comb LR RESULTS'!$B$19+R116*'Comb LR RESULTS'!$B$20+S116*'Comb LR RESULTS'!$B$21+T116*'Comb LR RESULTS'!$B$22</f>
        <v>8.5471006297444696E-2</v>
      </c>
      <c r="W116" s="16">
        <f>'NO Z LR RESULTS'!$B$17+'NO Z LR RESULTS'!$B$18*LR!J116+'NO Z LR RESULTS'!$B$19*LR!I116+'NO Z LR RESULTS'!$B$20*LR!K116+'NO Z LR RESULTS'!$B$21*LR!L116+'NO Z LR RESULTS'!$B$22*LR!M116</f>
        <v>0.41157051811751361</v>
      </c>
    </row>
    <row r="117" spans="1:23" x14ac:dyDescent="0.3">
      <c r="A117">
        <v>2023</v>
      </c>
      <c r="B117" t="s">
        <v>156</v>
      </c>
      <c r="C117">
        <f>VLOOKUP($B117,'2023'!$B:$AC,18,FALSE)</f>
        <v>0.33397576326498801</v>
      </c>
      <c r="D117">
        <f>VLOOKUP($B117,'2023'!$B:$AC,19,FALSE)</f>
        <v>0.31900000000000001</v>
      </c>
      <c r="E117">
        <f>VLOOKUP($B117,'2023'!$B:$AC,21,FALSE)</f>
        <v>3.526174412211714E-2</v>
      </c>
      <c r="F117" s="13">
        <f>VLOOKUP($B117,'2023'!$B:$AC,7,FALSE)</f>
        <v>105.5</v>
      </c>
      <c r="G117" s="13">
        <f>VLOOKUP($B117,'2023'!$B:$AC,10,FALSE)</f>
        <v>13.5</v>
      </c>
      <c r="H117">
        <f>VLOOKUP(B117,'2023'!$B:$P,9,FALSE)</f>
        <v>10.9</v>
      </c>
      <c r="I117" s="13">
        <f>VLOOKUP($B117,'2023'!$B:$AC,11,FALSE)</f>
        <v>52.2</v>
      </c>
      <c r="J117" s="13">
        <f>VLOOKUP($B117,'2023'!$B:$AC,6,FALSE)</f>
        <v>20.5</v>
      </c>
      <c r="K117" s="13">
        <f>VLOOKUP($B117,'2023'!$B:$AC,12,FALSE)</f>
        <v>38.700000000000003</v>
      </c>
      <c r="L117" s="13">
        <f>VLOOKUP($B117,'2023'!$B:$AC,13,FALSE)</f>
        <v>28</v>
      </c>
      <c r="M117" s="13">
        <f>VLOOKUP($B117,'2023'!$B:$AC,14,FALSE)</f>
        <v>87</v>
      </c>
      <c r="N117">
        <f>VLOOKUP($B117,'2023'!$B:$AC,20,FALSE)</f>
        <v>-0.22787936897922983</v>
      </c>
      <c r="O117">
        <f>VLOOKUP($B117,'2023'!$B:$AC,22,FALSE)</f>
        <v>0.55990505172356408</v>
      </c>
      <c r="P117">
        <f>VLOOKUP($B117,'2023'!$B:$AC,23,FALSE)</f>
        <v>0.6786221282649455</v>
      </c>
      <c r="Q117">
        <f>VLOOKUP($B117,'2023'!$B:$AC,24,FALSE)</f>
        <v>-0.17340329791796785</v>
      </c>
      <c r="R117">
        <f>VLOOKUP($B117,'2023'!$B:$AC,25,FALSE)</f>
        <v>0.85037381696660863</v>
      </c>
      <c r="S117">
        <f>VLOOKUP($B117,'2023'!$B:$AC,26,FALSE)</f>
        <v>0.51388551962146689</v>
      </c>
      <c r="T117">
        <f>VLOOKUP($B117,'2023'!$B:$AC,27,FALSE)</f>
        <v>-0.71317545062256049</v>
      </c>
      <c r="U117">
        <f>VLOOKUP($B117,'2023'!$B:$AC,28,FALSE)</f>
        <v>0.20328385535945093</v>
      </c>
      <c r="V117">
        <f>P117*'Comb LR RESULTS'!$B$18+Q117*'Comb LR RESULTS'!$B$19+R117*'Comb LR RESULTS'!$B$20+S117*'Comb LR RESULTS'!$B$21+T117*'Comb LR RESULTS'!$B$22</f>
        <v>8.3139931629970881E-2</v>
      </c>
      <c r="W117" s="16">
        <f>'NO Z LR RESULTS'!$B$17+'NO Z LR RESULTS'!$B$18*LR!J117+'NO Z LR RESULTS'!$B$19*LR!I117+'NO Z LR RESULTS'!$B$20*LR!K117+'NO Z LR RESULTS'!$B$21*LR!L117+'NO Z LR RESULTS'!$B$22*LR!M117</f>
        <v>0.40477563803346361</v>
      </c>
    </row>
    <row r="118" spans="1:23" x14ac:dyDescent="0.3">
      <c r="A118">
        <v>2023</v>
      </c>
      <c r="B118" t="s">
        <v>159</v>
      </c>
      <c r="C118">
        <f>VLOOKUP($B118,'2023'!$B:$AC,18,FALSE)</f>
        <v>0.329211936036094</v>
      </c>
      <c r="D118">
        <f>VLOOKUP($B118,'2023'!$B:$AC,19,FALSE)</f>
        <v>0.34300000000000003</v>
      </c>
      <c r="E118">
        <f>VLOOKUP($B118,'2023'!$B:$AC,21,FALSE)</f>
        <v>-0.11044220118987566</v>
      </c>
      <c r="F118" s="13">
        <f>VLOOKUP($B118,'2023'!$B:$AC,7,FALSE)</f>
        <v>104.8</v>
      </c>
      <c r="G118" s="13">
        <f>VLOOKUP($B118,'2023'!$B:$AC,10,FALSE)</f>
        <v>12.4</v>
      </c>
      <c r="H118">
        <f>VLOOKUP(B118,'2023'!$B:$P,9,FALSE)</f>
        <v>4</v>
      </c>
      <c r="I118" s="13">
        <f>VLOOKUP($B118,'2023'!$B:$AC,11,FALSE)</f>
        <v>47.4</v>
      </c>
      <c r="J118" s="13">
        <f>VLOOKUP($B118,'2023'!$B:$AC,6,FALSE)</f>
        <v>20.399999999999999</v>
      </c>
      <c r="K118" s="13">
        <f>VLOOKUP($B118,'2023'!$B:$AC,12,FALSE)</f>
        <v>35</v>
      </c>
      <c r="L118" s="13">
        <f>VLOOKUP($B118,'2023'!$B:$AC,13,FALSE)</f>
        <v>34.9</v>
      </c>
      <c r="M118" s="13">
        <f>VLOOKUP($B118,'2023'!$B:$AC,14,FALSE)</f>
        <v>89.3</v>
      </c>
      <c r="N118">
        <f>VLOOKUP($B118,'2023'!$B:$AC,20,FALSE)</f>
        <v>-0.45889325472571074</v>
      </c>
      <c r="O118">
        <f>VLOOKUP($B118,'2023'!$B:$AC,22,FALSE)</f>
        <v>-1.323967622307032</v>
      </c>
      <c r="P118">
        <f>VLOOKUP($B118,'2023'!$B:$AC,23,FALSE)</f>
        <v>-0.70296603242300582</v>
      </c>
      <c r="Q118">
        <f>VLOOKUP($B118,'2023'!$B:$AC,24,FALSE)</f>
        <v>-0.18603615869415929</v>
      </c>
      <c r="R118">
        <f>VLOOKUP($B118,'2023'!$B:$AC,25,FALSE)</f>
        <v>-6.353226349302131E-2</v>
      </c>
      <c r="S118">
        <f>VLOOKUP($B118,'2023'!$B:$AC,26,FALSE)</f>
        <v>0.99498976368992453</v>
      </c>
      <c r="T118">
        <f>VLOOKUP($B118,'2023'!$B:$AC,27,FALSE)</f>
        <v>0.4043288228701859</v>
      </c>
      <c r="U118">
        <f>VLOOKUP($B118,'2023'!$B:$AC,28,FALSE)</f>
        <v>0.46815704561860072</v>
      </c>
      <c r="V118">
        <f>P118*'Comb LR RESULTS'!$B$18+Q118*'Comb LR RESULTS'!$B$19+R118*'Comb LR RESULTS'!$B$20+S118*'Comb LR RESULTS'!$B$21+T118*'Comb LR RESULTS'!$B$22</f>
        <v>0.15384086558440996</v>
      </c>
      <c r="W118" s="16">
        <f>'NO Z LR RESULTS'!$B$17+'NO Z LR RESULTS'!$B$18*LR!J118+'NO Z LR RESULTS'!$B$19*LR!I118+'NO Z LR RESULTS'!$B$20*LR!K118+'NO Z LR RESULTS'!$B$21*LR!L118+'NO Z LR RESULTS'!$B$22*LR!M118</f>
        <v>0.39623996759479341</v>
      </c>
    </row>
    <row r="119" spans="1:23" x14ac:dyDescent="0.3">
      <c r="A119">
        <v>2023</v>
      </c>
      <c r="B119" t="s">
        <v>160</v>
      </c>
      <c r="C119">
        <f>VLOOKUP($B119,'2023'!$B:$AC,18,FALSE)</f>
        <v>0.28283923216487999</v>
      </c>
      <c r="D119">
        <f>VLOOKUP($B119,'2023'!$B:$AC,19,FALSE)</f>
        <v>0.31900000000000001</v>
      </c>
      <c r="E119">
        <f>VLOOKUP($B119,'2023'!$B:$AC,21,FALSE)</f>
        <v>-1.5287736360159152</v>
      </c>
      <c r="F119" s="13">
        <f>VLOOKUP($B119,'2023'!$B:$AC,7,FALSE)</f>
        <v>104.4</v>
      </c>
      <c r="G119" s="13">
        <f>VLOOKUP($B119,'2023'!$B:$AC,10,FALSE)</f>
        <v>11.9</v>
      </c>
      <c r="H119">
        <f>VLOOKUP(B119,'2023'!$B:$P,9,FALSE)</f>
        <v>17.100000000000001</v>
      </c>
      <c r="I119" s="13">
        <f>VLOOKUP($B119,'2023'!$B:$AC,11,FALSE)</f>
        <v>46.2</v>
      </c>
      <c r="J119" s="13">
        <f>VLOOKUP($B119,'2023'!$B:$AC,6,FALSE)</f>
        <v>20.399999999999999</v>
      </c>
      <c r="K119" s="13">
        <f>VLOOKUP($B119,'2023'!$B:$AC,12,FALSE)</f>
        <v>34.299999999999997</v>
      </c>
      <c r="L119" s="13">
        <f>VLOOKUP($B119,'2023'!$B:$AC,13,FALSE)</f>
        <v>36.200000000000003</v>
      </c>
      <c r="M119" s="13">
        <f>VLOOKUP($B119,'2023'!$B:$AC,14,FALSE)</f>
        <v>86.9</v>
      </c>
      <c r="N119">
        <f>VLOOKUP($B119,'2023'!$B:$AC,20,FALSE)</f>
        <v>-0.56389956642865668</v>
      </c>
      <c r="O119">
        <f>VLOOKUP($B119,'2023'!$B:$AC,22,FALSE)</f>
        <v>2.2526602080988827</v>
      </c>
      <c r="P119">
        <f>VLOOKUP($B119,'2023'!$B:$AC,23,FALSE)</f>
        <v>-1.0483630725949922</v>
      </c>
      <c r="Q119">
        <f>VLOOKUP($B119,'2023'!$B:$AC,24,FALSE)</f>
        <v>-0.18603615869415929</v>
      </c>
      <c r="R119">
        <f>VLOOKUP($B119,'2023'!$B:$AC,25,FALSE)</f>
        <v>-0.23643341385024916</v>
      </c>
      <c r="S119">
        <f>VLOOKUP($B119,'2023'!$B:$AC,26,FALSE)</f>
        <v>0.49296794379240472</v>
      </c>
      <c r="T119">
        <f>VLOOKUP($B119,'2023'!$B:$AC,27,FALSE)</f>
        <v>0.61487310628186342</v>
      </c>
      <c r="U119">
        <f>VLOOKUP($B119,'2023'!$B:$AC,28,FALSE)</f>
        <v>-7.1507907333368842E-2</v>
      </c>
      <c r="V119">
        <f>P119*'Comb LR RESULTS'!$B$18+Q119*'Comb LR RESULTS'!$B$19+R119*'Comb LR RESULTS'!$B$20+S119*'Comb LR RESULTS'!$B$21+T119*'Comb LR RESULTS'!$B$22</f>
        <v>-6.7361460684804017E-2</v>
      </c>
      <c r="W119" s="16">
        <f>'NO Z LR RESULTS'!$B$17+'NO Z LR RESULTS'!$B$18*LR!J119+'NO Z LR RESULTS'!$B$19*LR!I119+'NO Z LR RESULTS'!$B$20*LR!K119+'NO Z LR RESULTS'!$B$21*LR!L119+'NO Z LR RESULTS'!$B$22*LR!M119</f>
        <v>0.38590616366530228</v>
      </c>
    </row>
    <row r="120" spans="1:23" x14ac:dyDescent="0.3">
      <c r="A120">
        <v>2023</v>
      </c>
      <c r="B120" t="s">
        <v>161</v>
      </c>
      <c r="C120">
        <f>VLOOKUP($B120,'2023'!$B:$AC,18,FALSE)</f>
        <v>0.341203367325567</v>
      </c>
      <c r="D120">
        <f>VLOOKUP($B120,'2023'!$B:$AC,19,FALSE)</f>
        <v>0.33200000000000002</v>
      </c>
      <c r="E120">
        <f>VLOOKUP($B120,'2023'!$B:$AC,21,FALSE)</f>
        <v>0.2563214879331509</v>
      </c>
      <c r="F120" s="13">
        <f>VLOOKUP($B120,'2023'!$B:$AC,7,FALSE)</f>
        <v>107</v>
      </c>
      <c r="G120" s="13">
        <f>VLOOKUP($B120,'2023'!$B:$AC,10,FALSE)</f>
        <v>18</v>
      </c>
      <c r="H120">
        <f>VLOOKUP(B120,'2023'!$B:$P,9,FALSE)</f>
        <v>4.7</v>
      </c>
      <c r="I120" s="13">
        <f>VLOOKUP($B120,'2023'!$B:$AC,11,FALSE)</f>
        <v>49.1</v>
      </c>
      <c r="J120" s="13">
        <f>VLOOKUP($B120,'2023'!$B:$AC,6,FALSE)</f>
        <v>20.399999999999999</v>
      </c>
      <c r="K120" s="13">
        <f>VLOOKUP($B120,'2023'!$B:$AC,12,FALSE)</f>
        <v>31.1</v>
      </c>
      <c r="L120" s="13">
        <f>VLOOKUP($B120,'2023'!$B:$AC,13,FALSE)</f>
        <v>37</v>
      </c>
      <c r="M120" s="13">
        <f>VLOOKUP($B120,'2023'!$B:$AC,14,FALSE)</f>
        <v>83.3</v>
      </c>
      <c r="N120">
        <f>VLOOKUP($B120,'2023'!$B:$AC,20,FALSE)</f>
        <v>0.71717743634728326</v>
      </c>
      <c r="O120">
        <f>VLOOKUP($B120,'2023'!$B:$AC,22,FALSE)</f>
        <v>-1.1328501046517541</v>
      </c>
      <c r="P120">
        <f>VLOOKUP($B120,'2023'!$B:$AC,23,FALSE)</f>
        <v>-0.21365355884602266</v>
      </c>
      <c r="Q120">
        <f>VLOOKUP($B120,'2023'!$B:$AC,24,FALSE)</f>
        <v>-0.18603615869415929</v>
      </c>
      <c r="R120">
        <f>VLOOKUP($B120,'2023'!$B:$AC,25,FALSE)</f>
        <v>-1.0268386726261436</v>
      </c>
      <c r="S120">
        <f>VLOOKUP($B120,'2023'!$B:$AC,26,FALSE)</f>
        <v>-0.2600647860538795</v>
      </c>
      <c r="T120">
        <f>VLOOKUP($B120,'2023'!$B:$AC,27,FALSE)</f>
        <v>0.74443881915058729</v>
      </c>
      <c r="U120">
        <f>VLOOKUP($B120,'2023'!$B:$AC,28,FALSE)</f>
        <v>-0.16370109127248256</v>
      </c>
      <c r="V120">
        <f>P120*'Comb LR RESULTS'!$B$18+Q120*'Comb LR RESULTS'!$B$19+R120*'Comb LR RESULTS'!$B$20+S120*'Comb LR RESULTS'!$B$21+T120*'Comb LR RESULTS'!$B$22</f>
        <v>-0.15237944592936886</v>
      </c>
      <c r="W120" s="16">
        <f>'NO Z LR RESULTS'!$B$17+'NO Z LR RESULTS'!$B$18*LR!J120+'NO Z LR RESULTS'!$B$19*LR!I120+'NO Z LR RESULTS'!$B$20*LR!K120+'NO Z LR RESULTS'!$B$21*LR!L120+'NO Z LR RESULTS'!$B$22*LR!M120</f>
        <v>0.38825122645705401</v>
      </c>
    </row>
    <row r="121" spans="1:23" x14ac:dyDescent="0.3">
      <c r="A121">
        <v>2023</v>
      </c>
      <c r="B121" t="s">
        <v>162</v>
      </c>
      <c r="C121">
        <f>VLOOKUP($B121,'2023'!$B:$AC,18,FALSE)</f>
        <v>0.31456542078937799</v>
      </c>
      <c r="D121">
        <f>VLOOKUP($B121,'2023'!$B:$AC,19,FALSE)</f>
        <v>0.32200000000000001</v>
      </c>
      <c r="E121">
        <f>VLOOKUP($B121,'2023'!$B:$AC,21,FALSE)</f>
        <v>-0.55841290919017972</v>
      </c>
      <c r="F121" s="13">
        <f>VLOOKUP($B121,'2023'!$B:$AC,7,FALSE)</f>
        <v>104.2</v>
      </c>
      <c r="G121" s="13">
        <f>VLOOKUP($B121,'2023'!$B:$AC,10,FALSE)</f>
        <v>14.3</v>
      </c>
      <c r="H121">
        <f>VLOOKUP(B121,'2023'!$B:$P,9,FALSE)</f>
        <v>3.5</v>
      </c>
      <c r="I121" s="13">
        <f>VLOOKUP($B121,'2023'!$B:$AC,11,FALSE)</f>
        <v>55.9</v>
      </c>
      <c r="J121" s="13">
        <f>VLOOKUP($B121,'2023'!$B:$AC,6,FALSE)</f>
        <v>20.3</v>
      </c>
      <c r="K121" s="13">
        <f>VLOOKUP($B121,'2023'!$B:$AC,12,FALSE)</f>
        <v>41.6</v>
      </c>
      <c r="L121" s="13">
        <f>VLOOKUP($B121,'2023'!$B:$AC,13,FALSE)</f>
        <v>25.5</v>
      </c>
      <c r="M121" s="13">
        <f>VLOOKUP($B121,'2023'!$B:$AC,14,FALSE)</f>
        <v>87.6</v>
      </c>
      <c r="N121">
        <f>VLOOKUP($B121,'2023'!$B:$AC,20,FALSE)</f>
        <v>-5.9869270254516258E-2</v>
      </c>
      <c r="O121">
        <f>VLOOKUP($B121,'2023'!$B:$AC,22,FALSE)</f>
        <v>-1.4604801349179448</v>
      </c>
      <c r="P121">
        <f>VLOOKUP($B121,'2023'!$B:$AC,23,FALSE)</f>
        <v>1.7435963354619057</v>
      </c>
      <c r="Q121">
        <f>VLOOKUP($B121,'2023'!$B:$AC,24,FALSE)</f>
        <v>-0.19866901947035029</v>
      </c>
      <c r="R121">
        <f>VLOOKUP($B121,'2023'!$B:$AC,25,FALSE)</f>
        <v>1.5666785827322636</v>
      </c>
      <c r="S121">
        <f>VLOOKUP($B121,'2023'!$B:$AC,26,FALSE)</f>
        <v>0.63939097459584615</v>
      </c>
      <c r="T121">
        <f>VLOOKUP($B121,'2023'!$B:$AC,27,FALSE)</f>
        <v>-1.1180683033373238</v>
      </c>
      <c r="U121">
        <f>VLOOKUP($B121,'2023'!$B:$AC,28,FALSE)</f>
        <v>-7.8883242694438582E-3</v>
      </c>
      <c r="V121">
        <f>P121*'Comb LR RESULTS'!$B$18+Q121*'Comb LR RESULTS'!$B$19+R121*'Comb LR RESULTS'!$B$20+S121*'Comb LR RESULTS'!$B$21+T121*'Comb LR RESULTS'!$B$22</f>
        <v>0.13632336044191634</v>
      </c>
      <c r="W121" s="16">
        <f>'NO Z LR RESULTS'!$B$17+'NO Z LR RESULTS'!$B$18*LR!J121+'NO Z LR RESULTS'!$B$19*LR!I121+'NO Z LR RESULTS'!$B$20*LR!K121+'NO Z LR RESULTS'!$B$21*LR!L121+'NO Z LR RESULTS'!$B$22*LR!M121</f>
        <v>0.41531593327315941</v>
      </c>
    </row>
    <row r="122" spans="1:23" x14ac:dyDescent="0.3">
      <c r="A122">
        <v>2023</v>
      </c>
      <c r="B122" t="s">
        <v>283</v>
      </c>
      <c r="C122">
        <f>VLOOKUP($B122,'2023'!$B:$AC,18,FALSE)</f>
        <v>0.347133402479812</v>
      </c>
      <c r="D122">
        <f>VLOOKUP($B122,'2023'!$B:$AC,19,FALSE)</f>
        <v>0.36299999999999999</v>
      </c>
      <c r="E122">
        <f>VLOOKUP($B122,'2023'!$B:$AC,21,FALSE)</f>
        <v>0.43769446312664995</v>
      </c>
      <c r="F122" s="13">
        <f>VLOOKUP($B122,'2023'!$B:$AC,7,FALSE)</f>
        <v>103.4</v>
      </c>
      <c r="G122" s="13">
        <f>VLOOKUP($B122,'2023'!$B:$AC,10,FALSE)</f>
        <v>14.9</v>
      </c>
      <c r="H122">
        <f>VLOOKUP(B122,'2023'!$B:$P,9,FALSE)</f>
        <v>12.9</v>
      </c>
      <c r="I122" s="13">
        <f>VLOOKUP($B122,'2023'!$B:$AC,11,FALSE)</f>
        <v>54.6</v>
      </c>
      <c r="J122" s="13">
        <f>VLOOKUP($B122,'2023'!$B:$AC,6,FALSE)</f>
        <v>20.2</v>
      </c>
      <c r="K122" s="13">
        <f>VLOOKUP($B122,'2023'!$B:$AC,12,FALSE)</f>
        <v>39.700000000000003</v>
      </c>
      <c r="L122" s="13">
        <f>VLOOKUP($B122,'2023'!$B:$AC,13,FALSE)</f>
        <v>21.4</v>
      </c>
      <c r="M122" s="13">
        <f>VLOOKUP($B122,'2023'!$B:$AC,14,FALSE)</f>
        <v>88.1</v>
      </c>
      <c r="N122">
        <f>VLOOKUP($B122,'2023'!$B:$AC,20,FALSE)</f>
        <v>6.6138303789018735E-2</v>
      </c>
      <c r="O122">
        <f>VLOOKUP($B122,'2023'!$B:$AC,22,FALSE)</f>
        <v>1.1059551021672152</v>
      </c>
      <c r="P122">
        <f>VLOOKUP($B122,'2023'!$B:$AC,23,FALSE)</f>
        <v>1.3694162086089201</v>
      </c>
      <c r="Q122">
        <f>VLOOKUP($B122,'2023'!$B:$AC,24,FALSE)</f>
        <v>-0.21130188024654176</v>
      </c>
      <c r="R122">
        <f>VLOOKUP($B122,'2023'!$B:$AC,25,FALSE)</f>
        <v>1.097375460334076</v>
      </c>
      <c r="S122">
        <f>VLOOKUP($B122,'2023'!$B:$AC,26,FALSE)</f>
        <v>0.74397885374116313</v>
      </c>
      <c r="T122">
        <f>VLOOKUP($B122,'2023'!$B:$AC,27,FALSE)</f>
        <v>-1.7820925817895359</v>
      </c>
      <c r="U122">
        <f>VLOOKUP($B122,'2023'!$B:$AC,28,FALSE)</f>
        <v>1.2173940949500814</v>
      </c>
      <c r="V122">
        <f>P122*'Comb LR RESULTS'!$B$18+Q122*'Comb LR RESULTS'!$B$19+R122*'Comb LR RESULTS'!$B$20+S122*'Comb LR RESULTS'!$B$21+T122*'Comb LR RESULTS'!$B$22</f>
        <v>0.30266633198819015</v>
      </c>
      <c r="W122" s="16">
        <f>'NO Z LR RESULTS'!$B$17+'NO Z LR RESULTS'!$B$18*LR!J122+'NO Z LR RESULTS'!$B$19*LR!I122+'NO Z LR RESULTS'!$B$20*LR!K122+'NO Z LR RESULTS'!$B$21*LR!L122+'NO Z LR RESULTS'!$B$22*LR!M122</f>
        <v>0.41887507720817585</v>
      </c>
    </row>
    <row r="123" spans="1:23" x14ac:dyDescent="0.3">
      <c r="A123">
        <v>2023</v>
      </c>
      <c r="B123" t="s">
        <v>164</v>
      </c>
      <c r="C123">
        <f>VLOOKUP($B123,'2023'!$B:$AC,18,FALSE)</f>
        <v>0.33883262430683903</v>
      </c>
      <c r="D123">
        <f>VLOOKUP($B123,'2023'!$B:$AC,19,FALSE)</f>
        <v>0.32300000000000001</v>
      </c>
      <c r="E123">
        <f>VLOOKUP($B123,'2023'!$B:$AC,21,FALSE)</f>
        <v>0.1838111733158585</v>
      </c>
      <c r="F123" s="13">
        <f>VLOOKUP($B123,'2023'!$B:$AC,7,FALSE)</f>
        <v>103.3</v>
      </c>
      <c r="G123" s="13">
        <f>VLOOKUP($B123,'2023'!$B:$AC,10,FALSE)</f>
        <v>16.399999999999999</v>
      </c>
      <c r="H123">
        <f>VLOOKUP(B123,'2023'!$B:$P,9,FALSE)</f>
        <v>6.4</v>
      </c>
      <c r="I123" s="13">
        <f>VLOOKUP($B123,'2023'!$B:$AC,11,FALSE)</f>
        <v>47.6</v>
      </c>
      <c r="J123" s="13">
        <f>VLOOKUP($B123,'2023'!$B:$AC,6,FALSE)</f>
        <v>20.2</v>
      </c>
      <c r="K123" s="13">
        <f>VLOOKUP($B123,'2023'!$B:$AC,12,FALSE)</f>
        <v>31.2</v>
      </c>
      <c r="L123" s="13">
        <f>VLOOKUP($B123,'2023'!$B:$AC,13,FALSE)</f>
        <v>34</v>
      </c>
      <c r="M123" s="13">
        <f>VLOOKUP($B123,'2023'!$B:$AC,14,FALSE)</f>
        <v>86.3</v>
      </c>
      <c r="N123">
        <f>VLOOKUP($B123,'2023'!$B:$AC,20,FALSE)</f>
        <v>0.38115723889785608</v>
      </c>
      <c r="O123">
        <f>VLOOKUP($B123,'2023'!$B:$AC,22,FALSE)</f>
        <v>-0.66870756177465063</v>
      </c>
      <c r="P123">
        <f>VLOOKUP($B123,'2023'!$B:$AC,23,FALSE)</f>
        <v>-0.64539985906100705</v>
      </c>
      <c r="Q123">
        <f>VLOOKUP($B123,'2023'!$B:$AC,24,FALSE)</f>
        <v>-0.21130188024654176</v>
      </c>
      <c r="R123">
        <f>VLOOKUP($B123,'2023'!$B:$AC,25,FALSE)</f>
        <v>-1.0021385082893974</v>
      </c>
      <c r="S123">
        <f>VLOOKUP($B123,'2023'!$B:$AC,26,FALSE)</f>
        <v>0.36746248881802251</v>
      </c>
      <c r="T123">
        <f>VLOOKUP($B123,'2023'!$B:$AC,27,FALSE)</f>
        <v>0.25856739589287131</v>
      </c>
      <c r="U123">
        <f>VLOOKUP($B123,'2023'!$B:$AC,28,FALSE)</f>
        <v>0.89973172096800691</v>
      </c>
      <c r="V123">
        <f>P123*'Comb LR RESULTS'!$B$18+Q123*'Comb LR RESULTS'!$B$19+R123*'Comb LR RESULTS'!$B$20+S123*'Comb LR RESULTS'!$B$21+T123*'Comb LR RESULTS'!$B$22</f>
        <v>8.9400176330233116E-2</v>
      </c>
      <c r="W123" s="16">
        <f>'NO Z LR RESULTS'!$B$17+'NO Z LR RESULTS'!$B$18*LR!J123+'NO Z LR RESULTS'!$B$19*LR!I123+'NO Z LR RESULTS'!$B$20*LR!K123+'NO Z LR RESULTS'!$B$21*LR!L123+'NO Z LR RESULTS'!$B$22*LR!M123</f>
        <v>0.39439131758500345</v>
      </c>
    </row>
    <row r="124" spans="1:23" x14ac:dyDescent="0.3">
      <c r="A124">
        <v>2023</v>
      </c>
      <c r="B124" t="s">
        <v>163</v>
      </c>
      <c r="C124">
        <f>VLOOKUP($B124,'2023'!$B:$AC,18,FALSE)</f>
        <v>0.312379625723475</v>
      </c>
      <c r="D124">
        <f>VLOOKUP($B124,'2023'!$B:$AC,19,FALSE)</f>
        <v>0.31900000000000001</v>
      </c>
      <c r="E124">
        <f>VLOOKUP($B124,'2023'!$B:$AC,21,FALSE)</f>
        <v>-0.62526650178352261</v>
      </c>
      <c r="F124" s="13">
        <f>VLOOKUP($B124,'2023'!$B:$AC,7,FALSE)</f>
        <v>103.8</v>
      </c>
      <c r="G124" s="13">
        <f>VLOOKUP($B124,'2023'!$B:$AC,10,FALSE)</f>
        <v>11.1</v>
      </c>
      <c r="H124">
        <f>VLOOKUP(B124,'2023'!$B:$P,9,FALSE)</f>
        <v>11.2</v>
      </c>
      <c r="I124" s="13">
        <f>VLOOKUP($B124,'2023'!$B:$AC,11,FALSE)</f>
        <v>49.5</v>
      </c>
      <c r="J124" s="13">
        <f>VLOOKUP($B124,'2023'!$B:$AC,6,FALSE)</f>
        <v>20.2</v>
      </c>
      <c r="K124" s="13">
        <f>VLOOKUP($B124,'2023'!$B:$AC,12,FALSE)</f>
        <v>38.4</v>
      </c>
      <c r="L124" s="13">
        <f>VLOOKUP($B124,'2023'!$B:$AC,13,FALSE)</f>
        <v>36.9</v>
      </c>
      <c r="M124" s="13">
        <f>VLOOKUP($B124,'2023'!$B:$AC,14,FALSE)</f>
        <v>87.4</v>
      </c>
      <c r="N124">
        <f>VLOOKUP($B124,'2023'!$B:$AC,20,FALSE)</f>
        <v>-0.73190966515337019</v>
      </c>
      <c r="O124">
        <f>VLOOKUP($B124,'2023'!$B:$AC,22,FALSE)</f>
        <v>0.6418125592901115</v>
      </c>
      <c r="P124">
        <f>VLOOKUP($B124,'2023'!$B:$AC,23,FALSE)</f>
        <v>-9.8521212122027219E-2</v>
      </c>
      <c r="Q124">
        <f>VLOOKUP($B124,'2023'!$B:$AC,24,FALSE)</f>
        <v>-0.21130188024654176</v>
      </c>
      <c r="R124">
        <f>VLOOKUP($B124,'2023'!$B:$AC,25,FALSE)</f>
        <v>0.77627332395636739</v>
      </c>
      <c r="S124">
        <f>VLOOKUP($B124,'2023'!$B:$AC,26,FALSE)</f>
        <v>0.59755582293772169</v>
      </c>
      <c r="T124">
        <f>VLOOKUP($B124,'2023'!$B:$AC,27,FALSE)</f>
        <v>0.72824310504199652</v>
      </c>
      <c r="U124">
        <f>VLOOKUP($B124,'2023'!$B:$AC,28,FALSE)</f>
        <v>-1.1182624863071839</v>
      </c>
      <c r="V124">
        <f>P124*'Comb LR RESULTS'!$B$18+Q124*'Comb LR RESULTS'!$B$19+R124*'Comb LR RESULTS'!$B$20+S124*'Comb LR RESULTS'!$B$21+T124*'Comb LR RESULTS'!$B$22</f>
        <v>-0.15269207357023468</v>
      </c>
      <c r="W124" s="16">
        <f>'NO Z LR RESULTS'!$B$17+'NO Z LR RESULTS'!$B$18*LR!J124+'NO Z LR RESULTS'!$B$19*LR!I124+'NO Z LR RESULTS'!$B$20*LR!K124+'NO Z LR RESULTS'!$B$21*LR!L124+'NO Z LR RESULTS'!$B$22*LR!M124</f>
        <v>0.39063077995190926</v>
      </c>
    </row>
    <row r="125" spans="1:23" x14ac:dyDescent="0.3">
      <c r="A125">
        <v>2023</v>
      </c>
      <c r="B125" t="s">
        <v>166</v>
      </c>
      <c r="C125">
        <f>VLOOKUP($B125,'2023'!$B:$AC,18,FALSE)</f>
        <v>0.25730419688135597</v>
      </c>
      <c r="D125">
        <f>VLOOKUP($B125,'2023'!$B:$AC,19,FALSE)</f>
        <v>0.25800000000000001</v>
      </c>
      <c r="E125">
        <f>VLOOKUP($B125,'2023'!$B:$AC,21,FALSE)</f>
        <v>-2.3097749624124999</v>
      </c>
      <c r="F125" s="13">
        <f>VLOOKUP($B125,'2023'!$B:$AC,7,FALSE)</f>
        <v>103.2</v>
      </c>
      <c r="G125" s="13">
        <f>VLOOKUP($B125,'2023'!$B:$AC,10,FALSE)</f>
        <v>16.3</v>
      </c>
      <c r="H125">
        <f>VLOOKUP(B125,'2023'!$B:$P,9,FALSE)</f>
        <v>5.9</v>
      </c>
      <c r="I125" s="13">
        <f>VLOOKUP($B125,'2023'!$B:$AC,11,FALSE)</f>
        <v>47.6</v>
      </c>
      <c r="J125" s="13">
        <f>VLOOKUP($B125,'2023'!$B:$AC,6,FALSE)</f>
        <v>20.100000000000001</v>
      </c>
      <c r="K125" s="13">
        <f>VLOOKUP($B125,'2023'!$B:$AC,12,FALSE)</f>
        <v>31.3</v>
      </c>
      <c r="L125" s="13">
        <f>VLOOKUP($B125,'2023'!$B:$AC,13,FALSE)</f>
        <v>36.1</v>
      </c>
      <c r="M125" s="13">
        <f>VLOOKUP($B125,'2023'!$B:$AC,14,FALSE)</f>
        <v>78.099999999999994</v>
      </c>
      <c r="N125">
        <f>VLOOKUP($B125,'2023'!$B:$AC,20,FALSE)</f>
        <v>0.36015597655726733</v>
      </c>
      <c r="O125">
        <f>VLOOKUP($B125,'2023'!$B:$AC,22,FALSE)</f>
        <v>-0.80522007438556342</v>
      </c>
      <c r="P125">
        <f>VLOOKUP($B125,'2023'!$B:$AC,23,FALSE)</f>
        <v>-0.64539985906100705</v>
      </c>
      <c r="Q125">
        <f>VLOOKUP($B125,'2023'!$B:$AC,24,FALSE)</f>
        <v>-0.22393474102273275</v>
      </c>
      <c r="R125">
        <f>VLOOKUP($B125,'2023'!$B:$AC,25,FALSE)</f>
        <v>-0.97743834395265039</v>
      </c>
      <c r="S125">
        <f>VLOOKUP($B125,'2023'!$B:$AC,26,FALSE)</f>
        <v>-1.347778729165177</v>
      </c>
      <c r="T125">
        <f>VLOOKUP($B125,'2023'!$B:$AC,27,FALSE)</f>
        <v>0.59867739217327276</v>
      </c>
      <c r="U125">
        <f>VLOOKUP($B125,'2023'!$B:$AC,28,FALSE)</f>
        <v>-1.1929525184085323</v>
      </c>
      <c r="V125">
        <f>P125*'Comb LR RESULTS'!$B$18+Q125*'Comb LR RESULTS'!$B$19+R125*'Comb LR RESULTS'!$B$20+S125*'Comb LR RESULTS'!$B$21+T125*'Comb LR RESULTS'!$B$22</f>
        <v>-0.62733388986036731</v>
      </c>
      <c r="W125" s="16">
        <f>'NO Z LR RESULTS'!$B$17+'NO Z LR RESULTS'!$B$18*LR!J125+'NO Z LR RESULTS'!$B$19*LR!I125+'NO Z LR RESULTS'!$B$20*LR!K125+'NO Z LR RESULTS'!$B$21*LR!L125+'NO Z LR RESULTS'!$B$22*LR!M125</f>
        <v>0.36964431101375672</v>
      </c>
    </row>
    <row r="126" spans="1:23" x14ac:dyDescent="0.3">
      <c r="A126">
        <v>2023</v>
      </c>
      <c r="B126" t="s">
        <v>167</v>
      </c>
      <c r="C126">
        <f>VLOOKUP($B126,'2023'!$B:$AC,18,FALSE)</f>
        <v>0.35483971466695402</v>
      </c>
      <c r="D126">
        <f>VLOOKUP($B126,'2023'!$B:$AC,19,FALSE)</f>
        <v>0.33300000000000002</v>
      </c>
      <c r="E126">
        <f>VLOOKUP($B126,'2023'!$B:$AC,21,FALSE)</f>
        <v>0.67339572505784018</v>
      </c>
      <c r="F126" s="13">
        <f>VLOOKUP($B126,'2023'!$B:$AC,7,FALSE)</f>
        <v>103.9</v>
      </c>
      <c r="G126" s="13">
        <f>VLOOKUP($B126,'2023'!$B:$AC,10,FALSE)</f>
        <v>15.8</v>
      </c>
      <c r="H126">
        <f>VLOOKUP(B126,'2023'!$B:$P,9,FALSE)</f>
        <v>9.6</v>
      </c>
      <c r="I126" s="13">
        <f>VLOOKUP($B126,'2023'!$B:$AC,11,FALSE)</f>
        <v>52.1</v>
      </c>
      <c r="J126" s="13">
        <f>VLOOKUP($B126,'2023'!$B:$AC,6,FALSE)</f>
        <v>20</v>
      </c>
      <c r="K126" s="13">
        <f>VLOOKUP($B126,'2023'!$B:$AC,12,FALSE)</f>
        <v>36.299999999999997</v>
      </c>
      <c r="L126" s="13">
        <f>VLOOKUP($B126,'2023'!$B:$AC,13,FALSE)</f>
        <v>29.5</v>
      </c>
      <c r="M126" s="13">
        <f>VLOOKUP($B126,'2023'!$B:$AC,14,FALSE)</f>
        <v>85.6</v>
      </c>
      <c r="N126">
        <f>VLOOKUP($B126,'2023'!$B:$AC,20,FALSE)</f>
        <v>0.25514966485432145</v>
      </c>
      <c r="O126">
        <f>VLOOKUP($B126,'2023'!$B:$AC,22,FALSE)</f>
        <v>0.20497251893519078</v>
      </c>
      <c r="P126">
        <f>VLOOKUP($B126,'2023'!$B:$AC,23,FALSE)</f>
        <v>0.64983904158394612</v>
      </c>
      <c r="Q126">
        <f>VLOOKUP($B126,'2023'!$B:$AC,24,FALSE)</f>
        <v>-0.23656760179892419</v>
      </c>
      <c r="R126">
        <f>VLOOKUP($B126,'2023'!$B:$AC,25,FALSE)</f>
        <v>0.25756987288468552</v>
      </c>
      <c r="S126">
        <f>VLOOKUP($B126,'2023'!$B:$AC,26,FALSE)</f>
        <v>0.22103945801457811</v>
      </c>
      <c r="T126">
        <f>VLOOKUP($B126,'2023'!$B:$AC,27,FALSE)</f>
        <v>-0.47023973899370253</v>
      </c>
      <c r="U126">
        <f>VLOOKUP($B126,'2023'!$B:$AC,28,FALSE)</f>
        <v>0.19714172232467092</v>
      </c>
      <c r="V126">
        <f>P126*'Comb LR RESULTS'!$B$18+Q126*'Comb LR RESULTS'!$B$19+R126*'Comb LR RESULTS'!$B$20+S126*'Comb LR RESULTS'!$B$21+T126*'Comb LR RESULTS'!$B$22</f>
        <v>2.2181297929576432E-3</v>
      </c>
      <c r="W126" s="16">
        <f>'NO Z LR RESULTS'!$B$17+'NO Z LR RESULTS'!$B$18*LR!J126+'NO Z LR RESULTS'!$B$19*LR!I126+'NO Z LR RESULTS'!$B$20*LR!K126+'NO Z LR RESULTS'!$B$21*LR!L126+'NO Z LR RESULTS'!$B$22*LR!M126</f>
        <v>0.40231324317947686</v>
      </c>
    </row>
    <row r="127" spans="1:23" x14ac:dyDescent="0.3">
      <c r="A127">
        <v>2023</v>
      </c>
      <c r="B127" t="s">
        <v>168</v>
      </c>
      <c r="C127">
        <f>VLOOKUP($B127,'2023'!$B:$AC,18,FALSE)</f>
        <v>0.351642577045989</v>
      </c>
      <c r="D127">
        <f>VLOOKUP($B127,'2023'!$B:$AC,19,FALSE)</f>
        <v>0.373</v>
      </c>
      <c r="E127">
        <f>VLOOKUP($B127,'2023'!$B:$AC,21,FALSE)</f>
        <v>0.57560973436225571</v>
      </c>
      <c r="F127" s="13">
        <f>VLOOKUP($B127,'2023'!$B:$AC,7,FALSE)</f>
        <v>104.2</v>
      </c>
      <c r="G127" s="13">
        <f>VLOOKUP($B127,'2023'!$B:$AC,10,FALSE)</f>
        <v>14.6</v>
      </c>
      <c r="H127">
        <f>VLOOKUP(B127,'2023'!$B:$P,9,FALSE)</f>
        <v>7.5</v>
      </c>
      <c r="I127" s="13">
        <f>VLOOKUP($B127,'2023'!$B:$AC,11,FALSE)</f>
        <v>53.9</v>
      </c>
      <c r="J127" s="13">
        <f>VLOOKUP($B127,'2023'!$B:$AC,6,FALSE)</f>
        <v>19.7</v>
      </c>
      <c r="K127" s="13">
        <f>VLOOKUP($B127,'2023'!$B:$AC,12,FALSE)</f>
        <v>39.299999999999997</v>
      </c>
      <c r="L127" s="13">
        <f>VLOOKUP($B127,'2023'!$B:$AC,13,FALSE)</f>
        <v>26.8</v>
      </c>
      <c r="M127" s="13">
        <f>VLOOKUP($B127,'2023'!$B:$AC,14,FALSE)</f>
        <v>90.6</v>
      </c>
      <c r="N127">
        <f>VLOOKUP($B127,'2023'!$B:$AC,20,FALSE)</f>
        <v>3.134516767251053E-3</v>
      </c>
      <c r="O127">
        <f>VLOOKUP($B127,'2023'!$B:$AC,22,FALSE)</f>
        <v>-0.36838003403064273</v>
      </c>
      <c r="P127">
        <f>VLOOKUP($B127,'2023'!$B:$AC,23,FALSE)</f>
        <v>1.1679346018419265</v>
      </c>
      <c r="Q127">
        <f>VLOOKUP($B127,'2023'!$B:$AC,24,FALSE)</f>
        <v>-0.27446618412749813</v>
      </c>
      <c r="R127">
        <f>VLOOKUP($B127,'2023'!$B:$AC,25,FALSE)</f>
        <v>0.99857480298708756</v>
      </c>
      <c r="S127">
        <f>VLOOKUP($B127,'2023'!$B:$AC,26,FALSE)</f>
        <v>1.2669182494677482</v>
      </c>
      <c r="T127">
        <f>VLOOKUP($B127,'2023'!$B:$AC,27,FALSE)</f>
        <v>-0.9075240199256468</v>
      </c>
      <c r="U127">
        <f>VLOOKUP($B127,'2023'!$B:$AC,28,FALSE)</f>
        <v>0.90140128227880933</v>
      </c>
      <c r="V127">
        <f>P127*'Comb LR RESULTS'!$B$18+Q127*'Comb LR RESULTS'!$B$19+R127*'Comb LR RESULTS'!$B$20+S127*'Comb LR RESULTS'!$B$21+T127*'Comb LR RESULTS'!$B$22</f>
        <v>0.34983983660186552</v>
      </c>
      <c r="W127" s="16">
        <f>'NO Z LR RESULTS'!$B$17+'NO Z LR RESULTS'!$B$18*LR!J127+'NO Z LR RESULTS'!$B$19*LR!I127+'NO Z LR RESULTS'!$B$20*LR!K127+'NO Z LR RESULTS'!$B$21*LR!L127+'NO Z LR RESULTS'!$B$22*LR!M127</f>
        <v>0.41941572669092375</v>
      </c>
    </row>
    <row r="128" spans="1:23" x14ac:dyDescent="0.3">
      <c r="A128">
        <v>2023</v>
      </c>
      <c r="B128" t="s">
        <v>169</v>
      </c>
      <c r="C128">
        <f>VLOOKUP($B128,'2023'!$B:$AC,18,FALSE)</f>
        <v>0.31970407217740998</v>
      </c>
      <c r="D128">
        <f>VLOOKUP($B128,'2023'!$B:$AC,19,FALSE)</f>
        <v>0.33200000000000002</v>
      </c>
      <c r="E128">
        <f>VLOOKUP($B128,'2023'!$B:$AC,21,FALSE)</f>
        <v>-0.40124478682881637</v>
      </c>
      <c r="F128" s="13">
        <f>VLOOKUP($B128,'2023'!$B:$AC,7,FALSE)</f>
        <v>105.5</v>
      </c>
      <c r="G128" s="13">
        <f>VLOOKUP($B128,'2023'!$B:$AC,10,FALSE)</f>
        <v>18.399999999999999</v>
      </c>
      <c r="H128">
        <f>VLOOKUP(B128,'2023'!$B:$P,9,FALSE)</f>
        <v>7.9</v>
      </c>
      <c r="I128" s="13">
        <f>VLOOKUP($B128,'2023'!$B:$AC,11,FALSE)</f>
        <v>48.7</v>
      </c>
      <c r="J128" s="13">
        <f>VLOOKUP($B128,'2023'!$B:$AC,6,FALSE)</f>
        <v>19.600000000000001</v>
      </c>
      <c r="K128" s="13">
        <f>VLOOKUP($B128,'2023'!$B:$AC,12,FALSE)</f>
        <v>30.3</v>
      </c>
      <c r="L128" s="13">
        <f>VLOOKUP($B128,'2023'!$B:$AC,13,FALSE)</f>
        <v>27.5</v>
      </c>
      <c r="M128" s="13">
        <f>VLOOKUP($B128,'2023'!$B:$AC,14,FALSE)</f>
        <v>85.5</v>
      </c>
      <c r="N128">
        <f>VLOOKUP($B128,'2023'!$B:$AC,20,FALSE)</f>
        <v>0.80118248570963968</v>
      </c>
      <c r="O128">
        <f>VLOOKUP($B128,'2023'!$B:$AC,22,FALSE)</f>
        <v>-0.25917002394191241</v>
      </c>
      <c r="P128">
        <f>VLOOKUP($B128,'2023'!$B:$AC,23,FALSE)</f>
        <v>-0.32878590557001808</v>
      </c>
      <c r="Q128">
        <f>VLOOKUP($B128,'2023'!$B:$AC,24,FALSE)</f>
        <v>-0.28709904490368909</v>
      </c>
      <c r="R128">
        <f>VLOOKUP($B128,'2023'!$B:$AC,25,FALSE)</f>
        <v>-1.2244399873201177</v>
      </c>
      <c r="S128">
        <f>VLOOKUP($B128,'2023'!$B:$AC,26,FALSE)</f>
        <v>0.20012188218551588</v>
      </c>
      <c r="T128">
        <f>VLOOKUP($B128,'2023'!$B:$AC,27,FALSE)</f>
        <v>-0.79415402116551315</v>
      </c>
      <c r="U128">
        <f>VLOOKUP($B128,'2023'!$B:$AC,28,FALSE)</f>
        <v>1.9316168457674576</v>
      </c>
      <c r="V128">
        <f>P128*'Comb LR RESULTS'!$B$18+Q128*'Comb LR RESULTS'!$B$19+R128*'Comb LR RESULTS'!$B$20+S128*'Comb LR RESULTS'!$B$21+T128*'Comb LR RESULTS'!$B$22</f>
        <v>0.17858563774095812</v>
      </c>
      <c r="W128" s="16">
        <f>'NO Z LR RESULTS'!$B$17+'NO Z LR RESULTS'!$B$18*LR!J128+'NO Z LR RESULTS'!$B$19*LR!I128+'NO Z LR RESULTS'!$B$20*LR!K128+'NO Z LR RESULTS'!$B$21*LR!L128+'NO Z LR RESULTS'!$B$22*LR!M128</f>
        <v>0.40171463164393167</v>
      </c>
    </row>
    <row r="129" spans="1:23" x14ac:dyDescent="0.3">
      <c r="A129">
        <v>2023</v>
      </c>
      <c r="B129" t="s">
        <v>170</v>
      </c>
      <c r="C129">
        <f>VLOOKUP($B129,'2023'!$B:$AC,18,FALSE)</f>
        <v>0.31482515460566401</v>
      </c>
      <c r="D129">
        <f>VLOOKUP($B129,'2023'!$B:$AC,19,FALSE)</f>
        <v>0.34200000000000003</v>
      </c>
      <c r="E129">
        <f>VLOOKUP($B129,'2023'!$B:$AC,21,FALSE)</f>
        <v>-0.55046882558985999</v>
      </c>
      <c r="F129" s="13">
        <f>VLOOKUP($B129,'2023'!$B:$AC,7,FALSE)</f>
        <v>104.5</v>
      </c>
      <c r="G129" s="13">
        <f>VLOOKUP($B129,'2023'!$B:$AC,10,FALSE)</f>
        <v>13.4</v>
      </c>
      <c r="H129">
        <f>VLOOKUP(B129,'2023'!$B:$P,9,FALSE)</f>
        <v>10</v>
      </c>
      <c r="I129" s="13">
        <f>VLOOKUP($B129,'2023'!$B:$AC,11,FALSE)</f>
        <v>45.9</v>
      </c>
      <c r="J129" s="13">
        <f>VLOOKUP($B129,'2023'!$B:$AC,6,FALSE)</f>
        <v>19.5</v>
      </c>
      <c r="K129" s="13">
        <f>VLOOKUP($B129,'2023'!$B:$AC,12,FALSE)</f>
        <v>32.5</v>
      </c>
      <c r="L129" s="13">
        <f>VLOOKUP($B129,'2023'!$B:$AC,13,FALSE)</f>
        <v>40.200000000000003</v>
      </c>
      <c r="M129" s="13">
        <f>VLOOKUP($B129,'2023'!$B:$AC,14,FALSE)</f>
        <v>91.5</v>
      </c>
      <c r="N129">
        <f>VLOOKUP($B129,'2023'!$B:$AC,20,FALSE)</f>
        <v>-0.24888063131981894</v>
      </c>
      <c r="O129">
        <f>VLOOKUP($B129,'2023'!$B:$AC,22,FALSE)</f>
        <v>0.31418252902392108</v>
      </c>
      <c r="P129">
        <f>VLOOKUP($B129,'2023'!$B:$AC,23,FALSE)</f>
        <v>-1.1347123326379902</v>
      </c>
      <c r="Q129">
        <f>VLOOKUP($B129,'2023'!$B:$AC,24,FALSE)</f>
        <v>-0.29973190567988056</v>
      </c>
      <c r="R129">
        <f>VLOOKUP($B129,'2023'!$B:$AC,25,FALSE)</f>
        <v>-0.68103637191168964</v>
      </c>
      <c r="S129">
        <f>VLOOKUP($B129,'2023'!$B:$AC,26,FALSE)</f>
        <v>1.4551764319293199</v>
      </c>
      <c r="T129">
        <f>VLOOKUP($B129,'2023'!$B:$AC,27,FALSE)</f>
        <v>1.2627016706254848</v>
      </c>
      <c r="U129">
        <f>VLOOKUP($B129,'2023'!$B:$AC,28,FALSE)</f>
        <v>0.57377922753564414</v>
      </c>
      <c r="V129">
        <f>P129*'Comb LR RESULTS'!$B$18+Q129*'Comb LR RESULTS'!$B$19+R129*'Comb LR RESULTS'!$B$20+S129*'Comb LR RESULTS'!$B$21+T129*'Comb LR RESULTS'!$B$22</f>
        <v>0.21775224141914257</v>
      </c>
      <c r="W129" s="16">
        <f>'NO Z LR RESULTS'!$B$17+'NO Z LR RESULTS'!$B$18*LR!J129+'NO Z LR RESULTS'!$B$19*LR!I129+'NO Z LR RESULTS'!$B$20*LR!K129+'NO Z LR RESULTS'!$B$21*LR!L129+'NO Z LR RESULTS'!$B$22*LR!M129</f>
        <v>0.39630202032490219</v>
      </c>
    </row>
    <row r="130" spans="1:23" x14ac:dyDescent="0.3">
      <c r="A130">
        <v>2023</v>
      </c>
      <c r="B130" t="s">
        <v>171</v>
      </c>
      <c r="C130">
        <f>VLOOKUP($B130,'2023'!$B:$AC,18,FALSE)</f>
        <v>0.35353235330110699</v>
      </c>
      <c r="D130">
        <f>VLOOKUP($B130,'2023'!$B:$AC,19,FALSE)</f>
        <v>0.34599999999999997</v>
      </c>
      <c r="E130">
        <f>VLOOKUP($B130,'2023'!$B:$AC,21,FALSE)</f>
        <v>0.63340944935979993</v>
      </c>
      <c r="F130" s="13">
        <f>VLOOKUP($B130,'2023'!$B:$AC,7,FALSE)</f>
        <v>105.7</v>
      </c>
      <c r="G130" s="13">
        <f>VLOOKUP($B130,'2023'!$B:$AC,10,FALSE)</f>
        <v>10.9</v>
      </c>
      <c r="H130">
        <f>VLOOKUP(B130,'2023'!$B:$P,9,FALSE)</f>
        <v>8.1999999999999993</v>
      </c>
      <c r="I130" s="13">
        <f>VLOOKUP($B130,'2023'!$B:$AC,11,FALSE)</f>
        <v>43.5</v>
      </c>
      <c r="J130" s="13">
        <f>VLOOKUP($B130,'2023'!$B:$AC,6,FALSE)</f>
        <v>19.399999999999999</v>
      </c>
      <c r="K130" s="13">
        <f>VLOOKUP($B130,'2023'!$B:$AC,12,FALSE)</f>
        <v>32.6</v>
      </c>
      <c r="L130" s="13">
        <f>VLOOKUP($B130,'2023'!$B:$AC,13,FALSE)</f>
        <v>44.4</v>
      </c>
      <c r="M130" s="13">
        <f>VLOOKUP($B130,'2023'!$B:$AC,14,FALSE)</f>
        <v>89.5</v>
      </c>
      <c r="N130">
        <f>VLOOKUP($B130,'2023'!$B:$AC,20,FALSE)</f>
        <v>-0.77391218983454846</v>
      </c>
      <c r="O130">
        <f>VLOOKUP($B130,'2023'!$B:$AC,22,FALSE)</f>
        <v>-0.17726251637536505</v>
      </c>
      <c r="P130">
        <f>VLOOKUP($B130,'2023'!$B:$AC,23,FALSE)</f>
        <v>-1.8255064129819649</v>
      </c>
      <c r="Q130">
        <f>VLOOKUP($B130,'2023'!$B:$AC,24,FALSE)</f>
        <v>-0.31236476645607203</v>
      </c>
      <c r="R130">
        <f>VLOOKUP($B130,'2023'!$B:$AC,25,FALSE)</f>
        <v>-0.6563362075749426</v>
      </c>
      <c r="S130">
        <f>VLOOKUP($B130,'2023'!$B:$AC,26,FALSE)</f>
        <v>1.036824915348052</v>
      </c>
      <c r="T130">
        <f>VLOOKUP($B130,'2023'!$B:$AC,27,FALSE)</f>
        <v>1.9429216631862862</v>
      </c>
      <c r="U130">
        <f>VLOOKUP($B130,'2023'!$B:$AC,28,FALSE)</f>
        <v>-0.56212530671936367</v>
      </c>
      <c r="V130">
        <f>P130*'Comb LR RESULTS'!$B$18+Q130*'Comb LR RESULTS'!$B$19+R130*'Comb LR RESULTS'!$B$20+S130*'Comb LR RESULTS'!$B$21+T130*'Comb LR RESULTS'!$B$22</f>
        <v>-0.10757909323848161</v>
      </c>
      <c r="W130" s="16">
        <f>'NO Z LR RESULTS'!$B$17+'NO Z LR RESULTS'!$B$18*LR!J130+'NO Z LR RESULTS'!$B$19*LR!I130+'NO Z LR RESULTS'!$B$20*LR!K130+'NO Z LR RESULTS'!$B$21*LR!L130+'NO Z LR RESULTS'!$B$22*LR!M130</f>
        <v>0.37991362922809346</v>
      </c>
    </row>
    <row r="131" spans="1:23" x14ac:dyDescent="0.3">
      <c r="A131">
        <v>2023</v>
      </c>
      <c r="B131" t="s">
        <v>173</v>
      </c>
      <c r="C131">
        <f>VLOOKUP($B131,'2023'!$B:$AC,18,FALSE)</f>
        <v>0.34586801450011601</v>
      </c>
      <c r="D131">
        <f>VLOOKUP($B131,'2023'!$B:$AC,19,FALSE)</f>
        <v>0.318</v>
      </c>
      <c r="E131">
        <f>VLOOKUP($B131,'2023'!$B:$AC,21,FALSE)</f>
        <v>0.39899196361663242</v>
      </c>
      <c r="F131" s="13">
        <f>VLOOKUP($B131,'2023'!$B:$AC,7,FALSE)</f>
        <v>104.5</v>
      </c>
      <c r="G131" s="13">
        <f>VLOOKUP($B131,'2023'!$B:$AC,10,FALSE)</f>
        <v>10.3</v>
      </c>
      <c r="H131">
        <f>VLOOKUP(B131,'2023'!$B:$P,9,FALSE)</f>
        <v>12.5</v>
      </c>
      <c r="I131" s="13">
        <f>VLOOKUP($B131,'2023'!$B:$AC,11,FALSE)</f>
        <v>47</v>
      </c>
      <c r="J131" s="13">
        <f>VLOOKUP($B131,'2023'!$B:$AC,6,FALSE)</f>
        <v>19.2</v>
      </c>
      <c r="K131" s="13">
        <f>VLOOKUP($B131,'2023'!$B:$AC,12,FALSE)</f>
        <v>36.700000000000003</v>
      </c>
      <c r="L131" s="13">
        <f>VLOOKUP($B131,'2023'!$B:$AC,13,FALSE)</f>
        <v>32.6</v>
      </c>
      <c r="M131" s="13">
        <f>VLOOKUP($B131,'2023'!$B:$AC,14,FALSE)</f>
        <v>85</v>
      </c>
      <c r="N131">
        <f>VLOOKUP($B131,'2023'!$B:$AC,20,FALSE)</f>
        <v>-0.89991976387808348</v>
      </c>
      <c r="O131">
        <f>VLOOKUP($B131,'2023'!$B:$AC,22,FALSE)</f>
        <v>0.99674509207848483</v>
      </c>
      <c r="P131">
        <f>VLOOKUP($B131,'2023'!$B:$AC,23,FALSE)</f>
        <v>-0.81809837914700123</v>
      </c>
      <c r="Q131">
        <f>VLOOKUP($B131,'2023'!$B:$AC,24,FALSE)</f>
        <v>-0.33763048800845447</v>
      </c>
      <c r="R131">
        <f>VLOOKUP($B131,'2023'!$B:$AC,25,FALSE)</f>
        <v>0.35637053023167387</v>
      </c>
      <c r="S131">
        <f>VLOOKUP($B131,'2023'!$B:$AC,26,FALSE)</f>
        <v>9.5534003040198878E-2</v>
      </c>
      <c r="T131">
        <f>VLOOKUP($B131,'2023'!$B:$AC,27,FALSE)</f>
        <v>3.1827398372604135E-2</v>
      </c>
      <c r="U131">
        <f>VLOOKUP($B131,'2023'!$B:$AC,28,FALSE)</f>
        <v>-0.63029441357253357</v>
      </c>
      <c r="V131">
        <f>P131*'Comb LR RESULTS'!$B$18+Q131*'Comb LR RESULTS'!$B$19+R131*'Comb LR RESULTS'!$B$20+S131*'Comb LR RESULTS'!$B$21+T131*'Comb LR RESULTS'!$B$22</f>
        <v>-0.33266029243123885</v>
      </c>
      <c r="W131" s="16">
        <f>'NO Z LR RESULTS'!$B$17+'NO Z LR RESULTS'!$B$18*LR!J131+'NO Z LR RESULTS'!$B$19*LR!I131+'NO Z LR RESULTS'!$B$20*LR!K131+'NO Z LR RESULTS'!$B$21*LR!L131+'NO Z LR RESULTS'!$B$22*LR!M131</f>
        <v>0.38184968185141627</v>
      </c>
    </row>
    <row r="132" spans="1:23" x14ac:dyDescent="0.3">
      <c r="A132">
        <v>2023</v>
      </c>
      <c r="B132" t="s">
        <v>174</v>
      </c>
      <c r="C132">
        <f>VLOOKUP($B132,'2023'!$B:$AC,18,FALSE)</f>
        <v>0.34491866535466598</v>
      </c>
      <c r="D132">
        <f>VLOOKUP($B132,'2023'!$B:$AC,19,FALSE)</f>
        <v>0.35199999999999998</v>
      </c>
      <c r="E132">
        <f>VLOOKUP($B132,'2023'!$B:$AC,21,FALSE)</f>
        <v>0.36995566374167832</v>
      </c>
      <c r="F132" s="13">
        <f>VLOOKUP($B132,'2023'!$B:$AC,7,FALSE)</f>
        <v>103.3</v>
      </c>
      <c r="G132" s="13">
        <f>VLOOKUP($B132,'2023'!$B:$AC,10,FALSE)</f>
        <v>20.5</v>
      </c>
      <c r="H132">
        <f>VLOOKUP(B132,'2023'!$B:$P,9,FALSE)</f>
        <v>9.3000000000000007</v>
      </c>
      <c r="I132" s="13">
        <f>VLOOKUP($B132,'2023'!$B:$AC,11,FALSE)</f>
        <v>52.1</v>
      </c>
      <c r="J132" s="13">
        <f>VLOOKUP($B132,'2023'!$B:$AC,6,FALSE)</f>
        <v>18.899999999999999</v>
      </c>
      <c r="K132" s="13">
        <f>VLOOKUP($B132,'2023'!$B:$AC,12,FALSE)</f>
        <v>31.6</v>
      </c>
      <c r="L132" s="13">
        <f>VLOOKUP($B132,'2023'!$B:$AC,13,FALSE)</f>
        <v>32.1</v>
      </c>
      <c r="M132" s="13">
        <f>VLOOKUP($B132,'2023'!$B:$AC,14,FALSE)</f>
        <v>84.5</v>
      </c>
      <c r="N132">
        <f>VLOOKUP($B132,'2023'!$B:$AC,20,FALSE)</f>
        <v>1.2422089948620127</v>
      </c>
      <c r="O132">
        <f>VLOOKUP($B132,'2023'!$B:$AC,22,FALSE)</f>
        <v>0.12306501136864341</v>
      </c>
      <c r="P132">
        <f>VLOOKUP($B132,'2023'!$B:$AC,23,FALSE)</f>
        <v>0.64983904158394612</v>
      </c>
      <c r="Q132">
        <f>VLOOKUP($B132,'2023'!$B:$AC,24,FALSE)</f>
        <v>-0.37552907033702837</v>
      </c>
      <c r="R132">
        <f>VLOOKUP($B132,'2023'!$B:$AC,25,FALSE)</f>
        <v>-0.90333785094240993</v>
      </c>
      <c r="S132">
        <f>VLOOKUP($B132,'2023'!$B:$AC,26,FALSE)</f>
        <v>-9.0538761051181214E-3</v>
      </c>
      <c r="T132">
        <f>VLOOKUP($B132,'2023'!$B:$AC,27,FALSE)</f>
        <v>-4.915117217034852E-2</v>
      </c>
      <c r="U132">
        <f>VLOOKUP($B132,'2023'!$B:$AC,28,FALSE)</f>
        <v>0.56790607667061199</v>
      </c>
      <c r="V132">
        <f>P132*'Comb LR RESULTS'!$B$18+Q132*'Comb LR RESULTS'!$B$19+R132*'Comb LR RESULTS'!$B$20+S132*'Comb LR RESULTS'!$B$21+T132*'Comb LR RESULTS'!$B$22</f>
        <v>-2.1891791910502643E-2</v>
      </c>
      <c r="W132" s="16">
        <f>'NO Z LR RESULTS'!$B$17+'NO Z LR RESULTS'!$B$18*LR!J132+'NO Z LR RESULTS'!$B$19*LR!I132+'NO Z LR RESULTS'!$B$20*LR!K132+'NO Z LR RESULTS'!$B$21*LR!L132+'NO Z LR RESULTS'!$B$22*LR!M132</f>
        <v>0.40282845913308118</v>
      </c>
    </row>
    <row r="133" spans="1:23" x14ac:dyDescent="0.3">
      <c r="A133">
        <v>2023</v>
      </c>
      <c r="B133" t="s">
        <v>175</v>
      </c>
      <c r="C133">
        <f>VLOOKUP($B133,'2023'!$B:$AC,18,FALSE)</f>
        <v>0.27818276723823399</v>
      </c>
      <c r="D133">
        <f>VLOOKUP($B133,'2023'!$B:$AC,19,FALSE)</f>
        <v>0.29099999999999998</v>
      </c>
      <c r="E133">
        <f>VLOOKUP($B133,'2023'!$B:$AC,21,FALSE)</f>
        <v>-1.6711938537148594</v>
      </c>
      <c r="F133" s="13">
        <f>VLOOKUP($B133,'2023'!$B:$AC,7,FALSE)</f>
        <v>104.1</v>
      </c>
      <c r="G133" s="13">
        <f>VLOOKUP($B133,'2023'!$B:$AC,10,FALSE)</f>
        <v>1.1000000000000001</v>
      </c>
      <c r="H133">
        <f>VLOOKUP(B133,'2023'!$B:$P,9,FALSE)</f>
        <v>3.8</v>
      </c>
      <c r="I133" s="13">
        <f>VLOOKUP($B133,'2023'!$B:$AC,11,FALSE)</f>
        <v>45.3</v>
      </c>
      <c r="J133" s="13">
        <f>VLOOKUP($B133,'2023'!$B:$AC,6,FALSE)</f>
        <v>18.8</v>
      </c>
      <c r="K133" s="13">
        <f>VLOOKUP($B133,'2023'!$B:$AC,12,FALSE)</f>
        <v>44.2</v>
      </c>
      <c r="L133" s="13">
        <f>VLOOKUP($B133,'2023'!$B:$AC,13,FALSE)</f>
        <v>39.1</v>
      </c>
      <c r="M133" s="13">
        <f>VLOOKUP($B133,'2023'!$B:$AC,14,FALSE)</f>
        <v>88.3</v>
      </c>
      <c r="N133">
        <f>VLOOKUP($B133,'2023'!$B:$AC,20,FALSE)</f>
        <v>-2.832035899212288</v>
      </c>
      <c r="O133">
        <f>VLOOKUP($B133,'2023'!$B:$AC,22,FALSE)</f>
        <v>-1.3785726273513972</v>
      </c>
      <c r="P133">
        <f>VLOOKUP($B133,'2023'!$B:$AC,23,FALSE)</f>
        <v>-1.3074108527239843</v>
      </c>
      <c r="Q133">
        <f>VLOOKUP($B133,'2023'!$B:$AC,24,FALSE)</f>
        <v>-0.38816193111321939</v>
      </c>
      <c r="R133">
        <f>VLOOKUP($B133,'2023'!$B:$AC,25,FALSE)</f>
        <v>2.2088828554876789</v>
      </c>
      <c r="S133">
        <f>VLOOKUP($B133,'2023'!$B:$AC,26,FALSE)</f>
        <v>0.78581400539929047</v>
      </c>
      <c r="T133">
        <f>VLOOKUP($B133,'2023'!$B:$AC,27,FALSE)</f>
        <v>1.0845488154309886</v>
      </c>
      <c r="U133">
        <f>VLOOKUP($B133,'2023'!$B:$AC,28,FALSE)</f>
        <v>-2.8957795966325963</v>
      </c>
      <c r="V133">
        <f>P133*'Comb LR RESULTS'!$B$18+Q133*'Comb LR RESULTS'!$B$19+R133*'Comb LR RESULTS'!$B$20+S133*'Comb LR RESULTS'!$B$21+T133*'Comb LR RESULTS'!$B$22</f>
        <v>-0.61586442930195884</v>
      </c>
      <c r="W133" s="16">
        <f>'NO Z LR RESULTS'!$B$17+'NO Z LR RESULTS'!$B$18*LR!J133+'NO Z LR RESULTS'!$B$19*LR!I133+'NO Z LR RESULTS'!$B$20*LR!K133+'NO Z LR RESULTS'!$B$21*LR!L133+'NO Z LR RESULTS'!$B$22*LR!M133</f>
        <v>0.36983446005025122</v>
      </c>
    </row>
    <row r="134" spans="1:23" x14ac:dyDescent="0.3">
      <c r="A134">
        <v>2023</v>
      </c>
      <c r="B134" t="s">
        <v>176</v>
      </c>
      <c r="C134">
        <f>VLOOKUP($B134,'2023'!$B:$AC,18,FALSE)</f>
        <v>0.34565745908231399</v>
      </c>
      <c r="D134">
        <f>VLOOKUP($B134,'2023'!$B:$AC,19,FALSE)</f>
        <v>0.33600000000000002</v>
      </c>
      <c r="E134">
        <f>VLOOKUP($B134,'2023'!$B:$AC,21,FALSE)</f>
        <v>0.39255202496930003</v>
      </c>
      <c r="F134" s="13">
        <f>VLOOKUP($B134,'2023'!$B:$AC,7,FALSE)</f>
        <v>102.1</v>
      </c>
      <c r="G134" s="13">
        <f>VLOOKUP($B134,'2023'!$B:$AC,10,FALSE)</f>
        <v>15.1</v>
      </c>
      <c r="H134">
        <f>VLOOKUP(B134,'2023'!$B:$P,9,FALSE)</f>
        <v>10.8</v>
      </c>
      <c r="I134" s="13">
        <f>VLOOKUP($B134,'2023'!$B:$AC,11,FALSE)</f>
        <v>51.5</v>
      </c>
      <c r="J134" s="13">
        <f>VLOOKUP($B134,'2023'!$B:$AC,6,FALSE)</f>
        <v>18.7</v>
      </c>
      <c r="K134" s="13">
        <f>VLOOKUP($B134,'2023'!$B:$AC,12,FALSE)</f>
        <v>36.4</v>
      </c>
      <c r="L134" s="13">
        <f>VLOOKUP($B134,'2023'!$B:$AC,13,FALSE)</f>
        <v>33.1</v>
      </c>
      <c r="M134" s="13">
        <f>VLOOKUP($B134,'2023'!$B:$AC,14,FALSE)</f>
        <v>90.4</v>
      </c>
      <c r="N134">
        <f>VLOOKUP($B134,'2023'!$B:$AC,20,FALSE)</f>
        <v>0.10814082847019695</v>
      </c>
      <c r="O134">
        <f>VLOOKUP($B134,'2023'!$B:$AC,22,FALSE)</f>
        <v>0.53260254920138173</v>
      </c>
      <c r="P134">
        <f>VLOOKUP($B134,'2023'!$B:$AC,23,FALSE)</f>
        <v>0.477140521497952</v>
      </c>
      <c r="Q134">
        <f>VLOOKUP($B134,'2023'!$B:$AC,24,FALSE)</f>
        <v>-0.40079479188941081</v>
      </c>
      <c r="R134">
        <f>VLOOKUP($B134,'2023'!$B:$AC,25,FALSE)</f>
        <v>0.28227003722143262</v>
      </c>
      <c r="S134">
        <f>VLOOKUP($B134,'2023'!$B:$AC,26,FALSE)</f>
        <v>1.2250830978096237</v>
      </c>
      <c r="T134">
        <f>VLOOKUP($B134,'2023'!$B:$AC,27,FALSE)</f>
        <v>0.11280596891555679</v>
      </c>
      <c r="U134">
        <f>VLOOKUP($B134,'2023'!$B:$AC,28,FALSE)</f>
        <v>0.42921229978322339</v>
      </c>
      <c r="V134">
        <f>P134*'Comb LR RESULTS'!$B$18+Q134*'Comb LR RESULTS'!$B$19+R134*'Comb LR RESULTS'!$B$20+S134*'Comb LR RESULTS'!$B$21+T134*'Comb LR RESULTS'!$B$22</f>
        <v>0.18501885506898086</v>
      </c>
      <c r="W134" s="16">
        <f>'NO Z LR RESULTS'!$B$17+'NO Z LR RESULTS'!$B$18*LR!J134+'NO Z LR RESULTS'!$B$19*LR!I134+'NO Z LR RESULTS'!$B$20*LR!K134+'NO Z LR RESULTS'!$B$21*LR!L134+'NO Z LR RESULTS'!$B$22*LR!M134</f>
        <v>0.40979664471369903</v>
      </c>
    </row>
    <row r="135" spans="1:23" x14ac:dyDescent="0.3">
      <c r="A135">
        <v>2023</v>
      </c>
      <c r="B135" t="s">
        <v>177</v>
      </c>
      <c r="C135">
        <f>VLOOKUP($B135,'2023'!$B:$AC,18,FALSE)</f>
        <v>0.32387172733853398</v>
      </c>
      <c r="D135">
        <f>VLOOKUP($B135,'2023'!$B:$AC,19,FALSE)</f>
        <v>0.32400000000000001</v>
      </c>
      <c r="E135">
        <f>VLOOKUP($B135,'2023'!$B:$AC,21,FALSE)</f>
        <v>-0.27377505073248132</v>
      </c>
      <c r="F135" s="13">
        <f>VLOOKUP($B135,'2023'!$B:$AC,7,FALSE)</f>
        <v>104</v>
      </c>
      <c r="G135" s="13">
        <f>VLOOKUP($B135,'2023'!$B:$AC,10,FALSE)</f>
        <v>8.1999999999999993</v>
      </c>
      <c r="H135">
        <f>VLOOKUP(B135,'2023'!$B:$P,9,FALSE)</f>
        <v>12.4</v>
      </c>
      <c r="I135" s="13">
        <f>VLOOKUP($B135,'2023'!$B:$AC,11,FALSE)</f>
        <v>44.7</v>
      </c>
      <c r="J135" s="13">
        <f>VLOOKUP($B135,'2023'!$B:$AC,6,FALSE)</f>
        <v>18.7</v>
      </c>
      <c r="K135" s="13">
        <f>VLOOKUP($B135,'2023'!$B:$AC,12,FALSE)</f>
        <v>36.5</v>
      </c>
      <c r="L135" s="13">
        <f>VLOOKUP($B135,'2023'!$B:$AC,13,FALSE)</f>
        <v>34.799999999999997</v>
      </c>
      <c r="M135" s="13">
        <f>VLOOKUP($B135,'2023'!$B:$AC,14,FALSE)</f>
        <v>84.3</v>
      </c>
      <c r="N135">
        <f>VLOOKUP($B135,'2023'!$B:$AC,20,FALSE)</f>
        <v>-1.3409462730304564</v>
      </c>
      <c r="O135">
        <f>VLOOKUP($B135,'2023'!$B:$AC,22,FALSE)</f>
        <v>0.96944258955630236</v>
      </c>
      <c r="P135">
        <f>VLOOKUP($B135,'2023'!$B:$AC,23,FALSE)</f>
        <v>-1.4801093728099766</v>
      </c>
      <c r="Q135">
        <f>VLOOKUP($B135,'2023'!$B:$AC,24,FALSE)</f>
        <v>-0.40079479188941081</v>
      </c>
      <c r="R135">
        <f>VLOOKUP($B135,'2023'!$B:$AC,25,FALSE)</f>
        <v>0.30697020155817972</v>
      </c>
      <c r="S135">
        <f>VLOOKUP($B135,'2023'!$B:$AC,26,FALSE)</f>
        <v>-5.0889027763245519E-2</v>
      </c>
      <c r="T135">
        <f>VLOOKUP($B135,'2023'!$B:$AC,27,FALSE)</f>
        <v>0.38813310876159512</v>
      </c>
      <c r="U135">
        <f>VLOOKUP($B135,'2023'!$B:$AC,28,FALSE)</f>
        <v>-1.146787129972431</v>
      </c>
      <c r="V135">
        <f>P135*'Comb LR RESULTS'!$B$18+Q135*'Comb LR RESULTS'!$B$19+R135*'Comb LR RESULTS'!$B$20+S135*'Comb LR RESULTS'!$B$21+T135*'Comb LR RESULTS'!$B$22</f>
        <v>-0.52945746200204402</v>
      </c>
      <c r="W135" s="16">
        <f>'NO Z LR RESULTS'!$B$17+'NO Z LR RESULTS'!$B$18*LR!J135+'NO Z LR RESULTS'!$B$19*LR!I135+'NO Z LR RESULTS'!$B$20*LR!K135+'NO Z LR RESULTS'!$B$21*LR!L135+'NO Z LR RESULTS'!$B$22*LR!M135</f>
        <v>0.37118512339709875</v>
      </c>
    </row>
    <row r="136" spans="1:23" x14ac:dyDescent="0.3">
      <c r="A136">
        <v>2023</v>
      </c>
      <c r="B136" t="s">
        <v>178</v>
      </c>
      <c r="C136">
        <f>VLOOKUP($B136,'2023'!$B:$AC,18,FALSE)</f>
        <v>0.39297256077208098</v>
      </c>
      <c r="D136">
        <f>VLOOKUP($B136,'2023'!$B:$AC,19,FALSE)</f>
        <v>0.33100000000000002</v>
      </c>
      <c r="E136">
        <f>VLOOKUP($B136,'2023'!$B:$AC,21,FALSE)</f>
        <v>1.8397071499963096</v>
      </c>
      <c r="F136" s="13">
        <f>VLOOKUP($B136,'2023'!$B:$AC,7,FALSE)</f>
        <v>102.9</v>
      </c>
      <c r="G136" s="13">
        <f>VLOOKUP($B136,'2023'!$B:$AC,10,FALSE)</f>
        <v>21.2</v>
      </c>
      <c r="H136">
        <f>VLOOKUP(B136,'2023'!$B:$P,9,FALSE)</f>
        <v>11</v>
      </c>
      <c r="I136" s="13">
        <f>VLOOKUP($B136,'2023'!$B:$AC,11,FALSE)</f>
        <v>55.3</v>
      </c>
      <c r="J136" s="13">
        <f>VLOOKUP($B136,'2023'!$B:$AC,6,FALSE)</f>
        <v>18.600000000000001</v>
      </c>
      <c r="K136" s="13">
        <f>VLOOKUP($B136,'2023'!$B:$AC,12,FALSE)</f>
        <v>34.1</v>
      </c>
      <c r="L136" s="13">
        <f>VLOOKUP($B136,'2023'!$B:$AC,13,FALSE)</f>
        <v>34.700000000000003</v>
      </c>
      <c r="M136" s="13">
        <f>VLOOKUP($B136,'2023'!$B:$AC,14,FALSE)</f>
        <v>89.3</v>
      </c>
      <c r="N136">
        <f>VLOOKUP($B136,'2023'!$B:$AC,20,FALSE)</f>
        <v>1.3892178312461367</v>
      </c>
      <c r="O136">
        <f>VLOOKUP($B136,'2023'!$B:$AC,22,FALSE)</f>
        <v>0.58720755424574655</v>
      </c>
      <c r="P136">
        <f>VLOOKUP($B136,'2023'!$B:$AC,23,FALSE)</f>
        <v>1.5708978153759117</v>
      </c>
      <c r="Q136">
        <f>VLOOKUP($B136,'2023'!$B:$AC,24,FALSE)</f>
        <v>-0.41342765266560183</v>
      </c>
      <c r="R136">
        <f>VLOOKUP($B136,'2023'!$B:$AC,25,FALSE)</f>
        <v>-0.28583374252374155</v>
      </c>
      <c r="S136">
        <f>VLOOKUP($B136,'2023'!$B:$AC,26,FALSE)</f>
        <v>0.99498976368992453</v>
      </c>
      <c r="T136">
        <f>VLOOKUP($B136,'2023'!$B:$AC,27,FALSE)</f>
        <v>0.37193739465300552</v>
      </c>
      <c r="U136">
        <f>VLOOKUP($B136,'2023'!$B:$AC,28,FALSE)</f>
        <v>0.4954584588950588</v>
      </c>
      <c r="V136">
        <f>P136*'Comb LR RESULTS'!$B$18+Q136*'Comb LR RESULTS'!$B$19+R136*'Comb LR RESULTS'!$B$20+S136*'Comb LR RESULTS'!$B$21+T136*'Comb LR RESULTS'!$B$22</f>
        <v>0.26054045220053157</v>
      </c>
      <c r="W136" s="16">
        <f>'NO Z LR RESULTS'!$B$17+'NO Z LR RESULTS'!$B$18*LR!J136+'NO Z LR RESULTS'!$B$19*LR!I136+'NO Z LR RESULTS'!$B$20*LR!K136+'NO Z LR RESULTS'!$B$21*LR!L136+'NO Z LR RESULTS'!$B$22*LR!M136</f>
        <v>0.4197537389947974</v>
      </c>
    </row>
    <row r="137" spans="1:23" x14ac:dyDescent="0.3">
      <c r="A137">
        <v>2023</v>
      </c>
      <c r="B137" t="s">
        <v>180</v>
      </c>
      <c r="C137">
        <f>VLOOKUP($B137,'2023'!$B:$AC,18,FALSE)</f>
        <v>0.34948753074566802</v>
      </c>
      <c r="D137">
        <f>VLOOKUP($B137,'2023'!$B:$AC,19,FALSE)</f>
        <v>0.31900000000000001</v>
      </c>
      <c r="E137">
        <f>VLOOKUP($B137,'2023'!$B:$AC,21,FALSE)</f>
        <v>0.50969660754223045</v>
      </c>
      <c r="F137" s="13">
        <f>VLOOKUP($B137,'2023'!$B:$AC,7,FALSE)</f>
        <v>105.2</v>
      </c>
      <c r="G137" s="13">
        <f>VLOOKUP($B137,'2023'!$B:$AC,10,FALSE)</f>
        <v>14.9</v>
      </c>
      <c r="H137">
        <f>VLOOKUP(B137,'2023'!$B:$P,9,FALSE)</f>
        <v>4.5999999999999996</v>
      </c>
      <c r="I137" s="13">
        <f>VLOOKUP($B137,'2023'!$B:$AC,11,FALSE)</f>
        <v>46.2</v>
      </c>
      <c r="J137" s="13">
        <f>VLOOKUP($B137,'2023'!$B:$AC,6,FALSE)</f>
        <v>18.399999999999999</v>
      </c>
      <c r="K137" s="13">
        <f>VLOOKUP($B137,'2023'!$B:$AC,12,FALSE)</f>
        <v>31.3</v>
      </c>
      <c r="L137" s="13">
        <f>VLOOKUP($B137,'2023'!$B:$AC,13,FALSE)</f>
        <v>48.2</v>
      </c>
      <c r="M137" s="13">
        <f>VLOOKUP($B137,'2023'!$B:$AC,14,FALSE)</f>
        <v>84.5</v>
      </c>
      <c r="N137">
        <f>VLOOKUP($B137,'2023'!$B:$AC,20,FALSE)</f>
        <v>6.6138303789018735E-2</v>
      </c>
      <c r="O137">
        <f>VLOOKUP($B137,'2023'!$B:$AC,22,FALSE)</f>
        <v>-1.1601526071739368</v>
      </c>
      <c r="P137">
        <f>VLOOKUP($B137,'2023'!$B:$AC,23,FALSE)</f>
        <v>-1.0483630725949922</v>
      </c>
      <c r="Q137">
        <f>VLOOKUP($B137,'2023'!$B:$AC,24,FALSE)</f>
        <v>-0.43869337421798477</v>
      </c>
      <c r="R137">
        <f>VLOOKUP($B137,'2023'!$B:$AC,25,FALSE)</f>
        <v>-0.97743834395265039</v>
      </c>
      <c r="S137">
        <f>VLOOKUP($B137,'2023'!$B:$AC,26,FALSE)</f>
        <v>-9.0538761051181214E-3</v>
      </c>
      <c r="T137">
        <f>VLOOKUP($B137,'2023'!$B:$AC,27,FALSE)</f>
        <v>2.5583587993127272</v>
      </c>
      <c r="U137">
        <f>VLOOKUP($B137,'2023'!$B:$AC,28,FALSE)</f>
        <v>-2.0286677056831799</v>
      </c>
      <c r="V137">
        <f>P137*'Comb LR RESULTS'!$B$18+Q137*'Comb LR RESULTS'!$B$19+R137*'Comb LR RESULTS'!$B$20+S137*'Comb LR RESULTS'!$B$21+T137*'Comb LR RESULTS'!$B$22</f>
        <v>-0.5414996271193846</v>
      </c>
      <c r="W137" s="16">
        <f>'NO Z LR RESULTS'!$B$17+'NO Z LR RESULTS'!$B$18*LR!J137+'NO Z LR RESULTS'!$B$19*LR!I137+'NO Z LR RESULTS'!$B$20*LR!K137+'NO Z LR RESULTS'!$B$21*LR!L137+'NO Z LR RESULTS'!$B$22*LR!M137</f>
        <v>0.37192112851587822</v>
      </c>
    </row>
    <row r="138" spans="1:23" x14ac:dyDescent="0.3">
      <c r="A138">
        <v>2023</v>
      </c>
      <c r="B138" t="s">
        <v>179</v>
      </c>
      <c r="C138">
        <f>VLOOKUP($B138,'2023'!$B:$AC,18,FALSE)</f>
        <v>0.26062954050717302</v>
      </c>
      <c r="D138">
        <f>VLOOKUP($B138,'2023'!$B:$AC,19,FALSE)</f>
        <v>0.27900000000000003</v>
      </c>
      <c r="E138">
        <f>VLOOKUP($B138,'2023'!$B:$AC,21,FALSE)</f>
        <v>-2.2080677294421478</v>
      </c>
      <c r="F138" s="13">
        <f>VLOOKUP($B138,'2023'!$B:$AC,7,FALSE)</f>
        <v>105.5</v>
      </c>
      <c r="G138" s="13">
        <f>VLOOKUP($B138,'2023'!$B:$AC,10,FALSE)</f>
        <v>13.7</v>
      </c>
      <c r="H138">
        <f>VLOOKUP(B138,'2023'!$B:$P,9,FALSE)</f>
        <v>7.8</v>
      </c>
      <c r="I138" s="13">
        <f>VLOOKUP($B138,'2023'!$B:$AC,11,FALSE)</f>
        <v>48.2</v>
      </c>
      <c r="J138" s="13">
        <f>VLOOKUP($B138,'2023'!$B:$AC,6,FALSE)</f>
        <v>18.399999999999999</v>
      </c>
      <c r="K138" s="13">
        <f>VLOOKUP($B138,'2023'!$B:$AC,12,FALSE)</f>
        <v>34.5</v>
      </c>
      <c r="L138" s="13">
        <f>VLOOKUP($B138,'2023'!$B:$AC,13,FALSE)</f>
        <v>46.6</v>
      </c>
      <c r="M138" s="13">
        <f>VLOOKUP($B138,'2023'!$B:$AC,14,FALSE)</f>
        <v>82.2</v>
      </c>
      <c r="N138">
        <f>VLOOKUP($B138,'2023'!$B:$AC,20,FALSE)</f>
        <v>-0.18587684429805162</v>
      </c>
      <c r="O138">
        <f>VLOOKUP($B138,'2023'!$B:$AC,22,FALSE)</f>
        <v>-0.2864725264640951</v>
      </c>
      <c r="P138">
        <f>VLOOKUP($B138,'2023'!$B:$AC,23,FALSE)</f>
        <v>-0.47270133897501287</v>
      </c>
      <c r="Q138">
        <f>VLOOKUP($B138,'2023'!$B:$AC,24,FALSE)</f>
        <v>-0.43869337421798477</v>
      </c>
      <c r="R138">
        <f>VLOOKUP($B138,'2023'!$B:$AC,25,FALSE)</f>
        <v>-0.18703308517675499</v>
      </c>
      <c r="S138">
        <f>VLOOKUP($B138,'2023'!$B:$AC,26,FALSE)</f>
        <v>-0.49015812017357574</v>
      </c>
      <c r="T138">
        <f>VLOOKUP($B138,'2023'!$B:$AC,27,FALSE)</f>
        <v>2.2992273735752784</v>
      </c>
      <c r="U138">
        <f>VLOOKUP($B138,'2023'!$B:$AC,28,FALSE)</f>
        <v>-3.0410457827900839</v>
      </c>
      <c r="V138">
        <f>P138*'Comb LR RESULTS'!$B$18+Q138*'Comb LR RESULTS'!$B$19+R138*'Comb LR RESULTS'!$B$20+S138*'Comb LR RESULTS'!$B$21+T138*'Comb LR RESULTS'!$B$22</f>
        <v>-0.78303124693128234</v>
      </c>
      <c r="W138" s="16">
        <f>'NO Z LR RESULTS'!$B$17+'NO Z LR RESULTS'!$B$18*LR!J138+'NO Z LR RESULTS'!$B$19*LR!I138+'NO Z LR RESULTS'!$B$20*LR!K138+'NO Z LR RESULTS'!$B$21*LR!L138+'NO Z LR RESULTS'!$B$22*LR!M138</f>
        <v>0.36834869601988907</v>
      </c>
    </row>
    <row r="139" spans="1:23" x14ac:dyDescent="0.3">
      <c r="A139">
        <v>2023</v>
      </c>
      <c r="B139" t="s">
        <v>182</v>
      </c>
      <c r="C139">
        <f>VLOOKUP($B139,'2023'!$B:$AC,18,FALSE)</f>
        <v>0.360823171466221</v>
      </c>
      <c r="D139">
        <f>VLOOKUP($B139,'2023'!$B:$AC,19,FALSE)</f>
        <v>0.34200000000000003</v>
      </c>
      <c r="E139">
        <f>VLOOKUP($B139,'2023'!$B:$AC,21,FALSE)</f>
        <v>0.85640262693901348</v>
      </c>
      <c r="F139" s="13">
        <f>VLOOKUP($B139,'2023'!$B:$AC,7,FALSE)</f>
        <v>106.7</v>
      </c>
      <c r="G139" s="13">
        <f>VLOOKUP($B139,'2023'!$B:$AC,10,FALSE)</f>
        <v>11.7</v>
      </c>
      <c r="H139">
        <f>VLOOKUP(B139,'2023'!$B:$P,9,FALSE)</f>
        <v>9.1999999999999993</v>
      </c>
      <c r="I139" s="13">
        <f>VLOOKUP($B139,'2023'!$B:$AC,11,FALSE)</f>
        <v>49.2</v>
      </c>
      <c r="J139" s="13">
        <f>VLOOKUP($B139,'2023'!$B:$AC,6,FALSE)</f>
        <v>18.3</v>
      </c>
      <c r="K139" s="13">
        <f>VLOOKUP($B139,'2023'!$B:$AC,12,FALSE)</f>
        <v>37.5</v>
      </c>
      <c r="L139" s="13">
        <f>VLOOKUP($B139,'2023'!$B:$AC,13,FALSE)</f>
        <v>27.2</v>
      </c>
      <c r="M139" s="13">
        <f>VLOOKUP($B139,'2023'!$B:$AC,14,FALSE)</f>
        <v>87.5</v>
      </c>
      <c r="N139">
        <f>VLOOKUP($B139,'2023'!$B:$AC,20,FALSE)</f>
        <v>-0.60590209110983517</v>
      </c>
      <c r="O139">
        <f>VLOOKUP($B139,'2023'!$B:$AC,22,FALSE)</f>
        <v>9.5762508846460467E-2</v>
      </c>
      <c r="P139">
        <f>VLOOKUP($B139,'2023'!$B:$AC,23,FALSE)</f>
        <v>-0.18487047216502328</v>
      </c>
      <c r="Q139">
        <f>VLOOKUP($B139,'2023'!$B:$AC,24,FALSE)</f>
        <v>-0.45132623499417573</v>
      </c>
      <c r="R139">
        <f>VLOOKUP($B139,'2023'!$B:$AC,25,FALSE)</f>
        <v>0.55397184492564711</v>
      </c>
      <c r="S139">
        <f>VLOOKUP($B139,'2023'!$B:$AC,26,FALSE)</f>
        <v>0.61847339876678387</v>
      </c>
      <c r="T139">
        <f>VLOOKUP($B139,'2023'!$B:$AC,27,FALSE)</f>
        <v>-0.84274116349128492</v>
      </c>
      <c r="U139">
        <f>VLOOKUP($B139,'2023'!$B:$AC,28,FALSE)</f>
        <v>0.45591648233824589</v>
      </c>
      <c r="V139">
        <f>P139*'Comb LR RESULTS'!$B$18+Q139*'Comb LR RESULTS'!$B$19+R139*'Comb LR RESULTS'!$B$20+S139*'Comb LR RESULTS'!$B$21+T139*'Comb LR RESULTS'!$B$22</f>
        <v>-7.1845810671046104E-2</v>
      </c>
      <c r="W139" s="16">
        <f>'NO Z LR RESULTS'!$B$17+'NO Z LR RESULTS'!$B$18*LR!J139+'NO Z LR RESULTS'!$B$19*LR!I139+'NO Z LR RESULTS'!$B$20*LR!K139+'NO Z LR RESULTS'!$B$21*LR!L139+'NO Z LR RESULTS'!$B$22*LR!M139</f>
        <v>0.39809553503129536</v>
      </c>
    </row>
    <row r="140" spans="1:23" x14ac:dyDescent="0.3">
      <c r="A140">
        <v>2023</v>
      </c>
      <c r="B140" t="s">
        <v>181</v>
      </c>
      <c r="C140">
        <f>VLOOKUP($B140,'2023'!$B:$AC,18,FALSE)</f>
        <v>0.29040551298870798</v>
      </c>
      <c r="D140">
        <f>VLOOKUP($B140,'2023'!$B:$AC,19,FALSE)</f>
        <v>0.309</v>
      </c>
      <c r="E140">
        <f>VLOOKUP($B140,'2023'!$B:$AC,21,FALSE)</f>
        <v>-1.2973553006313723</v>
      </c>
      <c r="F140" s="13">
        <f>VLOOKUP($B140,'2023'!$B:$AC,7,FALSE)</f>
        <v>105.1</v>
      </c>
      <c r="G140" s="13">
        <f>VLOOKUP($B140,'2023'!$B:$AC,10,FALSE)</f>
        <v>4.8</v>
      </c>
      <c r="H140">
        <f>VLOOKUP(B140,'2023'!$B:$P,9,FALSE)</f>
        <v>4.9000000000000004</v>
      </c>
      <c r="I140" s="13">
        <f>VLOOKUP($B140,'2023'!$B:$AC,11,FALSE)</f>
        <v>41.2</v>
      </c>
      <c r="J140" s="13">
        <f>VLOOKUP($B140,'2023'!$B:$AC,6,FALSE)</f>
        <v>18.3</v>
      </c>
      <c r="K140" s="13">
        <f>VLOOKUP($B140,'2023'!$B:$AC,12,FALSE)</f>
        <v>36.4</v>
      </c>
      <c r="L140" s="13">
        <f>VLOOKUP($B140,'2023'!$B:$AC,13,FALSE)</f>
        <v>38.1</v>
      </c>
      <c r="M140" s="13">
        <f>VLOOKUP($B140,'2023'!$B:$AC,14,FALSE)</f>
        <v>86.4</v>
      </c>
      <c r="N140">
        <f>VLOOKUP($B140,'2023'!$B:$AC,20,FALSE)</f>
        <v>-2.0549891926104884</v>
      </c>
      <c r="O140">
        <f>VLOOKUP($B140,'2023'!$B:$AC,22,FALSE)</f>
        <v>-1.0782450996073889</v>
      </c>
      <c r="P140">
        <f>VLOOKUP($B140,'2023'!$B:$AC,23,FALSE)</f>
        <v>-2.4875174066449399</v>
      </c>
      <c r="Q140">
        <f>VLOOKUP($B140,'2023'!$B:$AC,24,FALSE)</f>
        <v>-0.45132623499417573</v>
      </c>
      <c r="R140">
        <f>VLOOKUP($B140,'2023'!$B:$AC,25,FALSE)</f>
        <v>0.28227003722143262</v>
      </c>
      <c r="S140">
        <f>VLOOKUP($B140,'2023'!$B:$AC,26,FALSE)</f>
        <v>0.38838006464708769</v>
      </c>
      <c r="T140">
        <f>VLOOKUP($B140,'2023'!$B:$AC,27,FALSE)</f>
        <v>0.92259167434508338</v>
      </c>
      <c r="U140">
        <f>VLOOKUP($B140,'2023'!$B:$AC,28,FALSE)</f>
        <v>-1.2678078819136041</v>
      </c>
      <c r="V140">
        <f>P140*'Comb LR RESULTS'!$B$18+Q140*'Comb LR RESULTS'!$B$19+R140*'Comb LR RESULTS'!$B$20+S140*'Comb LR RESULTS'!$B$21+T140*'Comb LR RESULTS'!$B$22</f>
        <v>-0.55184147219598534</v>
      </c>
      <c r="W140" s="16">
        <f>'NO Z LR RESULTS'!$B$17+'NO Z LR RESULTS'!$B$18*LR!J140+'NO Z LR RESULTS'!$B$19*LR!I140+'NO Z LR RESULTS'!$B$20*LR!K140+'NO Z LR RESULTS'!$B$21*LR!L140+'NO Z LR RESULTS'!$B$22*LR!M140</f>
        <v>0.36375577393150671</v>
      </c>
    </row>
    <row r="141" spans="1:23" x14ac:dyDescent="0.3">
      <c r="A141">
        <v>2023</v>
      </c>
      <c r="B141" t="s">
        <v>183</v>
      </c>
      <c r="C141">
        <f>VLOOKUP($B141,'2023'!$B:$AC,18,FALSE)</f>
        <v>0.33851495066593401</v>
      </c>
      <c r="D141">
        <f>VLOOKUP($B141,'2023'!$B:$AC,19,FALSE)</f>
        <v>0.32500000000000001</v>
      </c>
      <c r="E141">
        <f>VLOOKUP($B141,'2023'!$B:$AC,21,FALSE)</f>
        <v>0.17409497233343291</v>
      </c>
      <c r="F141" s="13">
        <f>VLOOKUP($B141,'2023'!$B:$AC,7,FALSE)</f>
        <v>104.8</v>
      </c>
      <c r="G141" s="13">
        <f>VLOOKUP($B141,'2023'!$B:$AC,10,FALSE)</f>
        <v>8.6</v>
      </c>
      <c r="H141">
        <f>VLOOKUP(B141,'2023'!$B:$P,9,FALSE)</f>
        <v>4.4000000000000004</v>
      </c>
      <c r="I141" s="13">
        <f>VLOOKUP($B141,'2023'!$B:$AC,11,FALSE)</f>
        <v>50.4</v>
      </c>
      <c r="J141" s="13">
        <f>VLOOKUP($B141,'2023'!$B:$AC,6,FALSE)</f>
        <v>18.100000000000001</v>
      </c>
      <c r="K141" s="13">
        <f>VLOOKUP($B141,'2023'!$B:$AC,12,FALSE)</f>
        <v>41.8</v>
      </c>
      <c r="L141" s="13">
        <f>VLOOKUP($B141,'2023'!$B:$AC,13,FALSE)</f>
        <v>31.4</v>
      </c>
      <c r="M141" s="13">
        <f>VLOOKUP($B141,'2023'!$B:$AC,14,FALSE)</f>
        <v>87.1</v>
      </c>
      <c r="N141">
        <f>VLOOKUP($B141,'2023'!$B:$AC,20,FALSE)</f>
        <v>-1.2569412236680997</v>
      </c>
      <c r="O141">
        <f>VLOOKUP($B141,'2023'!$B:$AC,22,FALSE)</f>
        <v>-1.2147576122183017</v>
      </c>
      <c r="P141">
        <f>VLOOKUP($B141,'2023'!$B:$AC,23,FALSE)</f>
        <v>0.16052656800696302</v>
      </c>
      <c r="Q141">
        <f>VLOOKUP($B141,'2023'!$B:$AC,24,FALSE)</f>
        <v>-0.47659195654655817</v>
      </c>
      <c r="R141">
        <f>VLOOKUP($B141,'2023'!$B:$AC,25,FALSE)</f>
        <v>1.6160789114057561</v>
      </c>
      <c r="S141">
        <f>VLOOKUP($B141,'2023'!$B:$AC,26,FALSE)</f>
        <v>0.53480309545052906</v>
      </c>
      <c r="T141">
        <f>VLOOKUP($B141,'2023'!$B:$AC,27,FALSE)</f>
        <v>-0.16252117093048268</v>
      </c>
      <c r="U141">
        <f>VLOOKUP($B141,'2023'!$B:$AC,28,FALSE)</f>
        <v>-1.3953466015713025</v>
      </c>
      <c r="V141">
        <f>P141*'Comb LR RESULTS'!$B$18+Q141*'Comb LR RESULTS'!$B$19+R141*'Comb LR RESULTS'!$B$20+S141*'Comb LR RESULTS'!$B$21+T141*'Comb LR RESULTS'!$B$22</f>
        <v>-0.36745598443158733</v>
      </c>
      <c r="W141" s="16">
        <f>'NO Z LR RESULTS'!$B$17+'NO Z LR RESULTS'!$B$18*LR!J141+'NO Z LR RESULTS'!$B$19*LR!I141+'NO Z LR RESULTS'!$B$20*LR!K141+'NO Z LR RESULTS'!$B$21*LR!L141+'NO Z LR RESULTS'!$B$22*LR!M141</f>
        <v>0.39089303722778457</v>
      </c>
    </row>
    <row r="142" spans="1:23" x14ac:dyDescent="0.3">
      <c r="A142">
        <v>2023</v>
      </c>
      <c r="B142" t="s">
        <v>184</v>
      </c>
      <c r="C142">
        <f>VLOOKUP($B142,'2023'!$B:$AC,18,FALSE)</f>
        <v>0.34583934370890501</v>
      </c>
      <c r="D142">
        <f>VLOOKUP($B142,'2023'!$B:$AC,19,FALSE)</f>
        <v>0.35899999999999999</v>
      </c>
      <c r="E142">
        <f>VLOOKUP($B142,'2023'!$B:$AC,21,FALSE)</f>
        <v>0.3981150536881361</v>
      </c>
      <c r="F142" s="13">
        <f>VLOOKUP($B142,'2023'!$B:$AC,7,FALSE)</f>
        <v>104.6</v>
      </c>
      <c r="G142" s="13">
        <f>VLOOKUP($B142,'2023'!$B:$AC,10,FALSE)</f>
        <v>13.7</v>
      </c>
      <c r="H142">
        <f>VLOOKUP(B142,'2023'!$B:$P,9,FALSE)</f>
        <v>14.2</v>
      </c>
      <c r="I142" s="13">
        <f>VLOOKUP($B142,'2023'!$B:$AC,11,FALSE)</f>
        <v>50.3</v>
      </c>
      <c r="J142" s="13">
        <f>VLOOKUP($B142,'2023'!$B:$AC,6,FALSE)</f>
        <v>18</v>
      </c>
      <c r="K142" s="13">
        <f>VLOOKUP($B142,'2023'!$B:$AC,12,FALSE)</f>
        <v>36.6</v>
      </c>
      <c r="L142" s="13">
        <f>VLOOKUP($B142,'2023'!$B:$AC,13,FALSE)</f>
        <v>33.6</v>
      </c>
      <c r="M142" s="13">
        <f>VLOOKUP($B142,'2023'!$B:$AC,14,FALSE)</f>
        <v>92</v>
      </c>
      <c r="N142">
        <f>VLOOKUP($B142,'2023'!$B:$AC,20,FALSE)</f>
        <v>-0.18587684429805162</v>
      </c>
      <c r="O142">
        <f>VLOOKUP($B142,'2023'!$B:$AC,22,FALSE)</f>
        <v>1.4608876349555879</v>
      </c>
      <c r="P142">
        <f>VLOOKUP($B142,'2023'!$B:$AC,23,FALSE)</f>
        <v>0.13174348132596364</v>
      </c>
      <c r="Q142">
        <f>VLOOKUP($B142,'2023'!$B:$AC,24,FALSE)</f>
        <v>-0.48922481732274964</v>
      </c>
      <c r="R142">
        <f>VLOOKUP($B142,'2023'!$B:$AC,25,FALSE)</f>
        <v>0.33167036589492682</v>
      </c>
      <c r="S142">
        <f>VLOOKUP($B142,'2023'!$B:$AC,26,FALSE)</f>
        <v>1.5597643110746369</v>
      </c>
      <c r="T142">
        <f>VLOOKUP($B142,'2023'!$B:$AC,27,FALSE)</f>
        <v>0.19378453945850943</v>
      </c>
      <c r="U142">
        <f>VLOOKUP($B142,'2023'!$B:$AC,28,FALSE)</f>
        <v>0.54508458839845109</v>
      </c>
      <c r="V142">
        <f>P142*'Comb LR RESULTS'!$B$18+Q142*'Comb LR RESULTS'!$B$19+R142*'Comb LR RESULTS'!$B$20+S142*'Comb LR RESULTS'!$B$21+T142*'Comb LR RESULTS'!$B$22</f>
        <v>0.20356833763458504</v>
      </c>
      <c r="W142" s="16">
        <f>'NO Z LR RESULTS'!$B$17+'NO Z LR RESULTS'!$B$18*LR!J142+'NO Z LR RESULTS'!$B$19*LR!I142+'NO Z LR RESULTS'!$B$20*LR!K142+'NO Z LR RESULTS'!$B$21*LR!L142+'NO Z LR RESULTS'!$B$22*LR!M142</f>
        <v>0.40950537313112112</v>
      </c>
    </row>
    <row r="143" spans="1:23" x14ac:dyDescent="0.3">
      <c r="A143">
        <v>2023</v>
      </c>
      <c r="B143" t="s">
        <v>186</v>
      </c>
      <c r="C143">
        <f>VLOOKUP($B143,'2023'!$B:$AC,18,FALSE)</f>
        <v>0.35902472098919103</v>
      </c>
      <c r="D143">
        <f>VLOOKUP($B143,'2023'!$B:$AC,19,FALSE)</f>
        <v>0.34</v>
      </c>
      <c r="E143">
        <f>VLOOKUP($B143,'2023'!$B:$AC,21,FALSE)</f>
        <v>0.8013961547558609</v>
      </c>
      <c r="F143" s="13">
        <f>VLOOKUP($B143,'2023'!$B:$AC,7,FALSE)</f>
        <v>104.1</v>
      </c>
      <c r="G143" s="13">
        <f>VLOOKUP($B143,'2023'!$B:$AC,10,FALSE)</f>
        <v>15.6</v>
      </c>
      <c r="H143">
        <f>VLOOKUP(B143,'2023'!$B:$P,9,FALSE)</f>
        <v>12.3</v>
      </c>
      <c r="I143" s="13">
        <f>VLOOKUP($B143,'2023'!$B:$AC,11,FALSE)</f>
        <v>55.3</v>
      </c>
      <c r="J143" s="13">
        <f>VLOOKUP($B143,'2023'!$B:$AC,6,FALSE)</f>
        <v>17.899999999999999</v>
      </c>
      <c r="K143" s="13">
        <f>VLOOKUP($B143,'2023'!$B:$AC,12,FALSE)</f>
        <v>39.700000000000003</v>
      </c>
      <c r="L143" s="13">
        <f>VLOOKUP($B143,'2023'!$B:$AC,13,FALSE)</f>
        <v>22.2</v>
      </c>
      <c r="M143" s="13">
        <f>VLOOKUP($B143,'2023'!$B:$AC,14,FALSE)</f>
        <v>88.3</v>
      </c>
      <c r="N143">
        <f>VLOOKUP($B143,'2023'!$B:$AC,20,FALSE)</f>
        <v>0.21314714017314285</v>
      </c>
      <c r="O143">
        <f>VLOOKUP($B143,'2023'!$B:$AC,22,FALSE)</f>
        <v>0.94214008703411989</v>
      </c>
      <c r="P143">
        <f>VLOOKUP($B143,'2023'!$B:$AC,23,FALSE)</f>
        <v>1.5708978153759117</v>
      </c>
      <c r="Q143">
        <f>VLOOKUP($B143,'2023'!$B:$AC,24,FALSE)</f>
        <v>-0.50185767809894111</v>
      </c>
      <c r="R143">
        <f>VLOOKUP($B143,'2023'!$B:$AC,25,FALSE)</f>
        <v>1.097375460334076</v>
      </c>
      <c r="S143">
        <f>VLOOKUP($B143,'2023'!$B:$AC,26,FALSE)</f>
        <v>0.78581400539929047</v>
      </c>
      <c r="T143">
        <f>VLOOKUP($B143,'2023'!$B:$AC,27,FALSE)</f>
        <v>-1.6525268689208115</v>
      </c>
      <c r="U143">
        <f>VLOOKUP($B143,'2023'!$B:$AC,28,FALSE)</f>
        <v>0.83910773588708487</v>
      </c>
      <c r="V143">
        <f>P143*'Comb LR RESULTS'!$B$18+Q143*'Comb LR RESULTS'!$B$19+R143*'Comb LR RESULTS'!$B$20+S143*'Comb LR RESULTS'!$B$21+T143*'Comb LR RESULTS'!$B$22</f>
        <v>0.1283165526364699</v>
      </c>
      <c r="W143" s="16">
        <f>'NO Z LR RESULTS'!$B$17+'NO Z LR RESULTS'!$B$18*LR!J143+'NO Z LR RESULTS'!$B$19*LR!I143+'NO Z LR RESULTS'!$B$20*LR!K143+'NO Z LR RESULTS'!$B$21*LR!L143+'NO Z LR RESULTS'!$B$22*LR!M143</f>
        <v>0.41921954569627912</v>
      </c>
    </row>
    <row r="144" spans="1:23" x14ac:dyDescent="0.3">
      <c r="A144">
        <v>2023</v>
      </c>
      <c r="B144" t="s">
        <v>185</v>
      </c>
      <c r="C144">
        <f>VLOOKUP($B144,'2023'!$B:$AC,18,FALSE)</f>
        <v>0.31168317067566098</v>
      </c>
      <c r="D144">
        <f>VLOOKUP($B144,'2023'!$B:$AC,19,FALSE)</f>
        <v>0.32100000000000001</v>
      </c>
      <c r="E144">
        <f>VLOOKUP($B144,'2023'!$B:$AC,21,FALSE)</f>
        <v>-0.64656791414026626</v>
      </c>
      <c r="F144" s="13">
        <f>VLOOKUP($B144,'2023'!$B:$AC,7,FALSE)</f>
        <v>103</v>
      </c>
      <c r="G144" s="13">
        <f>VLOOKUP($B144,'2023'!$B:$AC,10,FALSE)</f>
        <v>11.1</v>
      </c>
      <c r="H144">
        <f>VLOOKUP(B144,'2023'!$B:$P,9,FALSE)</f>
        <v>6.5</v>
      </c>
      <c r="I144" s="13">
        <f>VLOOKUP($B144,'2023'!$B:$AC,11,FALSE)</f>
        <v>46.8</v>
      </c>
      <c r="J144" s="13">
        <f>VLOOKUP($B144,'2023'!$B:$AC,6,FALSE)</f>
        <v>17.899999999999999</v>
      </c>
      <c r="K144" s="13">
        <f>VLOOKUP($B144,'2023'!$B:$AC,12,FALSE)</f>
        <v>35.700000000000003</v>
      </c>
      <c r="L144" s="13">
        <f>VLOOKUP($B144,'2023'!$B:$AC,13,FALSE)</f>
        <v>39.6</v>
      </c>
      <c r="M144" s="13">
        <f>VLOOKUP($B144,'2023'!$B:$AC,14,FALSE)</f>
        <v>85.8</v>
      </c>
      <c r="N144">
        <f>VLOOKUP($B144,'2023'!$B:$AC,20,FALSE)</f>
        <v>-0.73190966515337019</v>
      </c>
      <c r="O144">
        <f>VLOOKUP($B144,'2023'!$B:$AC,22,FALSE)</f>
        <v>-0.64140505925246827</v>
      </c>
      <c r="P144">
        <f>VLOOKUP($B144,'2023'!$B:$AC,23,FALSE)</f>
        <v>-0.87566455250899999</v>
      </c>
      <c r="Q144">
        <f>VLOOKUP($B144,'2023'!$B:$AC,24,FALSE)</f>
        <v>-0.50185767809894111</v>
      </c>
      <c r="R144">
        <f>VLOOKUP($B144,'2023'!$B:$AC,25,FALSE)</f>
        <v>0.10936888686420654</v>
      </c>
      <c r="S144">
        <f>VLOOKUP($B144,'2023'!$B:$AC,26,FALSE)</f>
        <v>0.26287460967270548</v>
      </c>
      <c r="T144">
        <f>VLOOKUP($B144,'2023'!$B:$AC,27,FALSE)</f>
        <v>1.1655273859739412</v>
      </c>
      <c r="U144">
        <f>VLOOKUP($B144,'2023'!$B:$AC,28,FALSE)</f>
        <v>-1.5138793412643832</v>
      </c>
      <c r="V144">
        <f>P144*'Comb LR RESULTS'!$B$18+Q144*'Comb LR RESULTS'!$B$19+R144*'Comb LR RESULTS'!$B$20+S144*'Comb LR RESULTS'!$B$21+T144*'Comb LR RESULTS'!$B$22</f>
        <v>-0.48215345783270996</v>
      </c>
      <c r="W144" s="16">
        <f>'NO Z LR RESULTS'!$B$17+'NO Z LR RESULTS'!$B$18*LR!J144+'NO Z LR RESULTS'!$B$19*LR!I144+'NO Z LR RESULTS'!$B$20*LR!K144+'NO Z LR RESULTS'!$B$21*LR!L144+'NO Z LR RESULTS'!$B$22*LR!M144</f>
        <v>0.37807601414958913</v>
      </c>
    </row>
    <row r="145" spans="1:23" x14ac:dyDescent="0.3">
      <c r="A145">
        <v>2023</v>
      </c>
      <c r="B145" t="s">
        <v>187</v>
      </c>
      <c r="C145">
        <f>VLOOKUP($B145,'2023'!$B:$AC,18,FALSE)</f>
        <v>0.298480377306168</v>
      </c>
      <c r="D145">
        <f>VLOOKUP($B145,'2023'!$B:$AC,19,FALSE)</f>
        <v>0.29099999999999998</v>
      </c>
      <c r="E145">
        <f>VLOOKUP($B145,'2023'!$B:$AC,21,FALSE)</f>
        <v>-1.0503816946666349</v>
      </c>
      <c r="F145" s="13">
        <f>VLOOKUP($B145,'2023'!$B:$AC,7,FALSE)</f>
        <v>104</v>
      </c>
      <c r="G145" s="13">
        <f>VLOOKUP($B145,'2023'!$B:$AC,10,FALSE)</f>
        <v>13.9</v>
      </c>
      <c r="H145">
        <f>VLOOKUP(B145,'2023'!$B:$P,9,FALSE)</f>
        <v>5</v>
      </c>
      <c r="I145" s="13">
        <f>VLOOKUP($B145,'2023'!$B:$AC,11,FALSE)</f>
        <v>43.3</v>
      </c>
      <c r="J145" s="13">
        <f>VLOOKUP($B145,'2023'!$B:$AC,6,FALSE)</f>
        <v>17.899999999999999</v>
      </c>
      <c r="K145" s="13">
        <f>VLOOKUP($B145,'2023'!$B:$AC,12,FALSE)</f>
        <v>29.4</v>
      </c>
      <c r="L145" s="13">
        <f>VLOOKUP($B145,'2023'!$B:$AC,13,FALSE)</f>
        <v>46.4</v>
      </c>
      <c r="M145" s="13">
        <f>VLOOKUP($B145,'2023'!$B:$AC,14,FALSE)</f>
        <v>81.900000000000006</v>
      </c>
      <c r="N145">
        <f>VLOOKUP($B145,'2023'!$B:$AC,20,FALSE)</f>
        <v>-0.14387431961687305</v>
      </c>
      <c r="O145">
        <f>VLOOKUP($B145,'2023'!$B:$AC,22,FALSE)</f>
        <v>-1.0509425970852064</v>
      </c>
      <c r="P145">
        <f>VLOOKUP($B145,'2023'!$B:$AC,23,FALSE)</f>
        <v>-1.8830725863439637</v>
      </c>
      <c r="Q145">
        <f>VLOOKUP($B145,'2023'!$B:$AC,24,FALSE)</f>
        <v>-0.50185767809894111</v>
      </c>
      <c r="R145">
        <f>VLOOKUP($B145,'2023'!$B:$AC,25,FALSE)</f>
        <v>-1.4467414663508389</v>
      </c>
      <c r="S145">
        <f>VLOOKUP($B145,'2023'!$B:$AC,26,FALSE)</f>
        <v>-0.55291084766076537</v>
      </c>
      <c r="T145">
        <f>VLOOKUP($B145,'2023'!$B:$AC,27,FALSE)</f>
        <v>2.2668359453580971</v>
      </c>
      <c r="U145">
        <f>VLOOKUP($B145,'2023'!$B:$AC,28,FALSE)</f>
        <v>-1.8748630047669648</v>
      </c>
      <c r="V145">
        <f>P145*'Comb LR RESULTS'!$B$18+Q145*'Comb LR RESULTS'!$B$19+R145*'Comb LR RESULTS'!$B$20+S145*'Comb LR RESULTS'!$B$21+T145*'Comb LR RESULTS'!$B$22</f>
        <v>-0.74902833701305482</v>
      </c>
      <c r="W145" s="16">
        <f>'NO Z LR RESULTS'!$B$17+'NO Z LR RESULTS'!$B$18*LR!J145+'NO Z LR RESULTS'!$B$19*LR!I145+'NO Z LR RESULTS'!$B$20*LR!K145+'NO Z LR RESULTS'!$B$21*LR!L145+'NO Z LR RESULTS'!$B$22*LR!M145</f>
        <v>0.3599280103233341</v>
      </c>
    </row>
    <row r="146" spans="1:23" x14ac:dyDescent="0.3">
      <c r="A146">
        <v>2023</v>
      </c>
      <c r="B146" t="s">
        <v>188</v>
      </c>
      <c r="C146">
        <f>VLOOKUP($B146,'2023'!$B:$AC,18,FALSE)</f>
        <v>0.31590988804770398</v>
      </c>
      <c r="D146">
        <f>VLOOKUP($B146,'2023'!$B:$AC,19,FALSE)</f>
        <v>0.31900000000000001</v>
      </c>
      <c r="E146">
        <f>VLOOKUP($B146,'2023'!$B:$AC,21,FALSE)</f>
        <v>-0.51729173193741573</v>
      </c>
      <c r="F146" s="13">
        <f>VLOOKUP($B146,'2023'!$B:$AC,7,FALSE)</f>
        <v>105.4</v>
      </c>
      <c r="G146" s="13">
        <f>VLOOKUP($B146,'2023'!$B:$AC,10,FALSE)</f>
        <v>13.6</v>
      </c>
      <c r="H146">
        <f>VLOOKUP(B146,'2023'!$B:$P,9,FALSE)</f>
        <v>5.5</v>
      </c>
      <c r="I146" s="13">
        <f>VLOOKUP($B146,'2023'!$B:$AC,11,FALSE)</f>
        <v>47.9</v>
      </c>
      <c r="J146" s="13">
        <f>VLOOKUP($B146,'2023'!$B:$AC,6,FALSE)</f>
        <v>17.7</v>
      </c>
      <c r="K146" s="13">
        <f>VLOOKUP($B146,'2023'!$B:$AC,12,FALSE)</f>
        <v>34.299999999999997</v>
      </c>
      <c r="L146" s="13">
        <f>VLOOKUP($B146,'2023'!$B:$AC,13,FALSE)</f>
        <v>33</v>
      </c>
      <c r="M146" s="13">
        <f>VLOOKUP($B146,'2023'!$B:$AC,14,FALSE)</f>
        <v>86.4</v>
      </c>
      <c r="N146">
        <f>VLOOKUP($B146,'2023'!$B:$AC,20,FALSE)</f>
        <v>-0.20687810663864073</v>
      </c>
      <c r="O146">
        <f>VLOOKUP($B146,'2023'!$B:$AC,22,FALSE)</f>
        <v>-0.91443008447429375</v>
      </c>
      <c r="P146">
        <f>VLOOKUP($B146,'2023'!$B:$AC,23,FALSE)</f>
        <v>-0.55905059901801102</v>
      </c>
      <c r="Q146">
        <f>VLOOKUP($B146,'2023'!$B:$AC,24,FALSE)</f>
        <v>-0.5271233996513236</v>
      </c>
      <c r="R146">
        <f>VLOOKUP($B146,'2023'!$B:$AC,25,FALSE)</f>
        <v>-0.23643341385024916</v>
      </c>
      <c r="S146">
        <f>VLOOKUP($B146,'2023'!$B:$AC,26,FALSE)</f>
        <v>0.38838006464708769</v>
      </c>
      <c r="T146">
        <f>VLOOKUP($B146,'2023'!$B:$AC,27,FALSE)</f>
        <v>9.6610254806966028E-2</v>
      </c>
      <c r="U146">
        <f>VLOOKUP($B146,'2023'!$B:$AC,28,FALSE)</f>
        <v>1.0798240390472169E-3</v>
      </c>
      <c r="V146">
        <f>P146*'Comb LR RESULTS'!$B$18+Q146*'Comb LR RESULTS'!$B$19+R146*'Comb LR RESULTS'!$B$20+S146*'Comb LR RESULTS'!$B$21+T146*'Comb LR RESULTS'!$B$22</f>
        <v>-0.22220509611686678</v>
      </c>
      <c r="W146" s="16">
        <f>'NO Z LR RESULTS'!$B$17+'NO Z LR RESULTS'!$B$18*LR!J146+'NO Z LR RESULTS'!$B$19*LR!I146+'NO Z LR RESULTS'!$B$20*LR!K146+'NO Z LR RESULTS'!$B$21*LR!L146+'NO Z LR RESULTS'!$B$22*LR!M146</f>
        <v>0.39034523340993077</v>
      </c>
    </row>
    <row r="147" spans="1:23" x14ac:dyDescent="0.3">
      <c r="A147">
        <v>2023</v>
      </c>
      <c r="B147" t="s">
        <v>291</v>
      </c>
      <c r="C147">
        <f>VLOOKUP($B147,'2023'!$B:$AC,18,FALSE)</f>
        <v>0.29678480401635099</v>
      </c>
      <c r="D147">
        <f>VLOOKUP($B147,'2023'!$B:$AC,19,FALSE)</f>
        <v>0.308</v>
      </c>
      <c r="E147">
        <f>VLOOKUP($B147,'2023'!$B:$AC,21,FALSE)</f>
        <v>-1.1022416186356514</v>
      </c>
      <c r="F147" s="13">
        <f>VLOOKUP($B147,'2023'!$B:$AC,7,FALSE)</f>
        <v>103.8</v>
      </c>
      <c r="G147" s="13">
        <f>VLOOKUP($B147,'2023'!$B:$AC,10,FALSE)</f>
        <v>17.3</v>
      </c>
      <c r="H147">
        <f>VLOOKUP(B147,'2023'!$B:$P,9,FALSE)</f>
        <v>2.5</v>
      </c>
      <c r="I147" s="13">
        <f>VLOOKUP($B147,'2023'!$B:$AC,11,FALSE)</f>
        <v>48.6</v>
      </c>
      <c r="J147" s="13">
        <f>VLOOKUP($B147,'2023'!$B:$AC,6,FALSE)</f>
        <v>17.5</v>
      </c>
      <c r="K147" s="13">
        <f>VLOOKUP($B147,'2023'!$B:$AC,12,FALSE)</f>
        <v>31.3</v>
      </c>
      <c r="L147" s="13">
        <f>VLOOKUP($B147,'2023'!$B:$AC,13,FALSE)</f>
        <v>34.200000000000003</v>
      </c>
      <c r="M147" s="13">
        <f>VLOOKUP($B147,'2023'!$B:$AC,14,FALSE)</f>
        <v>89.3</v>
      </c>
      <c r="N147">
        <f>VLOOKUP($B147,'2023'!$B:$AC,20,FALSE)</f>
        <v>0.57016859996315916</v>
      </c>
      <c r="O147">
        <f>VLOOKUP($B147,'2023'!$B:$AC,22,FALSE)</f>
        <v>-1.7335051601397702</v>
      </c>
      <c r="P147">
        <f>VLOOKUP($B147,'2023'!$B:$AC,23,FALSE)</f>
        <v>-0.35756899225101746</v>
      </c>
      <c r="Q147">
        <f>VLOOKUP($B147,'2023'!$B:$AC,24,FALSE)</f>
        <v>-0.55238912120370598</v>
      </c>
      <c r="R147">
        <f>VLOOKUP($B147,'2023'!$B:$AC,25,FALSE)</f>
        <v>-0.97743834395265039</v>
      </c>
      <c r="S147">
        <f>VLOOKUP($B147,'2023'!$B:$AC,26,FALSE)</f>
        <v>0.99498976368992453</v>
      </c>
      <c r="T147">
        <f>VLOOKUP($B147,'2023'!$B:$AC,27,FALSE)</f>
        <v>0.29095882411005286</v>
      </c>
      <c r="U147">
        <f>VLOOKUP($B147,'2023'!$B:$AC,28,FALSE)</f>
        <v>1.129080162328816</v>
      </c>
      <c r="V147">
        <f>P147*'Comb LR RESULTS'!$B$18+Q147*'Comb LR RESULTS'!$B$19+R147*'Comb LR RESULTS'!$B$20+S147*'Comb LR RESULTS'!$B$21+T147*'Comb LR RESULTS'!$B$22</f>
        <v>0.12306465677680584</v>
      </c>
      <c r="W147" s="16">
        <f>'NO Z LR RESULTS'!$B$17+'NO Z LR RESULTS'!$B$18*LR!J147+'NO Z LR RESULTS'!$B$19*LR!I147+'NO Z LR RESULTS'!$B$20*LR!K147+'NO Z LR RESULTS'!$B$21*LR!L147+'NO Z LR RESULTS'!$B$22*LR!M147</f>
        <v>0.40348472930864915</v>
      </c>
    </row>
    <row r="148" spans="1:23" x14ac:dyDescent="0.3">
      <c r="A148">
        <v>2023</v>
      </c>
      <c r="B148" t="s">
        <v>189</v>
      </c>
      <c r="C148">
        <f>VLOOKUP($B148,'2023'!$B:$AC,18,FALSE)</f>
        <v>0.30628169414836498</v>
      </c>
      <c r="D148">
        <f>VLOOKUP($B148,'2023'!$B:$AC,19,FALSE)</f>
        <v>0.30399999999999999</v>
      </c>
      <c r="E148">
        <f>VLOOKUP($B148,'2023'!$B:$AC,21,FALSE)</f>
        <v>-0.81177466970093459</v>
      </c>
      <c r="F148" s="13">
        <f>VLOOKUP($B148,'2023'!$B:$AC,7,FALSE)</f>
        <v>103.7</v>
      </c>
      <c r="G148" s="13">
        <f>VLOOKUP($B148,'2023'!$B:$AC,10,FALSE)</f>
        <v>8.6999999999999993</v>
      </c>
      <c r="H148">
        <f>VLOOKUP(B148,'2023'!$B:$P,9,FALSE)</f>
        <v>8.9</v>
      </c>
      <c r="I148" s="13">
        <f>VLOOKUP($B148,'2023'!$B:$AC,11,FALSE)</f>
        <v>45.4</v>
      </c>
      <c r="J148" s="13">
        <f>VLOOKUP($B148,'2023'!$B:$AC,6,FALSE)</f>
        <v>17.5</v>
      </c>
      <c r="K148" s="13">
        <f>VLOOKUP($B148,'2023'!$B:$AC,12,FALSE)</f>
        <v>36.700000000000003</v>
      </c>
      <c r="L148" s="13">
        <f>VLOOKUP($B148,'2023'!$B:$AC,13,FALSE)</f>
        <v>39.700000000000003</v>
      </c>
      <c r="M148" s="13">
        <f>VLOOKUP($B148,'2023'!$B:$AC,14,FALSE)</f>
        <v>84.8</v>
      </c>
      <c r="N148">
        <f>VLOOKUP($B148,'2023'!$B:$AC,20,FALSE)</f>
        <v>-1.2359399613275106</v>
      </c>
      <c r="O148">
        <f>VLOOKUP($B148,'2023'!$B:$AC,22,FALSE)</f>
        <v>1.38550012799131E-2</v>
      </c>
      <c r="P148">
        <f>VLOOKUP($B148,'2023'!$B:$AC,23,FALSE)</f>
        <v>-1.278627766042985</v>
      </c>
      <c r="Q148">
        <f>VLOOKUP($B148,'2023'!$B:$AC,24,FALSE)</f>
        <v>-0.55238912120370598</v>
      </c>
      <c r="R148">
        <f>VLOOKUP($B148,'2023'!$B:$AC,25,FALSE)</f>
        <v>0.35637053023167387</v>
      </c>
      <c r="S148">
        <f>VLOOKUP($B148,'2023'!$B:$AC,26,FALSE)</f>
        <v>5.3698851382071484E-2</v>
      </c>
      <c r="T148">
        <f>VLOOKUP($B148,'2023'!$B:$AC,27,FALSE)</f>
        <v>1.1817231000825321</v>
      </c>
      <c r="U148">
        <f>VLOOKUP($B148,'2023'!$B:$AC,28,FALSE)</f>
        <v>-2.0367839001358403</v>
      </c>
      <c r="V148">
        <f>P148*'Comb LR RESULTS'!$B$18+Q148*'Comb LR RESULTS'!$B$19+R148*'Comb LR RESULTS'!$B$20+S148*'Comb LR RESULTS'!$B$21+T148*'Comb LR RESULTS'!$B$22</f>
        <v>-0.68085803727494421</v>
      </c>
      <c r="W148" s="16">
        <f>'NO Z LR RESULTS'!$B$17+'NO Z LR RESULTS'!$B$18*LR!J148+'NO Z LR RESULTS'!$B$19*LR!I148+'NO Z LR RESULTS'!$B$20*LR!K148+'NO Z LR RESULTS'!$B$21*LR!L148+'NO Z LR RESULTS'!$B$22*LR!M148</f>
        <v>0.36940809132462266</v>
      </c>
    </row>
    <row r="149" spans="1:23" x14ac:dyDescent="0.3">
      <c r="A149">
        <v>2023</v>
      </c>
      <c r="B149" t="s">
        <v>190</v>
      </c>
      <c r="C149">
        <f>VLOOKUP($B149,'2023'!$B:$AC,18,FALSE)</f>
        <v>0.33242022536568699</v>
      </c>
      <c r="D149">
        <f>VLOOKUP($B149,'2023'!$B:$AC,19,FALSE)</f>
        <v>0.32900000000000001</v>
      </c>
      <c r="E149">
        <f>VLOOKUP($B149,'2023'!$B:$AC,21,FALSE)</f>
        <v>-1.2315130126344453E-2</v>
      </c>
      <c r="F149" s="13">
        <f>VLOOKUP($B149,'2023'!$B:$AC,7,FALSE)</f>
        <v>104.8</v>
      </c>
      <c r="G149" s="13">
        <f>VLOOKUP($B149,'2023'!$B:$AC,10,FALSE)</f>
        <v>19</v>
      </c>
      <c r="H149">
        <f>VLOOKUP(B149,'2023'!$B:$P,9,FALSE)</f>
        <v>8.1999999999999993</v>
      </c>
      <c r="I149" s="13">
        <f>VLOOKUP($B149,'2023'!$B:$AC,11,FALSE)</f>
        <v>55.7</v>
      </c>
      <c r="J149" s="13">
        <f>VLOOKUP($B149,'2023'!$B:$AC,6,FALSE)</f>
        <v>17.399999999999999</v>
      </c>
      <c r="K149" s="13">
        <f>VLOOKUP($B149,'2023'!$B:$AC,12,FALSE)</f>
        <v>36.700000000000003</v>
      </c>
      <c r="L149" s="13">
        <f>VLOOKUP($B149,'2023'!$B:$AC,13,FALSE)</f>
        <v>21</v>
      </c>
      <c r="M149" s="13">
        <f>VLOOKUP($B149,'2023'!$B:$AC,14,FALSE)</f>
        <v>84.7</v>
      </c>
      <c r="N149">
        <f>VLOOKUP($B149,'2023'!$B:$AC,20,FALSE)</f>
        <v>0.92719005975317503</v>
      </c>
      <c r="O149">
        <f>VLOOKUP($B149,'2023'!$B:$AC,22,FALSE)</f>
        <v>-0.17726251637536505</v>
      </c>
      <c r="P149">
        <f>VLOOKUP($B149,'2023'!$B:$AC,23,FALSE)</f>
        <v>1.6860301620999092</v>
      </c>
      <c r="Q149">
        <f>VLOOKUP($B149,'2023'!$B:$AC,24,FALSE)</f>
        <v>-0.5650219819798975</v>
      </c>
      <c r="R149">
        <f>VLOOKUP($B149,'2023'!$B:$AC,25,FALSE)</f>
        <v>0.35637053023167387</v>
      </c>
      <c r="S149">
        <f>VLOOKUP($B149,'2023'!$B:$AC,26,FALSE)</f>
        <v>3.2781275553009276E-2</v>
      </c>
      <c r="T149">
        <f>VLOOKUP($B149,'2023'!$B:$AC,27,FALSE)</f>
        <v>-1.8468754382238977</v>
      </c>
      <c r="U149">
        <f>VLOOKUP($B149,'2023'!$B:$AC,28,FALSE)</f>
        <v>0.95826420156533565</v>
      </c>
      <c r="V149">
        <f>P149*'Comb LR RESULTS'!$B$18+Q149*'Comb LR RESULTS'!$B$19+R149*'Comb LR RESULTS'!$B$20+S149*'Comb LR RESULTS'!$B$21+T149*'Comb LR RESULTS'!$B$22</f>
        <v>-3.3836443180207371E-2</v>
      </c>
      <c r="W149" s="16">
        <f>'NO Z LR RESULTS'!$B$17+'NO Z LR RESULTS'!$B$18*LR!J149+'NO Z LR RESULTS'!$B$19*LR!I149+'NO Z LR RESULTS'!$B$20*LR!K149+'NO Z LR RESULTS'!$B$21*LR!L149+'NO Z LR RESULTS'!$B$22*LR!M149</f>
        <v>0.41522768239294872</v>
      </c>
    </row>
    <row r="150" spans="1:23" x14ac:dyDescent="0.3">
      <c r="A150">
        <v>2023</v>
      </c>
      <c r="B150" t="s">
        <v>191</v>
      </c>
      <c r="C150">
        <f>VLOOKUP($B150,'2023'!$B:$AC,18,FALSE)</f>
        <v>0.28369834597517801</v>
      </c>
      <c r="D150">
        <f>VLOOKUP($B150,'2023'!$B:$AC,19,FALSE)</f>
        <v>0.28899999999999998</v>
      </c>
      <c r="E150">
        <f>VLOOKUP($B150,'2023'!$B:$AC,21,FALSE)</f>
        <v>-1.5024972272340835</v>
      </c>
      <c r="F150" s="13">
        <f>VLOOKUP($B150,'2023'!$B:$AC,7,FALSE)</f>
        <v>104.5</v>
      </c>
      <c r="G150" s="13">
        <f>VLOOKUP($B150,'2023'!$B:$AC,10,FALSE)</f>
        <v>17.100000000000001</v>
      </c>
      <c r="H150">
        <f>VLOOKUP(B150,'2023'!$B:$P,9,FALSE)</f>
        <v>7.5</v>
      </c>
      <c r="I150" s="13">
        <f>VLOOKUP($B150,'2023'!$B:$AC,11,FALSE)</f>
        <v>51.5</v>
      </c>
      <c r="J150" s="13">
        <f>VLOOKUP($B150,'2023'!$B:$AC,6,FALSE)</f>
        <v>17.399999999999999</v>
      </c>
      <c r="K150" s="13">
        <f>VLOOKUP($B150,'2023'!$B:$AC,12,FALSE)</f>
        <v>34.4</v>
      </c>
      <c r="L150" s="13">
        <f>VLOOKUP($B150,'2023'!$B:$AC,13,FALSE)</f>
        <v>32.299999999999997</v>
      </c>
      <c r="M150" s="13">
        <f>VLOOKUP($B150,'2023'!$B:$AC,14,FALSE)</f>
        <v>77.7</v>
      </c>
      <c r="N150">
        <f>VLOOKUP($B150,'2023'!$B:$AC,20,FALSE)</f>
        <v>0.5281660752819809</v>
      </c>
      <c r="O150">
        <f>VLOOKUP($B150,'2023'!$B:$AC,22,FALSE)</f>
        <v>-0.36838003403064273</v>
      </c>
      <c r="P150">
        <f>VLOOKUP($B150,'2023'!$B:$AC,23,FALSE)</f>
        <v>0.477140521497952</v>
      </c>
      <c r="Q150">
        <f>VLOOKUP($B150,'2023'!$B:$AC,24,FALSE)</f>
        <v>-0.5650219819798975</v>
      </c>
      <c r="R150">
        <f>VLOOKUP($B150,'2023'!$B:$AC,25,FALSE)</f>
        <v>-0.21173324951350209</v>
      </c>
      <c r="S150">
        <f>VLOOKUP($B150,'2023'!$B:$AC,26,FALSE)</f>
        <v>-1.4314490324814289</v>
      </c>
      <c r="T150">
        <f>VLOOKUP($B150,'2023'!$B:$AC,27,FALSE)</f>
        <v>-1.6759743953168149E-2</v>
      </c>
      <c r="U150">
        <f>VLOOKUP($B150,'2023'!$B:$AC,28,FALSE)</f>
        <v>-1.7679780209946563</v>
      </c>
      <c r="V150">
        <f>P150*'Comb LR RESULTS'!$B$18+Q150*'Comb LR RESULTS'!$B$19+R150*'Comb LR RESULTS'!$B$20+S150*'Comb LR RESULTS'!$B$21+T150*'Comb LR RESULTS'!$B$22</f>
        <v>-0.84110440423772004</v>
      </c>
      <c r="W150" s="16">
        <f>'NO Z LR RESULTS'!$B$17+'NO Z LR RESULTS'!$B$18*LR!J150+'NO Z LR RESULTS'!$B$19*LR!I150+'NO Z LR RESULTS'!$B$20*LR!K150+'NO Z LR RESULTS'!$B$21*LR!L150+'NO Z LR RESULTS'!$B$22*LR!M150</f>
        <v>0.37706585554001365</v>
      </c>
    </row>
    <row r="151" spans="1:23" x14ac:dyDescent="0.3">
      <c r="A151">
        <v>2023</v>
      </c>
      <c r="B151" t="s">
        <v>192</v>
      </c>
      <c r="C151">
        <f>VLOOKUP($B151,'2023'!$B:$AC,18,FALSE)</f>
        <v>0.32999696588157701</v>
      </c>
      <c r="D151">
        <f>VLOOKUP($B151,'2023'!$B:$AC,19,FALSE)</f>
        <v>0.34499999999999997</v>
      </c>
      <c r="E151">
        <f>VLOOKUP($B151,'2023'!$B:$AC,21,FALSE)</f>
        <v>-8.6431686076989436E-2</v>
      </c>
      <c r="F151" s="13">
        <f>VLOOKUP($B151,'2023'!$B:$AC,7,FALSE)</f>
        <v>103.5</v>
      </c>
      <c r="G151" s="13">
        <f>VLOOKUP($B151,'2023'!$B:$AC,10,FALSE)</f>
        <v>16.7</v>
      </c>
      <c r="H151">
        <f>VLOOKUP(B151,'2023'!$B:$P,9,FALSE)</f>
        <v>4.7</v>
      </c>
      <c r="I151" s="13">
        <f>VLOOKUP($B151,'2023'!$B:$AC,11,FALSE)</f>
        <v>52.4</v>
      </c>
      <c r="J151" s="13">
        <f>VLOOKUP($B151,'2023'!$B:$AC,6,FALSE)</f>
        <v>17.3</v>
      </c>
      <c r="K151" s="13">
        <f>VLOOKUP($B151,'2023'!$B:$AC,12,FALSE)</f>
        <v>35.700000000000003</v>
      </c>
      <c r="L151" s="13">
        <f>VLOOKUP($B151,'2023'!$B:$AC,13,FALSE)</f>
        <v>22.7</v>
      </c>
      <c r="M151" s="13">
        <f>VLOOKUP($B151,'2023'!$B:$AC,14,FALSE)</f>
        <v>81.7</v>
      </c>
      <c r="N151">
        <f>VLOOKUP($B151,'2023'!$B:$AC,20,FALSE)</f>
        <v>0.44416102591962375</v>
      </c>
      <c r="O151">
        <f>VLOOKUP($B151,'2023'!$B:$AC,22,FALSE)</f>
        <v>-1.1328501046517541</v>
      </c>
      <c r="P151">
        <f>VLOOKUP($B151,'2023'!$B:$AC,23,FALSE)</f>
        <v>0.73618830162694227</v>
      </c>
      <c r="Q151">
        <f>VLOOKUP($B151,'2023'!$B:$AC,24,FALSE)</f>
        <v>-0.57765484275608847</v>
      </c>
      <c r="R151">
        <f>VLOOKUP($B151,'2023'!$B:$AC,25,FALSE)</f>
        <v>0.10936888686420654</v>
      </c>
      <c r="S151">
        <f>VLOOKUP($B151,'2023'!$B:$AC,26,FALSE)</f>
        <v>-0.59474599931889272</v>
      </c>
      <c r="T151">
        <f>VLOOKUP($B151,'2023'!$B:$AC,27,FALSE)</f>
        <v>-1.5715482983778588</v>
      </c>
      <c r="U151">
        <f>VLOOKUP($B151,'2023'!$B:$AC,28,FALSE)</f>
        <v>0.28977856943867109</v>
      </c>
      <c r="V151">
        <f>P151*'Comb LR RESULTS'!$B$18+Q151*'Comb LR RESULTS'!$B$19+R151*'Comb LR RESULTS'!$B$20+S151*'Comb LR RESULTS'!$B$21+T151*'Comb LR RESULTS'!$B$22</f>
        <v>-0.36326280558819429</v>
      </c>
      <c r="W151" s="16">
        <f>'NO Z LR RESULTS'!$B$17+'NO Z LR RESULTS'!$B$18*LR!J151+'NO Z LR RESULTS'!$B$19*LR!I151+'NO Z LR RESULTS'!$B$20*LR!K151+'NO Z LR RESULTS'!$B$21*LR!L151+'NO Z LR RESULTS'!$B$22*LR!M151</f>
        <v>0.39702967380176446</v>
      </c>
    </row>
    <row r="152" spans="1:23" x14ac:dyDescent="0.3">
      <c r="A152">
        <v>2023</v>
      </c>
      <c r="B152" t="s">
        <v>193</v>
      </c>
      <c r="C152">
        <f>VLOOKUP($B152,'2023'!$B:$AC,18,FALSE)</f>
        <v>0.37021508042247497</v>
      </c>
      <c r="D152">
        <f>VLOOKUP($B152,'2023'!$B:$AC,19,FALSE)</f>
        <v>0.32700000000000001</v>
      </c>
      <c r="E152">
        <f>VLOOKUP($B152,'2023'!$B:$AC,21,FALSE)</f>
        <v>1.1436586761586962</v>
      </c>
      <c r="F152" s="13">
        <f>VLOOKUP($B152,'2023'!$B:$AC,7,FALSE)</f>
        <v>102.8</v>
      </c>
      <c r="G152" s="13">
        <f>VLOOKUP($B152,'2023'!$B:$AC,10,FALSE)</f>
        <v>8.6</v>
      </c>
      <c r="H152">
        <f>VLOOKUP(B152,'2023'!$B:$P,9,FALSE)</f>
        <v>13.4</v>
      </c>
      <c r="I152" s="13">
        <f>VLOOKUP($B152,'2023'!$B:$AC,11,FALSE)</f>
        <v>47</v>
      </c>
      <c r="J152" s="13">
        <f>VLOOKUP($B152,'2023'!$B:$AC,6,FALSE)</f>
        <v>17.2</v>
      </c>
      <c r="K152" s="13">
        <f>VLOOKUP($B152,'2023'!$B:$AC,12,FALSE)</f>
        <v>38.4</v>
      </c>
      <c r="L152" s="13">
        <f>VLOOKUP($B152,'2023'!$B:$AC,13,FALSE)</f>
        <v>35.6</v>
      </c>
      <c r="M152" s="13">
        <f>VLOOKUP($B152,'2023'!$B:$AC,14,FALSE)</f>
        <v>86.2</v>
      </c>
      <c r="N152">
        <f>VLOOKUP($B152,'2023'!$B:$AC,20,FALSE)</f>
        <v>-1.2569412236680997</v>
      </c>
      <c r="O152">
        <f>VLOOKUP($B152,'2023'!$B:$AC,22,FALSE)</f>
        <v>1.2424676147781279</v>
      </c>
      <c r="P152">
        <f>VLOOKUP($B152,'2023'!$B:$AC,23,FALSE)</f>
        <v>-0.81809837914700123</v>
      </c>
      <c r="Q152">
        <f>VLOOKUP($B152,'2023'!$B:$AC,24,FALSE)</f>
        <v>-0.59028770353227988</v>
      </c>
      <c r="R152">
        <f>VLOOKUP($B152,'2023'!$B:$AC,25,FALSE)</f>
        <v>0.77627332395636739</v>
      </c>
      <c r="S152">
        <f>VLOOKUP($B152,'2023'!$B:$AC,26,FALSE)</f>
        <v>0.34654491298896029</v>
      </c>
      <c r="T152">
        <f>VLOOKUP($B152,'2023'!$B:$AC,27,FALSE)</f>
        <v>0.51769882163032011</v>
      </c>
      <c r="U152">
        <f>VLOOKUP($B152,'2023'!$B:$AC,28,FALSE)</f>
        <v>-1.5377149361300071</v>
      </c>
      <c r="V152">
        <f>P152*'Comb LR RESULTS'!$B$18+Q152*'Comb LR RESULTS'!$B$19+R152*'Comb LR RESULTS'!$B$20+S152*'Comb LR RESULTS'!$B$21+T152*'Comb LR RESULTS'!$B$22</f>
        <v>-0.54161415497096921</v>
      </c>
      <c r="W152" s="16">
        <f>'NO Z LR RESULTS'!$B$17+'NO Z LR RESULTS'!$B$18*LR!J152+'NO Z LR RESULTS'!$B$19*LR!I152+'NO Z LR RESULTS'!$B$20*LR!K152+'NO Z LR RESULTS'!$B$21*LR!L152+'NO Z LR RESULTS'!$B$22*LR!M152</f>
        <v>0.3789026709076575</v>
      </c>
    </row>
    <row r="153" spans="1:23" x14ac:dyDescent="0.3">
      <c r="A153">
        <v>2023</v>
      </c>
      <c r="B153" t="s">
        <v>194</v>
      </c>
      <c r="C153">
        <f>VLOOKUP($B153,'2023'!$B:$AC,18,FALSE)</f>
        <v>0.32186062591841502</v>
      </c>
      <c r="D153">
        <f>VLOOKUP($B153,'2023'!$B:$AC,19,FALSE)</f>
        <v>0.33100000000000002</v>
      </c>
      <c r="E153">
        <f>VLOOKUP($B153,'2023'!$B:$AC,21,FALSE)</f>
        <v>-0.33528555421098655</v>
      </c>
      <c r="F153" s="13">
        <f>VLOOKUP($B153,'2023'!$B:$AC,7,FALSE)</f>
        <v>103.6</v>
      </c>
      <c r="G153" s="13">
        <f>VLOOKUP($B153,'2023'!$B:$AC,10,FALSE)</f>
        <v>10.3</v>
      </c>
      <c r="H153">
        <f>VLOOKUP(B153,'2023'!$B:$P,9,FALSE)</f>
        <v>5.9</v>
      </c>
      <c r="I153" s="13">
        <f>VLOOKUP($B153,'2023'!$B:$AC,11,FALSE)</f>
        <v>52.7</v>
      </c>
      <c r="J153" s="13">
        <f>VLOOKUP($B153,'2023'!$B:$AC,6,FALSE)</f>
        <v>17</v>
      </c>
      <c r="K153" s="13">
        <f>VLOOKUP($B153,'2023'!$B:$AC,12,FALSE)</f>
        <v>42.4</v>
      </c>
      <c r="L153" s="13">
        <f>VLOOKUP($B153,'2023'!$B:$AC,13,FALSE)</f>
        <v>26.4</v>
      </c>
      <c r="M153" s="13">
        <f>VLOOKUP($B153,'2023'!$B:$AC,14,FALSE)</f>
        <v>93.9</v>
      </c>
      <c r="N153">
        <f>VLOOKUP($B153,'2023'!$B:$AC,20,FALSE)</f>
        <v>-0.89991976387808348</v>
      </c>
      <c r="O153">
        <f>VLOOKUP($B153,'2023'!$B:$AC,22,FALSE)</f>
        <v>-0.80522007438556342</v>
      </c>
      <c r="P153">
        <f>VLOOKUP($B153,'2023'!$B:$AC,23,FALSE)</f>
        <v>0.8225375616699403</v>
      </c>
      <c r="Q153">
        <f>VLOOKUP($B153,'2023'!$B:$AC,24,FALSE)</f>
        <v>-0.61555342508466238</v>
      </c>
      <c r="R153">
        <f>VLOOKUP($B153,'2023'!$B:$AC,25,FALSE)</f>
        <v>1.7642798974262368</v>
      </c>
      <c r="S153">
        <f>VLOOKUP($B153,'2023'!$B:$AC,26,FALSE)</f>
        <v>1.9571982518268427</v>
      </c>
      <c r="T153">
        <f>VLOOKUP($B153,'2023'!$B:$AC,27,FALSE)</f>
        <v>-0.97230687636000923</v>
      </c>
      <c r="U153">
        <f>VLOOKUP($B153,'2023'!$B:$AC,28,FALSE)</f>
        <v>0.54967180567595286</v>
      </c>
      <c r="V153">
        <f>P153*'Comb LR RESULTS'!$B$18+Q153*'Comb LR RESULTS'!$B$19+R153*'Comb LR RESULTS'!$B$20+S153*'Comb LR RESULTS'!$B$21+T153*'Comb LR RESULTS'!$B$22</f>
        <v>0.22639852721556009</v>
      </c>
      <c r="W153" s="16">
        <f>'NO Z LR RESULTS'!$B$17+'NO Z LR RESULTS'!$B$18*LR!J153+'NO Z LR RESULTS'!$B$19*LR!I153+'NO Z LR RESULTS'!$B$20*LR!K153+'NO Z LR RESULTS'!$B$21*LR!L153+'NO Z LR RESULTS'!$B$22*LR!M153</f>
        <v>0.41917818655721661</v>
      </c>
    </row>
    <row r="154" spans="1:23" x14ac:dyDescent="0.3">
      <c r="A154">
        <v>2023</v>
      </c>
      <c r="B154" t="s">
        <v>195</v>
      </c>
      <c r="C154">
        <f>VLOOKUP($B154,'2023'!$B:$AC,18,FALSE)</f>
        <v>0.31418483361545102</v>
      </c>
      <c r="D154">
        <f>VLOOKUP($B154,'2023'!$B:$AC,19,FALSE)</f>
        <v>0.29599999999999999</v>
      </c>
      <c r="E154">
        <f>VLOOKUP($B154,'2023'!$B:$AC,21,FALSE)</f>
        <v>-0.57005335081660191</v>
      </c>
      <c r="F154" s="13">
        <f>VLOOKUP($B154,'2023'!$B:$AC,7,FALSE)</f>
        <v>105.5</v>
      </c>
      <c r="G154" s="13">
        <f>VLOOKUP($B154,'2023'!$B:$AC,10,FALSE)</f>
        <v>17.100000000000001</v>
      </c>
      <c r="H154">
        <f>VLOOKUP(B154,'2023'!$B:$P,9,FALSE)</f>
        <v>8.6</v>
      </c>
      <c r="I154" s="13">
        <f>VLOOKUP($B154,'2023'!$B:$AC,11,FALSE)</f>
        <v>46.6</v>
      </c>
      <c r="J154" s="13">
        <f>VLOOKUP($B154,'2023'!$B:$AC,6,FALSE)</f>
        <v>16.899999999999999</v>
      </c>
      <c r="K154" s="13">
        <f>VLOOKUP($B154,'2023'!$B:$AC,12,FALSE)</f>
        <v>29.5</v>
      </c>
      <c r="L154" s="13">
        <f>VLOOKUP($B154,'2023'!$B:$AC,13,FALSE)</f>
        <v>40.1</v>
      </c>
      <c r="M154" s="13">
        <f>VLOOKUP($B154,'2023'!$B:$AC,14,FALSE)</f>
        <v>82.4</v>
      </c>
      <c r="N154">
        <f>VLOOKUP($B154,'2023'!$B:$AC,20,FALSE)</f>
        <v>0.5281660752819809</v>
      </c>
      <c r="O154">
        <f>VLOOKUP($B154,'2023'!$B:$AC,22,FALSE)</f>
        <v>-6.8052506286634742E-2</v>
      </c>
      <c r="P154">
        <f>VLOOKUP($B154,'2023'!$B:$AC,23,FALSE)</f>
        <v>-0.93323072587099665</v>
      </c>
      <c r="Q154">
        <f>VLOOKUP($B154,'2023'!$B:$AC,24,FALSE)</f>
        <v>-0.62818628586085379</v>
      </c>
      <c r="R154">
        <f>VLOOKUP($B154,'2023'!$B:$AC,25,FALSE)</f>
        <v>-1.4220413020140918</v>
      </c>
      <c r="S154">
        <f>VLOOKUP($B154,'2023'!$B:$AC,26,FALSE)</f>
        <v>-0.44832296851544834</v>
      </c>
      <c r="T154">
        <f>VLOOKUP($B154,'2023'!$B:$AC,27,FALSE)</f>
        <v>1.2465059565168939</v>
      </c>
      <c r="U154">
        <f>VLOOKUP($B154,'2023'!$B:$AC,28,FALSE)</f>
        <v>-0.90097390887910422</v>
      </c>
      <c r="V154">
        <f>P154*'Comb LR RESULTS'!$B$18+Q154*'Comb LR RESULTS'!$B$19+R154*'Comb LR RESULTS'!$B$20+S154*'Comb LR RESULTS'!$B$21+T154*'Comb LR RESULTS'!$B$22</f>
        <v>-0.57814943209954539</v>
      </c>
      <c r="W154" s="16">
        <f>'NO Z LR RESULTS'!$B$17+'NO Z LR RESULTS'!$B$18*LR!J154+'NO Z LR RESULTS'!$B$19*LR!I154+'NO Z LR RESULTS'!$B$20*LR!K154+'NO Z LR RESULTS'!$B$21*LR!L154+'NO Z LR RESULTS'!$B$22*LR!M154</f>
        <v>0.37552961709193511</v>
      </c>
    </row>
    <row r="155" spans="1:23" x14ac:dyDescent="0.3">
      <c r="A155">
        <v>2023</v>
      </c>
      <c r="B155" t="s">
        <v>197</v>
      </c>
      <c r="C155">
        <f>VLOOKUP($B155,'2023'!$B:$AC,18,FALSE)</f>
        <v>0.35837086571789301</v>
      </c>
      <c r="D155">
        <f>VLOOKUP($B155,'2023'!$B:$AC,19,FALSE)</f>
        <v>0.34</v>
      </c>
      <c r="E155">
        <f>VLOOKUP($B155,'2023'!$B:$AC,21,FALSE)</f>
        <v>0.78139767703749852</v>
      </c>
      <c r="F155" s="13">
        <f>VLOOKUP($B155,'2023'!$B:$AC,7,FALSE)</f>
        <v>102.7</v>
      </c>
      <c r="G155" s="13">
        <f>VLOOKUP($B155,'2023'!$B:$AC,10,FALSE)</f>
        <v>13.2</v>
      </c>
      <c r="H155">
        <f>VLOOKUP(B155,'2023'!$B:$P,9,FALSE)</f>
        <v>14.5</v>
      </c>
      <c r="I155" s="13">
        <f>VLOOKUP($B155,'2023'!$B:$AC,11,FALSE)</f>
        <v>45</v>
      </c>
      <c r="J155" s="13">
        <f>VLOOKUP($B155,'2023'!$B:$AC,6,FALSE)</f>
        <v>16.600000000000001</v>
      </c>
      <c r="K155" s="13">
        <f>VLOOKUP($B155,'2023'!$B:$AC,12,FALSE)</f>
        <v>31.8</v>
      </c>
      <c r="L155" s="13">
        <f>VLOOKUP($B155,'2023'!$B:$AC,13,FALSE)</f>
        <v>39.700000000000003</v>
      </c>
      <c r="M155" s="13">
        <f>VLOOKUP($B155,'2023'!$B:$AC,14,FALSE)</f>
        <v>88.5</v>
      </c>
      <c r="N155">
        <f>VLOOKUP($B155,'2023'!$B:$AC,20,FALSE)</f>
        <v>-0.29088315600099751</v>
      </c>
      <c r="O155">
        <f>VLOOKUP($B155,'2023'!$B:$AC,22,FALSE)</f>
        <v>1.5427951425221358</v>
      </c>
      <c r="P155">
        <f>VLOOKUP($B155,'2023'!$B:$AC,23,FALSE)</f>
        <v>-1.3937601127669805</v>
      </c>
      <c r="Q155">
        <f>VLOOKUP($B155,'2023'!$B:$AC,24,FALSE)</f>
        <v>-0.66608486818942725</v>
      </c>
      <c r="R155">
        <f>VLOOKUP($B155,'2023'!$B:$AC,25,FALSE)</f>
        <v>-0.85393752226891662</v>
      </c>
      <c r="S155">
        <f>VLOOKUP($B155,'2023'!$B:$AC,26,FALSE)</f>
        <v>0.82764915705741793</v>
      </c>
      <c r="T155">
        <f>VLOOKUP($B155,'2023'!$B:$AC,27,FALSE)</f>
        <v>1.1817231000825321</v>
      </c>
      <c r="U155">
        <f>VLOOKUP($B155,'2023'!$B:$AC,28,FALSE)</f>
        <v>-0.16622128894562482</v>
      </c>
      <c r="V155">
        <f>P155*'Comb LR RESULTS'!$B$18+Q155*'Comb LR RESULTS'!$B$19+R155*'Comb LR RESULTS'!$B$20+S155*'Comb LR RESULTS'!$B$21+T155*'Comb LR RESULTS'!$B$22</f>
        <v>-0.24976656159344598</v>
      </c>
      <c r="W155" s="16">
        <f>'NO Z LR RESULTS'!$B$17+'NO Z LR RESULTS'!$B$18*LR!J155+'NO Z LR RESULTS'!$B$19*LR!I155+'NO Z LR RESULTS'!$B$20*LR!K155+'NO Z LR RESULTS'!$B$21*LR!L155+'NO Z LR RESULTS'!$B$22*LR!M155</f>
        <v>0.38467422507249449</v>
      </c>
    </row>
    <row r="156" spans="1:23" x14ac:dyDescent="0.3">
      <c r="A156">
        <v>2023</v>
      </c>
      <c r="B156" t="s">
        <v>196</v>
      </c>
      <c r="C156">
        <f>VLOOKUP($B156,'2023'!$B:$AC,18,FALSE)</f>
        <v>0.25964620675294398</v>
      </c>
      <c r="D156">
        <f>VLOOKUP($B156,'2023'!$B:$AC,19,FALSE)</f>
        <v>0.27900000000000003</v>
      </c>
      <c r="E156">
        <f>VLOOKUP($B156,'2023'!$B:$AC,21,FALSE)</f>
        <v>-2.23814346490976</v>
      </c>
      <c r="F156" s="13">
        <f>VLOOKUP($B156,'2023'!$B:$AC,7,FALSE)</f>
        <v>103.2</v>
      </c>
      <c r="G156" s="13">
        <f>VLOOKUP($B156,'2023'!$B:$AC,10,FALSE)</f>
        <v>14.1</v>
      </c>
      <c r="H156">
        <f>VLOOKUP(B156,'2023'!$B:$P,9,FALSE)</f>
        <v>1.3</v>
      </c>
      <c r="I156" s="13">
        <f>VLOOKUP($B156,'2023'!$B:$AC,11,FALSE)</f>
        <v>46.4</v>
      </c>
      <c r="J156" s="13">
        <f>VLOOKUP($B156,'2023'!$B:$AC,6,FALSE)</f>
        <v>16.600000000000001</v>
      </c>
      <c r="K156" s="13">
        <f>VLOOKUP($B156,'2023'!$B:$AC,12,FALSE)</f>
        <v>32.299999999999997</v>
      </c>
      <c r="L156" s="13">
        <f>VLOOKUP($B156,'2023'!$B:$AC,13,FALSE)</f>
        <v>40</v>
      </c>
      <c r="M156" s="13">
        <f>VLOOKUP($B156,'2023'!$B:$AC,14,FALSE)</f>
        <v>84.4</v>
      </c>
      <c r="N156">
        <f>VLOOKUP($B156,'2023'!$B:$AC,20,FALSE)</f>
        <v>-0.10187179493569484</v>
      </c>
      <c r="O156">
        <f>VLOOKUP($B156,'2023'!$B:$AC,22,FALSE)</f>
        <v>-2.0611351904059609</v>
      </c>
      <c r="P156">
        <f>VLOOKUP($B156,'2023'!$B:$AC,23,FALSE)</f>
        <v>-0.99079689923299541</v>
      </c>
      <c r="Q156">
        <f>VLOOKUP($B156,'2023'!$B:$AC,24,FALSE)</f>
        <v>-0.66608486818942725</v>
      </c>
      <c r="R156">
        <f>VLOOKUP($B156,'2023'!$B:$AC,25,FALSE)</f>
        <v>-0.73043670058518384</v>
      </c>
      <c r="S156">
        <f>VLOOKUP($B156,'2023'!$B:$AC,26,FALSE)</f>
        <v>-2.9971451934180333E-2</v>
      </c>
      <c r="T156">
        <f>VLOOKUP($B156,'2023'!$B:$AC,27,FALSE)</f>
        <v>1.2303102424083032</v>
      </c>
      <c r="U156">
        <f>VLOOKUP($B156,'2023'!$B:$AC,28,FALSE)</f>
        <v>-1.1959298619467269</v>
      </c>
      <c r="V156">
        <f>P156*'Comb LR RESULTS'!$B$18+Q156*'Comb LR RESULTS'!$B$19+R156*'Comb LR RESULTS'!$B$20+S156*'Comb LR RESULTS'!$B$21+T156*'Comb LR RESULTS'!$B$22</f>
        <v>-0.57083137215317459</v>
      </c>
      <c r="W156" s="16">
        <f>'NO Z LR RESULTS'!$B$17+'NO Z LR RESULTS'!$B$18*LR!J156+'NO Z LR RESULTS'!$B$19*LR!I156+'NO Z LR RESULTS'!$B$20*LR!K156+'NO Z LR RESULTS'!$B$21*LR!L156+'NO Z LR RESULTS'!$B$22*LR!M156</f>
        <v>0.3764801793075484</v>
      </c>
    </row>
    <row r="157" spans="1:23" x14ac:dyDescent="0.3">
      <c r="A157">
        <v>2023</v>
      </c>
      <c r="B157" t="s">
        <v>198</v>
      </c>
      <c r="C157">
        <f>VLOOKUP($B157,'2023'!$B:$AC,18,FALSE)</f>
        <v>0.30108382469438599</v>
      </c>
      <c r="D157">
        <f>VLOOKUP($B157,'2023'!$B:$AC,19,FALSE)</f>
        <v>0.30499999999999999</v>
      </c>
      <c r="E157">
        <f>VLOOKUP($B157,'2023'!$B:$AC,21,FALSE)</f>
        <v>-0.97075400506974918</v>
      </c>
      <c r="F157" s="13">
        <f>VLOOKUP($B157,'2023'!$B:$AC,7,FALSE)</f>
        <v>102.5</v>
      </c>
      <c r="G157" s="13">
        <f>VLOOKUP($B157,'2023'!$B:$AC,10,FALSE)</f>
        <v>6.1</v>
      </c>
      <c r="H157">
        <f>VLOOKUP(B157,'2023'!$B:$P,9,FALSE)</f>
        <v>10.4</v>
      </c>
      <c r="I157" s="13">
        <f>VLOOKUP($B157,'2023'!$B:$AC,11,FALSE)</f>
        <v>45.9</v>
      </c>
      <c r="J157" s="13">
        <f>VLOOKUP($B157,'2023'!$B:$AC,6,FALSE)</f>
        <v>16.100000000000001</v>
      </c>
      <c r="K157" s="13">
        <f>VLOOKUP($B157,'2023'!$B:$AC,12,FALSE)</f>
        <v>39.799999999999997</v>
      </c>
      <c r="L157" s="13">
        <f>VLOOKUP($B157,'2023'!$B:$AC,13,FALSE)</f>
        <v>30</v>
      </c>
      <c r="M157" s="13">
        <f>VLOOKUP($B157,'2023'!$B:$AC,14,FALSE)</f>
        <v>91.3</v>
      </c>
      <c r="N157">
        <f>VLOOKUP($B157,'2023'!$B:$AC,20,FALSE)</f>
        <v>-1.7819727821828293</v>
      </c>
      <c r="O157">
        <f>VLOOKUP($B157,'2023'!$B:$AC,22,FALSE)</f>
        <v>0.42339253911265134</v>
      </c>
      <c r="P157">
        <f>VLOOKUP($B157,'2023'!$B:$AC,23,FALSE)</f>
        <v>-1.1347123326379902</v>
      </c>
      <c r="Q157">
        <f>VLOOKUP($B157,'2023'!$B:$AC,24,FALSE)</f>
        <v>-0.72924917207038364</v>
      </c>
      <c r="R157">
        <f>VLOOKUP($B157,'2023'!$B:$AC,25,FALSE)</f>
        <v>1.1220756246708212</v>
      </c>
      <c r="S157">
        <f>VLOOKUP($B157,'2023'!$B:$AC,26,FALSE)</f>
        <v>1.4133412802711927</v>
      </c>
      <c r="T157">
        <f>VLOOKUP($B157,'2023'!$B:$AC,27,FALSE)</f>
        <v>-0.38926116845074987</v>
      </c>
      <c r="U157">
        <f>VLOOKUP($B157,'2023'!$B:$AC,28,FALSE)</f>
        <v>-4.8722348019262229E-2</v>
      </c>
      <c r="V157">
        <f>P157*'Comb LR RESULTS'!$B$18+Q157*'Comb LR RESULTS'!$B$19+R157*'Comb LR RESULTS'!$B$20+S157*'Comb LR RESULTS'!$B$21+T157*'Comb LR RESULTS'!$B$22</f>
        <v>-0.1999195971246357</v>
      </c>
      <c r="W157" s="16">
        <f>'NO Z LR RESULTS'!$B$17+'NO Z LR RESULTS'!$B$18*LR!J157+'NO Z LR RESULTS'!$B$19*LR!I157+'NO Z LR RESULTS'!$B$20*LR!K157+'NO Z LR RESULTS'!$B$21*LR!L157+'NO Z LR RESULTS'!$B$22*LR!M157</f>
        <v>0.39180889456833362</v>
      </c>
    </row>
    <row r="158" spans="1:23" x14ac:dyDescent="0.3">
      <c r="A158">
        <v>2023</v>
      </c>
      <c r="B158" t="s">
        <v>199</v>
      </c>
      <c r="C158">
        <f>VLOOKUP($B158,'2023'!$B:$AC,18,FALSE)</f>
        <v>0.30960453580028402</v>
      </c>
      <c r="D158">
        <f>VLOOKUP($B158,'2023'!$B:$AC,19,FALSE)</f>
        <v>0.30499999999999999</v>
      </c>
      <c r="E158">
        <f>VLOOKUP($B158,'2023'!$B:$AC,21,FALSE)</f>
        <v>-0.71014396080471254</v>
      </c>
      <c r="F158" s="13">
        <f>VLOOKUP($B158,'2023'!$B:$AC,7,FALSE)</f>
        <v>103.7</v>
      </c>
      <c r="G158" s="13">
        <f>VLOOKUP($B158,'2023'!$B:$AC,10,FALSE)</f>
        <v>16.8</v>
      </c>
      <c r="H158">
        <f>VLOOKUP(B158,'2023'!$B:$P,9,FALSE)</f>
        <v>5.6</v>
      </c>
      <c r="I158" s="13">
        <f>VLOOKUP($B158,'2023'!$B:$AC,11,FALSE)</f>
        <v>47.8</v>
      </c>
      <c r="J158" s="13">
        <f>VLOOKUP($B158,'2023'!$B:$AC,6,FALSE)</f>
        <v>16</v>
      </c>
      <c r="K158" s="13">
        <f>VLOOKUP($B158,'2023'!$B:$AC,12,FALSE)</f>
        <v>31</v>
      </c>
      <c r="L158" s="13">
        <f>VLOOKUP($B158,'2023'!$B:$AC,13,FALSE)</f>
        <v>38.4</v>
      </c>
      <c r="M158" s="13">
        <f>VLOOKUP($B158,'2023'!$B:$AC,14,FALSE)</f>
        <v>88.1</v>
      </c>
      <c r="N158">
        <f>VLOOKUP($B158,'2023'!$B:$AC,20,FALSE)</f>
        <v>0.46516228826021322</v>
      </c>
      <c r="O158">
        <f>VLOOKUP($B158,'2023'!$B:$AC,22,FALSE)</f>
        <v>-0.88712758195211128</v>
      </c>
      <c r="P158">
        <f>VLOOKUP($B158,'2023'!$B:$AC,23,FALSE)</f>
        <v>-0.5878336856990104</v>
      </c>
      <c r="Q158">
        <f>VLOOKUP($B158,'2023'!$B:$AC,24,FALSE)</f>
        <v>-0.74188203284657506</v>
      </c>
      <c r="R158">
        <f>VLOOKUP($B158,'2023'!$B:$AC,25,FALSE)</f>
        <v>-1.0515388369628906</v>
      </c>
      <c r="S158">
        <f>VLOOKUP($B158,'2023'!$B:$AC,26,FALSE)</f>
        <v>0.74397885374116313</v>
      </c>
      <c r="T158">
        <f>VLOOKUP($B158,'2023'!$B:$AC,27,FALSE)</f>
        <v>0.97117881667085448</v>
      </c>
      <c r="U158">
        <f>VLOOKUP($B158,'2023'!$B:$AC,28,FALSE)</f>
        <v>8.2456841186624219E-2</v>
      </c>
      <c r="V158">
        <f>P158*'Comb LR RESULTS'!$B$18+Q158*'Comb LR RESULTS'!$B$19+R158*'Comb LR RESULTS'!$B$20+S158*'Comb LR RESULTS'!$B$21+T158*'Comb LR RESULTS'!$B$22</f>
        <v>-0.19412750641410148</v>
      </c>
      <c r="W158" s="16">
        <f>'NO Z LR RESULTS'!$B$17+'NO Z LR RESULTS'!$B$18*LR!J158+'NO Z LR RESULTS'!$B$19*LR!I158+'NO Z LR RESULTS'!$B$20*LR!K158+'NO Z LR RESULTS'!$B$21*LR!L158+'NO Z LR RESULTS'!$B$22*LR!M158</f>
        <v>0.39362469182874404</v>
      </c>
    </row>
    <row r="159" spans="1:23" x14ac:dyDescent="0.3">
      <c r="A159">
        <v>2023</v>
      </c>
      <c r="B159" t="s">
        <v>200</v>
      </c>
      <c r="C159">
        <f>VLOOKUP($B159,'2023'!$B:$AC,18,FALSE)</f>
        <v>0.34976617461543902</v>
      </c>
      <c r="D159">
        <f>VLOOKUP($B159,'2023'!$B:$AC,19,FALSE)</f>
        <v>0.33900000000000002</v>
      </c>
      <c r="E159">
        <f>VLOOKUP($B159,'2023'!$B:$AC,21,FALSE)</f>
        <v>0.51821906421664288</v>
      </c>
      <c r="F159" s="13">
        <f>VLOOKUP($B159,'2023'!$B:$AC,7,FALSE)</f>
        <v>102.5</v>
      </c>
      <c r="G159" s="13">
        <f>VLOOKUP($B159,'2023'!$B:$AC,10,FALSE)</f>
        <v>10</v>
      </c>
      <c r="H159">
        <f>VLOOKUP(B159,'2023'!$B:$P,9,FALSE)</f>
        <v>12.7</v>
      </c>
      <c r="I159" s="13">
        <f>VLOOKUP($B159,'2023'!$B:$AC,11,FALSE)</f>
        <v>48.8</v>
      </c>
      <c r="J159" s="13">
        <f>VLOOKUP($B159,'2023'!$B:$AC,6,FALSE)</f>
        <v>15.9</v>
      </c>
      <c r="K159" s="13">
        <f>VLOOKUP($B159,'2023'!$B:$AC,12,FALSE)</f>
        <v>38.799999999999997</v>
      </c>
      <c r="L159" s="13">
        <f>VLOOKUP($B159,'2023'!$B:$AC,13,FALSE)</f>
        <v>33.4</v>
      </c>
      <c r="M159" s="13">
        <f>VLOOKUP($B159,'2023'!$B:$AC,14,FALSE)</f>
        <v>87.3</v>
      </c>
      <c r="N159">
        <f>VLOOKUP($B159,'2023'!$B:$AC,20,FALSE)</f>
        <v>-0.96292355089985116</v>
      </c>
      <c r="O159">
        <f>VLOOKUP($B159,'2023'!$B:$AC,22,FALSE)</f>
        <v>1.0513500971228498</v>
      </c>
      <c r="P159">
        <f>VLOOKUP($B159,'2023'!$B:$AC,23,FALSE)</f>
        <v>-0.30000281888902075</v>
      </c>
      <c r="Q159">
        <f>VLOOKUP($B159,'2023'!$B:$AC,24,FALSE)</f>
        <v>-0.75451489362276636</v>
      </c>
      <c r="R159">
        <f>VLOOKUP($B159,'2023'!$B:$AC,25,FALSE)</f>
        <v>0.8750739813033539</v>
      </c>
      <c r="S159">
        <f>VLOOKUP($B159,'2023'!$B:$AC,26,FALSE)</f>
        <v>0.57663824710865652</v>
      </c>
      <c r="T159">
        <f>VLOOKUP($B159,'2023'!$B:$AC,27,FALSE)</f>
        <v>0.16139311124132794</v>
      </c>
      <c r="U159">
        <f>VLOOKUP($B159,'2023'!$B:$AC,28,FALSE)</f>
        <v>-1.2143437390587917</v>
      </c>
      <c r="V159">
        <f>P159*'Comb LR RESULTS'!$B$18+Q159*'Comb LR RESULTS'!$B$19+R159*'Comb LR RESULTS'!$B$20+S159*'Comb LR RESULTS'!$B$21+T159*'Comb LR RESULTS'!$B$22</f>
        <v>-0.48597904328418134</v>
      </c>
      <c r="W159" s="16">
        <f>'NO Z LR RESULTS'!$B$17+'NO Z LR RESULTS'!$B$18*LR!J159+'NO Z LR RESULTS'!$B$19*LR!I159+'NO Z LR RESULTS'!$B$20*LR!K159+'NO Z LR RESULTS'!$B$21*LR!L159+'NO Z LR RESULTS'!$B$22*LR!M159</f>
        <v>0.38766391497620878</v>
      </c>
    </row>
    <row r="160" spans="1:23" x14ac:dyDescent="0.3">
      <c r="A160">
        <v>2023</v>
      </c>
      <c r="B160" t="s">
        <v>201</v>
      </c>
      <c r="C160">
        <f>VLOOKUP($B160,'2023'!$B:$AC,18,FALSE)</f>
        <v>0.30557402558909103</v>
      </c>
      <c r="D160">
        <f>VLOOKUP($B160,'2023'!$B:$AC,19,FALSE)</f>
        <v>0.312</v>
      </c>
      <c r="E160">
        <f>VLOOKUP($B160,'2023'!$B:$AC,21,FALSE)</f>
        <v>-0.83341905269494321</v>
      </c>
      <c r="F160" s="13">
        <f>VLOOKUP($B160,'2023'!$B:$AC,7,FALSE)</f>
        <v>104.1</v>
      </c>
      <c r="G160" s="13">
        <f>VLOOKUP($B160,'2023'!$B:$AC,10,FALSE)</f>
        <v>6</v>
      </c>
      <c r="H160">
        <f>VLOOKUP(B160,'2023'!$B:$P,9,FALSE)</f>
        <v>8.1999999999999993</v>
      </c>
      <c r="I160" s="13">
        <f>VLOOKUP($B160,'2023'!$B:$AC,11,FALSE)</f>
        <v>48.1</v>
      </c>
      <c r="J160" s="13">
        <f>VLOOKUP($B160,'2023'!$B:$AC,6,FALSE)</f>
        <v>15.7</v>
      </c>
      <c r="K160" s="13">
        <f>VLOOKUP($B160,'2023'!$B:$AC,12,FALSE)</f>
        <v>42.1</v>
      </c>
      <c r="L160" s="13">
        <f>VLOOKUP($B160,'2023'!$B:$AC,13,FALSE)</f>
        <v>33.9</v>
      </c>
      <c r="M160" s="13">
        <f>VLOOKUP($B160,'2023'!$B:$AC,14,FALSE)</f>
        <v>93.1</v>
      </c>
      <c r="N160">
        <f>VLOOKUP($B160,'2023'!$B:$AC,20,FALSE)</f>
        <v>-1.8029740445234184</v>
      </c>
      <c r="O160">
        <f>VLOOKUP($B160,'2023'!$B:$AC,22,FALSE)</f>
        <v>-0.17726251637536505</v>
      </c>
      <c r="P160">
        <f>VLOOKUP($B160,'2023'!$B:$AC,23,FALSE)</f>
        <v>-0.50148442565601226</v>
      </c>
      <c r="Q160">
        <f>VLOOKUP($B160,'2023'!$B:$AC,24,FALSE)</f>
        <v>-0.77978061517514896</v>
      </c>
      <c r="R160">
        <f>VLOOKUP($B160,'2023'!$B:$AC,25,FALSE)</f>
        <v>1.6901794044159972</v>
      </c>
      <c r="S160">
        <f>VLOOKUP($B160,'2023'!$B:$AC,26,FALSE)</f>
        <v>1.7898576451943331</v>
      </c>
      <c r="T160">
        <f>VLOOKUP($B160,'2023'!$B:$AC,27,FALSE)</f>
        <v>0.24237168178428056</v>
      </c>
      <c r="U160">
        <f>VLOOKUP($B160,'2023'!$B:$AC,28,FALSE)</f>
        <v>-0.92247405618109368</v>
      </c>
      <c r="V160">
        <f>P160*'Comb LR RESULTS'!$B$18+Q160*'Comb LR RESULTS'!$B$19+R160*'Comb LR RESULTS'!$B$20+S160*'Comb LR RESULTS'!$B$21+T160*'Comb LR RESULTS'!$B$22</f>
        <v>-0.21238875552843003</v>
      </c>
      <c r="W160" s="16">
        <f>'NO Z LR RESULTS'!$B$17+'NO Z LR RESULTS'!$B$18*LR!J160+'NO Z LR RESULTS'!$B$19*LR!I160+'NO Z LR RESULTS'!$B$20*LR!K160+'NO Z LR RESULTS'!$B$21*LR!L160+'NO Z LR RESULTS'!$B$22*LR!M160</f>
        <v>0.39656128807206437</v>
      </c>
    </row>
    <row r="161" spans="1:23" x14ac:dyDescent="0.3">
      <c r="A161">
        <v>2023</v>
      </c>
      <c r="B161" t="s">
        <v>202</v>
      </c>
      <c r="C161">
        <f>VLOOKUP($B161,'2023'!$B:$AC,18,FALSE)</f>
        <v>0.32252769399256898</v>
      </c>
      <c r="D161">
        <f>VLOOKUP($B161,'2023'!$B:$AC,19,FALSE)</f>
        <v>0.30599999999999999</v>
      </c>
      <c r="E161">
        <f>VLOOKUP($B161,'2023'!$B:$AC,21,FALSE)</f>
        <v>-0.31488295656714443</v>
      </c>
      <c r="F161" s="13">
        <f>VLOOKUP($B161,'2023'!$B:$AC,7,FALSE)</f>
        <v>101.7</v>
      </c>
      <c r="G161" s="13">
        <f>VLOOKUP($B161,'2023'!$B:$AC,10,FALSE)</f>
        <v>11</v>
      </c>
      <c r="H161">
        <f>VLOOKUP(B161,'2023'!$B:$P,9,FALSE)</f>
        <v>11.4</v>
      </c>
      <c r="I161" s="13">
        <f>VLOOKUP($B161,'2023'!$B:$AC,11,FALSE)</f>
        <v>52.7</v>
      </c>
      <c r="J161" s="13">
        <f>VLOOKUP($B161,'2023'!$B:$AC,6,FALSE)</f>
        <v>15.6</v>
      </c>
      <c r="K161" s="13">
        <f>VLOOKUP($B161,'2023'!$B:$AC,12,FALSE)</f>
        <v>41.7</v>
      </c>
      <c r="L161" s="13">
        <f>VLOOKUP($B161,'2023'!$B:$AC,13,FALSE)</f>
        <v>20.100000000000001</v>
      </c>
      <c r="M161" s="13">
        <f>VLOOKUP($B161,'2023'!$B:$AC,14,FALSE)</f>
        <v>86.6</v>
      </c>
      <c r="N161">
        <f>VLOOKUP($B161,'2023'!$B:$AC,20,FALSE)</f>
        <v>-0.75291092749395927</v>
      </c>
      <c r="O161">
        <f>VLOOKUP($B161,'2023'!$B:$AC,22,FALSE)</f>
        <v>0.69641756433447688</v>
      </c>
      <c r="P161">
        <f>VLOOKUP($B161,'2023'!$B:$AC,23,FALSE)</f>
        <v>0.8225375616699403</v>
      </c>
      <c r="Q161">
        <f>VLOOKUP($B161,'2023'!$B:$AC,24,FALSE)</f>
        <v>-0.79241347595134026</v>
      </c>
      <c r="R161">
        <f>VLOOKUP($B161,'2023'!$B:$AC,25,FALSE)</f>
        <v>1.5913787470690106</v>
      </c>
      <c r="S161">
        <f>VLOOKUP($B161,'2023'!$B:$AC,26,FALSE)</f>
        <v>0.43021521630521209</v>
      </c>
      <c r="T161">
        <f>VLOOKUP($B161,'2023'!$B:$AC,27,FALSE)</f>
        <v>-1.9926368652012123</v>
      </c>
      <c r="U161">
        <f>VLOOKUP($B161,'2023'!$B:$AC,28,FALSE)</f>
        <v>3.9059858486073518E-2</v>
      </c>
      <c r="V161">
        <f>P161*'Comb LR RESULTS'!$B$18+Q161*'Comb LR RESULTS'!$B$19+R161*'Comb LR RESULTS'!$B$20+S161*'Comb LR RESULTS'!$B$21+T161*'Comb LR RESULTS'!$B$22</f>
        <v>-0.31790160063921424</v>
      </c>
      <c r="W161" s="16">
        <f>'NO Z LR RESULTS'!$B$17+'NO Z LR RESULTS'!$B$18*LR!J161+'NO Z LR RESULTS'!$B$19*LR!I161+'NO Z LR RESULTS'!$B$20*LR!K161+'NO Z LR RESULTS'!$B$21*LR!L161+'NO Z LR RESULTS'!$B$22*LR!M161</f>
        <v>0.40419260022097492</v>
      </c>
    </row>
    <row r="162" spans="1:23" x14ac:dyDescent="0.3">
      <c r="A162">
        <v>2023</v>
      </c>
      <c r="B162" t="s">
        <v>204</v>
      </c>
      <c r="C162">
        <f>VLOOKUP($B162,'2023'!$B:$AC,18,FALSE)</f>
        <v>0.31459065921830398</v>
      </c>
      <c r="D162">
        <f>VLOOKUP($B162,'2023'!$B:$AC,19,FALSE)</f>
        <v>0.32200000000000001</v>
      </c>
      <c r="E162">
        <f>VLOOKUP($B162,'2023'!$B:$AC,21,FALSE)</f>
        <v>-0.55764097971177873</v>
      </c>
      <c r="F162" s="13">
        <f>VLOOKUP($B162,'2023'!$B:$AC,7,FALSE)</f>
        <v>105.2</v>
      </c>
      <c r="G162" s="13">
        <f>VLOOKUP($B162,'2023'!$B:$AC,10,FALSE)</f>
        <v>11.8</v>
      </c>
      <c r="H162">
        <f>VLOOKUP(B162,'2023'!$B:$P,9,FALSE)</f>
        <v>6.3</v>
      </c>
      <c r="I162" s="13">
        <f>VLOOKUP($B162,'2023'!$B:$AC,11,FALSE)</f>
        <v>51.7</v>
      </c>
      <c r="J162" s="13">
        <f>VLOOKUP($B162,'2023'!$B:$AC,6,FALSE)</f>
        <v>15.5</v>
      </c>
      <c r="K162" s="13">
        <f>VLOOKUP($B162,'2023'!$B:$AC,12,FALSE)</f>
        <v>39.9</v>
      </c>
      <c r="L162" s="13">
        <f>VLOOKUP($B162,'2023'!$B:$AC,13,FALSE)</f>
        <v>30.6</v>
      </c>
      <c r="M162" s="13">
        <f>VLOOKUP($B162,'2023'!$B:$AC,14,FALSE)</f>
        <v>87.2</v>
      </c>
      <c r="N162">
        <f>VLOOKUP($B162,'2023'!$B:$AC,20,FALSE)</f>
        <v>-0.58490082876924576</v>
      </c>
      <c r="O162">
        <f>VLOOKUP($B162,'2023'!$B:$AC,22,FALSE)</f>
        <v>-0.69601006429683343</v>
      </c>
      <c r="P162">
        <f>VLOOKUP($B162,'2023'!$B:$AC,23,FALSE)</f>
        <v>0.5347066948599507</v>
      </c>
      <c r="Q162">
        <f>VLOOKUP($B162,'2023'!$B:$AC,24,FALSE)</f>
        <v>-0.80504633672753145</v>
      </c>
      <c r="R162">
        <f>VLOOKUP($B162,'2023'!$B:$AC,25,FALSE)</f>
        <v>1.1467757890075683</v>
      </c>
      <c r="S162">
        <f>VLOOKUP($B162,'2023'!$B:$AC,26,FALSE)</f>
        <v>0.55572067127959435</v>
      </c>
      <c r="T162">
        <f>VLOOKUP($B162,'2023'!$B:$AC,27,FALSE)</f>
        <v>-0.2920868837992065</v>
      </c>
      <c r="U162">
        <f>VLOOKUP($B162,'2023'!$B:$AC,28,FALSE)</f>
        <v>-1.1040145706562989</v>
      </c>
      <c r="V162">
        <f>P162*'Comb LR RESULTS'!$B$18+Q162*'Comb LR RESULTS'!$B$19+R162*'Comb LR RESULTS'!$B$20+S162*'Comb LR RESULTS'!$B$21+T162*'Comb LR RESULTS'!$B$22</f>
        <v>-0.44081393542279207</v>
      </c>
      <c r="W162" s="16">
        <f>'NO Z LR RESULTS'!$B$17+'NO Z LR RESULTS'!$B$18*LR!J162+'NO Z LR RESULTS'!$B$19*LR!I162+'NO Z LR RESULTS'!$B$20*LR!K162+'NO Z LR RESULTS'!$B$21*LR!L162+'NO Z LR RESULTS'!$B$22*LR!M162</f>
        <v>0.39650619204979731</v>
      </c>
    </row>
    <row r="163" spans="1:23" x14ac:dyDescent="0.3">
      <c r="A163">
        <v>2023</v>
      </c>
      <c r="B163" t="s">
        <v>203</v>
      </c>
      <c r="C163">
        <f>VLOOKUP($B163,'2023'!$B:$AC,18,FALSE)</f>
        <v>0.327334850439297</v>
      </c>
      <c r="D163">
        <f>VLOOKUP($B163,'2023'!$B:$AC,19,FALSE)</f>
        <v>0.30399999999999999</v>
      </c>
      <c r="E163">
        <f>VLOOKUP($B163,'2023'!$B:$AC,21,FALSE)</f>
        <v>-0.16785376630348622</v>
      </c>
      <c r="F163" s="13">
        <f>VLOOKUP($B163,'2023'!$B:$AC,7,FALSE)</f>
        <v>104.5</v>
      </c>
      <c r="G163" s="13">
        <f>VLOOKUP($B163,'2023'!$B:$AC,10,FALSE)</f>
        <v>8.1999999999999993</v>
      </c>
      <c r="H163">
        <f>VLOOKUP(B163,'2023'!$B:$P,9,FALSE)</f>
        <v>10.6</v>
      </c>
      <c r="I163" s="13">
        <f>VLOOKUP($B163,'2023'!$B:$AC,11,FALSE)</f>
        <v>46.1</v>
      </c>
      <c r="J163" s="13">
        <f>VLOOKUP($B163,'2023'!$B:$AC,6,FALSE)</f>
        <v>15.5</v>
      </c>
      <c r="K163" s="13">
        <f>VLOOKUP($B163,'2023'!$B:$AC,12,FALSE)</f>
        <v>37.9</v>
      </c>
      <c r="L163" s="13">
        <f>VLOOKUP($B163,'2023'!$B:$AC,13,FALSE)</f>
        <v>38.200000000000003</v>
      </c>
      <c r="M163" s="13">
        <f>VLOOKUP($B163,'2023'!$B:$AC,14,FALSE)</f>
        <v>83.2</v>
      </c>
      <c r="N163">
        <f>VLOOKUP($B163,'2023'!$B:$AC,20,FALSE)</f>
        <v>-1.3409462730304564</v>
      </c>
      <c r="O163">
        <f>VLOOKUP($B163,'2023'!$B:$AC,22,FALSE)</f>
        <v>0.47799754415701629</v>
      </c>
      <c r="P163">
        <f>VLOOKUP($B163,'2023'!$B:$AC,23,FALSE)</f>
        <v>-1.0771461592759914</v>
      </c>
      <c r="Q163">
        <f>VLOOKUP($B163,'2023'!$B:$AC,24,FALSE)</f>
        <v>-0.80504633672753145</v>
      </c>
      <c r="R163">
        <f>VLOOKUP($B163,'2023'!$B:$AC,25,FALSE)</f>
        <v>0.65277250227263361</v>
      </c>
      <c r="S163">
        <f>VLOOKUP($B163,'2023'!$B:$AC,26,FALSE)</f>
        <v>-0.28098236188294173</v>
      </c>
      <c r="T163">
        <f>VLOOKUP($B163,'2023'!$B:$AC,27,FALSE)</f>
        <v>0.93878738845367404</v>
      </c>
      <c r="U163">
        <f>VLOOKUP($B163,'2023'!$B:$AC,28,FALSE)</f>
        <v>-2.6775885893367812</v>
      </c>
      <c r="V163">
        <f>P163*'Comb LR RESULTS'!$B$18+Q163*'Comb LR RESULTS'!$B$19+R163*'Comb LR RESULTS'!$B$20+S163*'Comb LR RESULTS'!$B$21+T163*'Comb LR RESULTS'!$B$22</f>
        <v>-0.98135421043916959</v>
      </c>
      <c r="W163" s="16">
        <f>'NO Z LR RESULTS'!$B$17+'NO Z LR RESULTS'!$B$18*LR!J163+'NO Z LR RESULTS'!$B$19*LR!I163+'NO Z LR RESULTS'!$B$20*LR!K163+'NO Z LR RESULTS'!$B$21*LR!L163+'NO Z LR RESULTS'!$B$22*LR!M163</f>
        <v>0.36523062361461944</v>
      </c>
    </row>
    <row r="164" spans="1:23" x14ac:dyDescent="0.3">
      <c r="A164">
        <v>2023</v>
      </c>
      <c r="B164" t="s">
        <v>206</v>
      </c>
      <c r="C164">
        <f>VLOOKUP($B164,'2023'!$B:$AC,18,FALSE)</f>
        <v>0.29700858975769101</v>
      </c>
      <c r="D164">
        <f>VLOOKUP($B164,'2023'!$B:$AC,19,FALSE)</f>
        <v>0.30499999999999999</v>
      </c>
      <c r="E164">
        <f>VLOOKUP($B164,'2023'!$B:$AC,21,FALSE)</f>
        <v>-1.0953970241843576</v>
      </c>
      <c r="F164" s="13">
        <f>VLOOKUP($B164,'2023'!$B:$AC,7,FALSE)</f>
        <v>104.2</v>
      </c>
      <c r="G164" s="13">
        <f>VLOOKUP($B164,'2023'!$B:$AC,10,FALSE)</f>
        <v>12.5</v>
      </c>
      <c r="H164">
        <f>VLOOKUP(B164,'2023'!$B:$P,9,FALSE)</f>
        <v>3.5</v>
      </c>
      <c r="I164" s="13">
        <f>VLOOKUP($B164,'2023'!$B:$AC,11,FALSE)</f>
        <v>46.8</v>
      </c>
      <c r="J164" s="13">
        <f>VLOOKUP($B164,'2023'!$B:$AC,6,FALSE)</f>
        <v>15.4</v>
      </c>
      <c r="K164" s="13">
        <f>VLOOKUP($B164,'2023'!$B:$AC,12,FALSE)</f>
        <v>34.299999999999997</v>
      </c>
      <c r="L164" s="13">
        <f>VLOOKUP($B164,'2023'!$B:$AC,13,FALSE)</f>
        <v>41.9</v>
      </c>
      <c r="M164" s="13">
        <f>VLOOKUP($B164,'2023'!$B:$AC,14,FALSE)</f>
        <v>86.5</v>
      </c>
      <c r="N164">
        <f>VLOOKUP($B164,'2023'!$B:$AC,20,FALSE)</f>
        <v>-0.43789199238512161</v>
      </c>
      <c r="O164">
        <f>VLOOKUP($B164,'2023'!$B:$AC,22,FALSE)</f>
        <v>-1.4604801349179448</v>
      </c>
      <c r="P164">
        <f>VLOOKUP($B164,'2023'!$B:$AC,23,FALSE)</f>
        <v>-0.87566455250899999</v>
      </c>
      <c r="Q164">
        <f>VLOOKUP($B164,'2023'!$B:$AC,24,FALSE)</f>
        <v>-0.81767919750372264</v>
      </c>
      <c r="R164">
        <f>VLOOKUP($B164,'2023'!$B:$AC,25,FALSE)</f>
        <v>-0.23643341385024916</v>
      </c>
      <c r="S164">
        <f>VLOOKUP($B164,'2023'!$B:$AC,26,FALSE)</f>
        <v>0.40929764047614992</v>
      </c>
      <c r="T164">
        <f>VLOOKUP($B164,'2023'!$B:$AC,27,FALSE)</f>
        <v>1.538028810471523</v>
      </c>
      <c r="U164">
        <f>VLOOKUP($B164,'2023'!$B:$AC,28,FALSE)</f>
        <v>-1.7099769536488467</v>
      </c>
      <c r="V164">
        <f>P164*'Comb LR RESULTS'!$B$18+Q164*'Comb LR RESULTS'!$B$19+R164*'Comb LR RESULTS'!$B$20+S164*'Comb LR RESULTS'!$B$21+T164*'Comb LR RESULTS'!$B$22</f>
        <v>-0.62015331624252812</v>
      </c>
      <c r="W164" s="16">
        <f>'NO Z LR RESULTS'!$B$17+'NO Z LR RESULTS'!$B$18*LR!J164+'NO Z LR RESULTS'!$B$19*LR!I164+'NO Z LR RESULTS'!$B$20*LR!K164+'NO Z LR RESULTS'!$B$21*LR!L164+'NO Z LR RESULTS'!$B$22*LR!M164</f>
        <v>0.37828257801014109</v>
      </c>
    </row>
    <row r="165" spans="1:23" x14ac:dyDescent="0.3">
      <c r="A165">
        <v>2023</v>
      </c>
      <c r="B165" t="s">
        <v>205</v>
      </c>
      <c r="C165">
        <f>VLOOKUP($B165,'2023'!$B:$AC,18,FALSE)</f>
        <v>0.28788572608834401</v>
      </c>
      <c r="D165">
        <f>VLOOKUP($B165,'2023'!$B:$AC,19,FALSE)</f>
        <v>0.28199999999999997</v>
      </c>
      <c r="E165">
        <f>VLOOKUP($B165,'2023'!$B:$AC,21,FALSE)</f>
        <v>-1.3744241939996453</v>
      </c>
      <c r="F165" s="13">
        <f>VLOOKUP($B165,'2023'!$B:$AC,7,FALSE)</f>
        <v>102.6</v>
      </c>
      <c r="G165" s="13">
        <f>VLOOKUP($B165,'2023'!$B:$AC,10,FALSE)</f>
        <v>5.7</v>
      </c>
      <c r="H165">
        <f>VLOOKUP(B165,'2023'!$B:$P,9,FALSE)</f>
        <v>7.9</v>
      </c>
      <c r="I165" s="13">
        <f>VLOOKUP($B165,'2023'!$B:$AC,11,FALSE)</f>
        <v>48.1</v>
      </c>
      <c r="J165" s="13">
        <f>VLOOKUP($B165,'2023'!$B:$AC,6,FALSE)</f>
        <v>15.4</v>
      </c>
      <c r="K165" s="13">
        <f>VLOOKUP($B165,'2023'!$B:$AC,12,FALSE)</f>
        <v>42.4</v>
      </c>
      <c r="L165" s="13">
        <f>VLOOKUP($B165,'2023'!$B:$AC,13,FALSE)</f>
        <v>31.3</v>
      </c>
      <c r="M165" s="13">
        <f>VLOOKUP($B165,'2023'!$B:$AC,14,FALSE)</f>
        <v>84.4</v>
      </c>
      <c r="N165">
        <f>VLOOKUP($B165,'2023'!$B:$AC,20,FALSE)</f>
        <v>-1.865977831545186</v>
      </c>
      <c r="O165">
        <f>VLOOKUP($B165,'2023'!$B:$AC,22,FALSE)</f>
        <v>-0.25917002394191241</v>
      </c>
      <c r="P165">
        <f>VLOOKUP($B165,'2023'!$B:$AC,23,FALSE)</f>
        <v>-0.50148442565601226</v>
      </c>
      <c r="Q165">
        <f>VLOOKUP($B165,'2023'!$B:$AC,24,FALSE)</f>
        <v>-0.81767919750372264</v>
      </c>
      <c r="R165">
        <f>VLOOKUP($B165,'2023'!$B:$AC,25,FALSE)</f>
        <v>1.7642798974262368</v>
      </c>
      <c r="S165">
        <f>VLOOKUP($B165,'2023'!$B:$AC,26,FALSE)</f>
        <v>-2.9971451934180333E-2</v>
      </c>
      <c r="T165">
        <f>VLOOKUP($B165,'2023'!$B:$AC,27,FALSE)</f>
        <v>-0.17871688503907288</v>
      </c>
      <c r="U165">
        <f>VLOOKUP($B165,'2023'!$B:$AC,28,FALSE)</f>
        <v>-2.433213661825067</v>
      </c>
      <c r="V165">
        <f>P165*'Comb LR RESULTS'!$B$18+Q165*'Comb LR RESULTS'!$B$19+R165*'Comb LR RESULTS'!$B$20+S165*'Comb LR RESULTS'!$B$21+T165*'Comb LR RESULTS'!$B$22</f>
        <v>-0.89824822379601565</v>
      </c>
      <c r="W165" s="16">
        <f>'NO Z LR RESULTS'!$B$17+'NO Z LR RESULTS'!$B$18*LR!J165+'NO Z LR RESULTS'!$B$19*LR!I165+'NO Z LR RESULTS'!$B$20*LR!K165+'NO Z LR RESULTS'!$B$21*LR!L165+'NO Z LR RESULTS'!$B$22*LR!M165</f>
        <v>0.37395857187089243</v>
      </c>
    </row>
    <row r="166" spans="1:23" x14ac:dyDescent="0.3">
      <c r="A166">
        <v>2023</v>
      </c>
      <c r="B166" t="s">
        <v>207</v>
      </c>
      <c r="C166">
        <f>VLOOKUP($B166,'2023'!$B:$AC,18,FALSE)</f>
        <v>0.30643114269289101</v>
      </c>
      <c r="D166">
        <f>VLOOKUP($B166,'2023'!$B:$AC,19,FALSE)</f>
        <v>0.32</v>
      </c>
      <c r="E166">
        <f>VLOOKUP($B166,'2023'!$B:$AC,21,FALSE)</f>
        <v>-0.80720371414097958</v>
      </c>
      <c r="F166" s="13">
        <f>VLOOKUP($B166,'2023'!$B:$AC,7,FALSE)</f>
        <v>101.9</v>
      </c>
      <c r="G166" s="13">
        <f>VLOOKUP($B166,'2023'!$B:$AC,10,FALSE)</f>
        <v>10.8</v>
      </c>
      <c r="H166">
        <f>VLOOKUP(B166,'2023'!$B:$P,9,FALSE)</f>
        <v>8.1999999999999993</v>
      </c>
      <c r="I166" s="13">
        <f>VLOOKUP($B166,'2023'!$B:$AC,11,FALSE)</f>
        <v>47.5</v>
      </c>
      <c r="J166" s="13">
        <f>VLOOKUP($B166,'2023'!$B:$AC,6,FALSE)</f>
        <v>15.3</v>
      </c>
      <c r="K166" s="13">
        <f>VLOOKUP($B166,'2023'!$B:$AC,12,FALSE)</f>
        <v>36.700000000000003</v>
      </c>
      <c r="L166" s="13">
        <f>VLOOKUP($B166,'2023'!$B:$AC,13,FALSE)</f>
        <v>34.1</v>
      </c>
      <c r="M166" s="13">
        <f>VLOOKUP($B166,'2023'!$B:$AC,14,FALSE)</f>
        <v>87.4</v>
      </c>
      <c r="N166">
        <f>VLOOKUP($B166,'2023'!$B:$AC,20,FALSE)</f>
        <v>-0.79491345217513754</v>
      </c>
      <c r="O166">
        <f>VLOOKUP($B166,'2023'!$B:$AC,22,FALSE)</f>
        <v>-0.17726251637536505</v>
      </c>
      <c r="P166">
        <f>VLOOKUP($B166,'2023'!$B:$AC,23,FALSE)</f>
        <v>-0.67418294574200643</v>
      </c>
      <c r="Q166">
        <f>VLOOKUP($B166,'2023'!$B:$AC,24,FALSE)</f>
        <v>-0.83031205827991394</v>
      </c>
      <c r="R166">
        <f>VLOOKUP($B166,'2023'!$B:$AC,25,FALSE)</f>
        <v>0.35637053023167387</v>
      </c>
      <c r="S166">
        <f>VLOOKUP($B166,'2023'!$B:$AC,26,FALSE)</f>
        <v>0.59755582293772169</v>
      </c>
      <c r="T166">
        <f>VLOOKUP($B166,'2023'!$B:$AC,27,FALSE)</f>
        <v>0.27476311000146209</v>
      </c>
      <c r="U166">
        <f>VLOOKUP($B166,'2023'!$B:$AC,28,FALSE)</f>
        <v>-0.86388987557532826</v>
      </c>
      <c r="V166">
        <f>P166*'Comb LR RESULTS'!$B$18+Q166*'Comb LR RESULTS'!$B$19+R166*'Comb LR RESULTS'!$B$20+S166*'Comb LR RESULTS'!$B$21+T166*'Comb LR RESULTS'!$B$22</f>
        <v>-0.48377403854867207</v>
      </c>
      <c r="W166" s="16">
        <f>'NO Z LR RESULTS'!$B$17+'NO Z LR RESULTS'!$B$18*LR!J166+'NO Z LR RESULTS'!$B$19*LR!I166+'NO Z LR RESULTS'!$B$20*LR!K166+'NO Z LR RESULTS'!$B$21*LR!L166+'NO Z LR RESULTS'!$B$22*LR!M166</f>
        <v>0.38600583374620379</v>
      </c>
    </row>
    <row r="167" spans="1:23" x14ac:dyDescent="0.3">
      <c r="A167">
        <v>2023</v>
      </c>
      <c r="B167" t="s">
        <v>208</v>
      </c>
      <c r="C167">
        <f>VLOOKUP($B167,'2023'!$B:$AC,18,FALSE)</f>
        <v>0.31064951155508103</v>
      </c>
      <c r="D167">
        <f>VLOOKUP($B167,'2023'!$B:$AC,19,FALSE)</f>
        <v>0.28899999999999998</v>
      </c>
      <c r="E167">
        <f>VLOOKUP($B167,'2023'!$B:$AC,21,FALSE)</f>
        <v>-0.67818287512431308</v>
      </c>
      <c r="F167" s="13">
        <f>VLOOKUP($B167,'2023'!$B:$AC,7,FALSE)</f>
        <v>103.3</v>
      </c>
      <c r="G167" s="13">
        <f>VLOOKUP($B167,'2023'!$B:$AC,10,FALSE)</f>
        <v>9.6999999999999993</v>
      </c>
      <c r="H167">
        <f>VLOOKUP(B167,'2023'!$B:$P,9,FALSE)</f>
        <v>18.399999999999999</v>
      </c>
      <c r="I167" s="13">
        <f>VLOOKUP($B167,'2023'!$B:$AC,11,FALSE)</f>
        <v>46.1</v>
      </c>
      <c r="J167" s="13">
        <f>VLOOKUP($B167,'2023'!$B:$AC,6,FALSE)</f>
        <v>15.2</v>
      </c>
      <c r="K167" s="13">
        <f>VLOOKUP($B167,'2023'!$B:$AC,12,FALSE)</f>
        <v>36.4</v>
      </c>
      <c r="L167" s="13">
        <f>VLOOKUP($B167,'2023'!$B:$AC,13,FALSE)</f>
        <v>31.4</v>
      </c>
      <c r="M167" s="13">
        <f>VLOOKUP($B167,'2023'!$B:$AC,14,FALSE)</f>
        <v>82.1</v>
      </c>
      <c r="N167">
        <f>VLOOKUP($B167,'2023'!$B:$AC,20,FALSE)</f>
        <v>-1.0259273379216187</v>
      </c>
      <c r="O167">
        <f>VLOOKUP($B167,'2023'!$B:$AC,22,FALSE)</f>
        <v>2.607592740887255</v>
      </c>
      <c r="P167">
        <f>VLOOKUP($B167,'2023'!$B:$AC,23,FALSE)</f>
        <v>-1.0771461592759914</v>
      </c>
      <c r="Q167">
        <f>VLOOKUP($B167,'2023'!$B:$AC,24,FALSE)</f>
        <v>-0.84294491905610536</v>
      </c>
      <c r="R167">
        <f>VLOOKUP($B167,'2023'!$B:$AC,25,FALSE)</f>
        <v>0.28227003722143262</v>
      </c>
      <c r="S167">
        <f>VLOOKUP($B167,'2023'!$B:$AC,26,FALSE)</f>
        <v>-0.51107569600264091</v>
      </c>
      <c r="T167">
        <f>VLOOKUP($B167,'2023'!$B:$AC,27,FALSE)</f>
        <v>-0.16252117093048268</v>
      </c>
      <c r="U167">
        <f>VLOOKUP($B167,'2023'!$B:$AC,28,FALSE)</f>
        <v>-1.4737694813496964</v>
      </c>
      <c r="V167">
        <f>P167*'Comb LR RESULTS'!$B$18+Q167*'Comb LR RESULTS'!$B$19+R167*'Comb LR RESULTS'!$B$20+S167*'Comb LR RESULTS'!$B$21+T167*'Comb LR RESULTS'!$B$22</f>
        <v>-0.8878364784109215</v>
      </c>
      <c r="W167" s="16">
        <f>'NO Z LR RESULTS'!$B$17+'NO Z LR RESULTS'!$B$18*LR!J167+'NO Z LR RESULTS'!$B$19*LR!I167+'NO Z LR RESULTS'!$B$20*LR!K167+'NO Z LR RESULTS'!$B$21*LR!L167+'NO Z LR RESULTS'!$B$22*LR!M167</f>
        <v>0.36976365084308849</v>
      </c>
    </row>
    <row r="168" spans="1:23" x14ac:dyDescent="0.3">
      <c r="A168">
        <v>2023</v>
      </c>
      <c r="B168" t="s">
        <v>209</v>
      </c>
      <c r="C168">
        <f>VLOOKUP($B168,'2023'!$B:$AC,18,FALSE)</f>
        <v>0.28896555258322099</v>
      </c>
      <c r="D168">
        <f>VLOOKUP($B168,'2023'!$B:$AC,19,FALSE)</f>
        <v>0.312</v>
      </c>
      <c r="E168">
        <f>VLOOKUP($B168,'2023'!$B:$AC,21,FALSE)</f>
        <v>-1.3413971816844814</v>
      </c>
      <c r="F168" s="13">
        <f>VLOOKUP($B168,'2023'!$B:$AC,7,FALSE)</f>
        <v>102.4</v>
      </c>
      <c r="G168" s="13">
        <f>VLOOKUP($B168,'2023'!$B:$AC,10,FALSE)</f>
        <v>8.4</v>
      </c>
      <c r="H168">
        <f>VLOOKUP(B168,'2023'!$B:$P,9,FALSE)</f>
        <v>8.5</v>
      </c>
      <c r="I168" s="13">
        <f>VLOOKUP($B168,'2023'!$B:$AC,11,FALSE)</f>
        <v>47.6</v>
      </c>
      <c r="J168" s="13">
        <f>VLOOKUP($B168,'2023'!$B:$AC,6,FALSE)</f>
        <v>15</v>
      </c>
      <c r="K168" s="13">
        <f>VLOOKUP($B168,'2023'!$B:$AC,12,FALSE)</f>
        <v>39.200000000000003</v>
      </c>
      <c r="L168" s="13">
        <f>VLOOKUP($B168,'2023'!$B:$AC,13,FALSE)</f>
        <v>30.2</v>
      </c>
      <c r="M168" s="13">
        <f>VLOOKUP($B168,'2023'!$B:$AC,14,FALSE)</f>
        <v>87.9</v>
      </c>
      <c r="N168">
        <f>VLOOKUP($B168,'2023'!$B:$AC,20,FALSE)</f>
        <v>-1.2989437483492778</v>
      </c>
      <c r="O168">
        <f>VLOOKUP($B168,'2023'!$B:$AC,22,FALSE)</f>
        <v>-9.5355008808817199E-2</v>
      </c>
      <c r="P168">
        <f>VLOOKUP($B168,'2023'!$B:$AC,23,FALSE)</f>
        <v>-0.64539985906100705</v>
      </c>
      <c r="Q168">
        <f>VLOOKUP($B168,'2023'!$B:$AC,24,FALSE)</f>
        <v>-0.86821064060848785</v>
      </c>
      <c r="R168">
        <f>VLOOKUP($B168,'2023'!$B:$AC,25,FALSE)</f>
        <v>0.97387463865034229</v>
      </c>
      <c r="S168">
        <f>VLOOKUP($B168,'2023'!$B:$AC,26,FALSE)</f>
        <v>0.70214370208303867</v>
      </c>
      <c r="T168">
        <f>VLOOKUP($B168,'2023'!$B:$AC,27,FALSE)</f>
        <v>-0.35686974023356893</v>
      </c>
      <c r="U168">
        <f>VLOOKUP($B168,'2023'!$B:$AC,28,FALSE)</f>
        <v>-0.78307183694222249</v>
      </c>
      <c r="V168">
        <f>P168*'Comb LR RESULTS'!$B$18+Q168*'Comb LR RESULTS'!$B$19+R168*'Comb LR RESULTS'!$B$20+S168*'Comb LR RESULTS'!$B$21+T168*'Comb LR RESULTS'!$B$22</f>
        <v>-0.49744663456055549</v>
      </c>
      <c r="W168" s="16">
        <f>'NO Z LR RESULTS'!$B$17+'NO Z LR RESULTS'!$B$18*LR!J168+'NO Z LR RESULTS'!$B$19*LR!I168+'NO Z LR RESULTS'!$B$20*LR!K168+'NO Z LR RESULTS'!$B$21*LR!L168+'NO Z LR RESULTS'!$B$22*LR!M168</f>
        <v>0.38728781989281763</v>
      </c>
    </row>
    <row r="169" spans="1:23" x14ac:dyDescent="0.3">
      <c r="A169">
        <v>2023</v>
      </c>
      <c r="B169" t="s">
        <v>210</v>
      </c>
      <c r="C169">
        <f>VLOOKUP($B169,'2023'!$B:$AC,18,FALSE)</f>
        <v>0.362298186522649</v>
      </c>
      <c r="D169">
        <f>VLOOKUP($B169,'2023'!$B:$AC,19,FALSE)</f>
        <v>0.315</v>
      </c>
      <c r="E169">
        <f>VLOOKUP($B169,'2023'!$B:$AC,21,FALSE)</f>
        <v>0.90151667133857205</v>
      </c>
      <c r="F169" s="13">
        <f>VLOOKUP($B169,'2023'!$B:$AC,7,FALSE)</f>
        <v>101</v>
      </c>
      <c r="G169" s="13">
        <f>VLOOKUP($B169,'2023'!$B:$AC,10,FALSE)</f>
        <v>20.6</v>
      </c>
      <c r="H169">
        <f>VLOOKUP(B169,'2023'!$B:$P,9,FALSE)</f>
        <v>19.100000000000001</v>
      </c>
      <c r="I169" s="13">
        <f>VLOOKUP($B169,'2023'!$B:$AC,11,FALSE)</f>
        <v>53.6</v>
      </c>
      <c r="J169" s="13">
        <f>VLOOKUP($B169,'2023'!$B:$AC,6,FALSE)</f>
        <v>14.9</v>
      </c>
      <c r="K169" s="13">
        <f>VLOOKUP($B169,'2023'!$B:$AC,12,FALSE)</f>
        <v>33</v>
      </c>
      <c r="L169" s="13">
        <f>VLOOKUP($B169,'2023'!$B:$AC,13,FALSE)</f>
        <v>32.9</v>
      </c>
      <c r="M169" s="13">
        <f>VLOOKUP($B169,'2023'!$B:$AC,14,FALSE)</f>
        <v>90.2</v>
      </c>
      <c r="N169">
        <f>VLOOKUP($B169,'2023'!$B:$AC,20,FALSE)</f>
        <v>1.2632102572026023</v>
      </c>
      <c r="O169">
        <f>VLOOKUP($B169,'2023'!$B:$AC,22,FALSE)</f>
        <v>2.7987102585425334</v>
      </c>
      <c r="P169">
        <f>VLOOKUP($B169,'2023'!$B:$AC,23,FALSE)</f>
        <v>1.0815853417989305</v>
      </c>
      <c r="Q169">
        <f>VLOOKUP($B169,'2023'!$B:$AC,24,FALSE)</f>
        <v>-0.88084350138467904</v>
      </c>
      <c r="R169">
        <f>VLOOKUP($B169,'2023'!$B:$AC,25,FALSE)</f>
        <v>-0.55753555022795598</v>
      </c>
      <c r="S169">
        <f>VLOOKUP($B169,'2023'!$B:$AC,26,FALSE)</f>
        <v>1.1832479461514964</v>
      </c>
      <c r="T169">
        <f>VLOOKUP($B169,'2023'!$B:$AC,27,FALSE)</f>
        <v>8.0414540698375267E-2</v>
      </c>
      <c r="U169">
        <f>VLOOKUP($B169,'2023'!$B:$AC,28,FALSE)</f>
        <v>0.77952545429639808</v>
      </c>
      <c r="V169">
        <f>P169*'Comb LR RESULTS'!$B$18+Q169*'Comb LR RESULTS'!$B$19+R169*'Comb LR RESULTS'!$B$20+S169*'Comb LR RESULTS'!$B$21+T169*'Comb LR RESULTS'!$B$22</f>
        <v>6.3222466392062707E-2</v>
      </c>
      <c r="W169" s="16">
        <f>'NO Z LR RESULTS'!$B$17+'NO Z LR RESULTS'!$B$18*LR!J169+'NO Z LR RESULTS'!$B$19*LR!I169+'NO Z LR RESULTS'!$B$20*LR!K169+'NO Z LR RESULTS'!$B$21*LR!L169+'NO Z LR RESULTS'!$B$22*LR!M169</f>
        <v>0.41768070788911649</v>
      </c>
    </row>
    <row r="170" spans="1:23" x14ac:dyDescent="0.3">
      <c r="A170">
        <v>2023</v>
      </c>
      <c r="B170" t="s">
        <v>211</v>
      </c>
      <c r="C170">
        <f>VLOOKUP($B170,'2023'!$B:$AC,18,FALSE)</f>
        <v>0.35423162646998402</v>
      </c>
      <c r="D170">
        <f>VLOOKUP($B170,'2023'!$B:$AC,19,FALSE)</f>
        <v>0.33300000000000002</v>
      </c>
      <c r="E170">
        <f>VLOOKUP($B170,'2023'!$B:$AC,21,FALSE)</f>
        <v>0.65479705530365695</v>
      </c>
      <c r="F170" s="13">
        <f>VLOOKUP($B170,'2023'!$B:$AC,7,FALSE)</f>
        <v>102.1</v>
      </c>
      <c r="G170" s="13">
        <f>VLOOKUP($B170,'2023'!$B:$AC,10,FALSE)</f>
        <v>20</v>
      </c>
      <c r="H170">
        <f>VLOOKUP(B170,'2023'!$B:$P,9,FALSE)</f>
        <v>16.100000000000001</v>
      </c>
      <c r="I170" s="13">
        <f>VLOOKUP($B170,'2023'!$B:$AC,11,FALSE)</f>
        <v>50.1</v>
      </c>
      <c r="J170" s="13">
        <f>VLOOKUP($B170,'2023'!$B:$AC,6,FALSE)</f>
        <v>14.3</v>
      </c>
      <c r="K170" s="13">
        <f>VLOOKUP($B170,'2023'!$B:$AC,12,FALSE)</f>
        <v>30.1</v>
      </c>
      <c r="L170" s="13">
        <f>VLOOKUP($B170,'2023'!$B:$AC,13,FALSE)</f>
        <v>25.6</v>
      </c>
      <c r="M170" s="13">
        <f>VLOOKUP($B170,'2023'!$B:$AC,14,FALSE)</f>
        <v>89.6</v>
      </c>
      <c r="N170">
        <f>VLOOKUP($B170,'2023'!$B:$AC,20,FALSE)</f>
        <v>1.1372026831590667</v>
      </c>
      <c r="O170">
        <f>VLOOKUP($B170,'2023'!$B:$AC,22,FALSE)</f>
        <v>1.9796351828770571</v>
      </c>
      <c r="P170">
        <f>VLOOKUP($B170,'2023'!$B:$AC,23,FALSE)</f>
        <v>7.4177307963966946E-2</v>
      </c>
      <c r="Q170">
        <f>VLOOKUP($B170,'2023'!$B:$AC,24,FALSE)</f>
        <v>-0.95664066604182663</v>
      </c>
      <c r="R170">
        <f>VLOOKUP($B170,'2023'!$B:$AC,25,FALSE)</f>
        <v>-1.2738403159936109</v>
      </c>
      <c r="S170">
        <f>VLOOKUP($B170,'2023'!$B:$AC,26,FALSE)</f>
        <v>1.0577424911771141</v>
      </c>
      <c r="T170">
        <f>VLOOKUP($B170,'2023'!$B:$AC,27,FALSE)</f>
        <v>-1.1018725892287331</v>
      </c>
      <c r="U170">
        <f>VLOOKUP($B170,'2023'!$B:$AC,28,FALSE)</f>
        <v>2.4768147303576313</v>
      </c>
      <c r="V170">
        <f>P170*'Comb LR RESULTS'!$B$18+Q170*'Comb LR RESULTS'!$B$19+R170*'Comb LR RESULTS'!$B$20+S170*'Comb LR RESULTS'!$B$21+T170*'Comb LR RESULTS'!$B$22</f>
        <v>0.15034998638482308</v>
      </c>
      <c r="W170" s="16">
        <f>'NO Z LR RESULTS'!$B$17+'NO Z LR RESULTS'!$B$18*LR!J170+'NO Z LR RESULTS'!$B$19*LR!I170+'NO Z LR RESULTS'!$B$20*LR!K170+'NO Z LR RESULTS'!$B$21*LR!L170+'NO Z LR RESULTS'!$B$22*LR!M170</f>
        <v>0.41540930325027875</v>
      </c>
    </row>
    <row r="171" spans="1:23" x14ac:dyDescent="0.3">
      <c r="A171">
        <v>2023</v>
      </c>
      <c r="B171" t="s">
        <v>212</v>
      </c>
      <c r="C171">
        <f>VLOOKUP($B171,'2023'!$B:$AC,18,FALSE)</f>
        <v>0.30811400792944099</v>
      </c>
      <c r="D171">
        <f>VLOOKUP($B171,'2023'!$B:$AC,19,FALSE)</f>
        <v>0.32</v>
      </c>
      <c r="E171">
        <f>VLOOKUP($B171,'2023'!$B:$AC,21,FALSE)</f>
        <v>-0.75573247208868155</v>
      </c>
      <c r="F171" s="13">
        <f>VLOOKUP($B171,'2023'!$B:$AC,7,FALSE)</f>
        <v>102.8</v>
      </c>
      <c r="G171" s="13">
        <f>VLOOKUP($B171,'2023'!$B:$AC,10,FALSE)</f>
        <v>15.3</v>
      </c>
      <c r="H171">
        <f>VLOOKUP(B171,'2023'!$B:$P,9,FALSE)</f>
        <v>7.3</v>
      </c>
      <c r="I171" s="13">
        <f>VLOOKUP($B171,'2023'!$B:$AC,11,FALSE)</f>
        <v>53.9</v>
      </c>
      <c r="J171" s="13">
        <f>VLOOKUP($B171,'2023'!$B:$AC,6,FALSE)</f>
        <v>14</v>
      </c>
      <c r="K171" s="13">
        <f>VLOOKUP($B171,'2023'!$B:$AC,12,FALSE)</f>
        <v>38.6</v>
      </c>
      <c r="L171" s="13">
        <f>VLOOKUP($B171,'2023'!$B:$AC,13,FALSE)</f>
        <v>30</v>
      </c>
      <c r="M171" s="13">
        <f>VLOOKUP($B171,'2023'!$B:$AC,14,FALSE)</f>
        <v>93.3</v>
      </c>
      <c r="N171">
        <f>VLOOKUP($B171,'2023'!$B:$AC,20,FALSE)</f>
        <v>0.15014335315137553</v>
      </c>
      <c r="O171">
        <f>VLOOKUP($B171,'2023'!$B:$AC,22,FALSE)</f>
        <v>-0.42298503907500784</v>
      </c>
      <c r="P171">
        <f>VLOOKUP($B171,'2023'!$B:$AC,23,FALSE)</f>
        <v>1.1679346018419265</v>
      </c>
      <c r="Q171">
        <f>VLOOKUP($B171,'2023'!$B:$AC,24,FALSE)</f>
        <v>-0.99453924837040053</v>
      </c>
      <c r="R171">
        <f>VLOOKUP($B171,'2023'!$B:$AC,25,FALSE)</f>
        <v>0.82567365262986148</v>
      </c>
      <c r="S171">
        <f>VLOOKUP($B171,'2023'!$B:$AC,26,FALSE)</f>
        <v>1.8316927968524606</v>
      </c>
      <c r="T171">
        <f>VLOOKUP($B171,'2023'!$B:$AC,27,FALSE)</f>
        <v>-0.38926116845074987</v>
      </c>
      <c r="U171">
        <f>VLOOKUP($B171,'2023'!$B:$AC,28,FALSE)</f>
        <v>0.40074106430294842</v>
      </c>
      <c r="V171">
        <f>P171*'Comb LR RESULTS'!$B$18+Q171*'Comb LR RESULTS'!$B$19+R171*'Comb LR RESULTS'!$B$20+S171*'Comb LR RESULTS'!$B$21+T171*'Comb LR RESULTS'!$B$22</f>
        <v>5.4745179325940037E-2</v>
      </c>
      <c r="W171" s="16">
        <f>'NO Z LR RESULTS'!$B$17+'NO Z LR RESULTS'!$B$18*LR!J171+'NO Z LR RESULTS'!$B$19*LR!I171+'NO Z LR RESULTS'!$B$20*LR!K171+'NO Z LR RESULTS'!$B$21*LR!L171+'NO Z LR RESULTS'!$B$22*LR!M171</f>
        <v>0.42121135952649741</v>
      </c>
    </row>
    <row r="172" spans="1:23" x14ac:dyDescent="0.3">
      <c r="A172">
        <v>2023</v>
      </c>
      <c r="B172" t="s">
        <v>213</v>
      </c>
      <c r="C172">
        <f>VLOOKUP($B172,'2023'!$B:$AC,18,FALSE)</f>
        <v>0.32509530683358501</v>
      </c>
      <c r="D172">
        <f>VLOOKUP($B172,'2023'!$B:$AC,19,FALSE)</f>
        <v>0.32400000000000001</v>
      </c>
      <c r="E172">
        <f>VLOOKUP($B172,'2023'!$B:$AC,21,FALSE)</f>
        <v>-0.23635128381867127</v>
      </c>
      <c r="F172" s="13">
        <f>VLOOKUP($B172,'2023'!$B:$AC,7,FALSE)</f>
        <v>103.6</v>
      </c>
      <c r="G172" s="13">
        <f>VLOOKUP($B172,'2023'!$B:$AC,10,FALSE)</f>
        <v>10.3</v>
      </c>
      <c r="H172">
        <f>VLOOKUP(B172,'2023'!$B:$P,9,FALSE)</f>
        <v>1.9</v>
      </c>
      <c r="I172" s="13">
        <f>VLOOKUP($B172,'2023'!$B:$AC,11,FALSE)</f>
        <v>48.5</v>
      </c>
      <c r="J172" s="13">
        <f>VLOOKUP($B172,'2023'!$B:$AC,6,FALSE)</f>
        <v>13.6</v>
      </c>
      <c r="K172" s="13">
        <f>VLOOKUP($B172,'2023'!$B:$AC,12,FALSE)</f>
        <v>38.200000000000003</v>
      </c>
      <c r="L172" s="13">
        <f>VLOOKUP($B172,'2023'!$B:$AC,13,FALSE)</f>
        <v>28.9</v>
      </c>
      <c r="M172" s="13">
        <f>VLOOKUP($B172,'2023'!$B:$AC,14,FALSE)</f>
        <v>88.3</v>
      </c>
      <c r="N172">
        <f>VLOOKUP($B172,'2023'!$B:$AC,20,FALSE)</f>
        <v>-0.89991976387808348</v>
      </c>
      <c r="O172">
        <f>VLOOKUP($B172,'2023'!$B:$AC,22,FALSE)</f>
        <v>-1.8973201752728655</v>
      </c>
      <c r="P172">
        <f>VLOOKUP($B172,'2023'!$B:$AC,23,FALSE)</f>
        <v>-0.38635207893201684</v>
      </c>
      <c r="Q172">
        <f>VLOOKUP($B172,'2023'!$B:$AC,24,FALSE)</f>
        <v>-1.0450706914751657</v>
      </c>
      <c r="R172">
        <f>VLOOKUP($B172,'2023'!$B:$AC,25,FALSE)</f>
        <v>0.72687299528287497</v>
      </c>
      <c r="S172">
        <f>VLOOKUP($B172,'2023'!$B:$AC,26,FALSE)</f>
        <v>0.78581400539929047</v>
      </c>
      <c r="T172">
        <f>VLOOKUP($B172,'2023'!$B:$AC,27,FALSE)</f>
        <v>-0.56741402364524596</v>
      </c>
      <c r="U172">
        <f>VLOOKUP($B172,'2023'!$B:$AC,28,FALSE)</f>
        <v>-0.41871565771350427</v>
      </c>
      <c r="V172">
        <f>P172*'Comb LR RESULTS'!$B$18+Q172*'Comb LR RESULTS'!$B$19+R172*'Comb LR RESULTS'!$B$20+S172*'Comb LR RESULTS'!$B$21+T172*'Comb LR RESULTS'!$B$22</f>
        <v>-0.48677887057718694</v>
      </c>
      <c r="W172" s="16">
        <f>'NO Z LR RESULTS'!$B$17+'NO Z LR RESULTS'!$B$18*LR!J172+'NO Z LR RESULTS'!$B$19*LR!I172+'NO Z LR RESULTS'!$B$20*LR!K172+'NO Z LR RESULTS'!$B$21*LR!L172+'NO Z LR RESULTS'!$B$22*LR!M172</f>
        <v>0.39256144837340812</v>
      </c>
    </row>
    <row r="173" spans="1:23" x14ac:dyDescent="0.3">
      <c r="A173">
        <v>2023</v>
      </c>
      <c r="B173" t="s">
        <v>214</v>
      </c>
      <c r="C173">
        <f>VLOOKUP($B173,'2023'!$B:$AC,18,FALSE)</f>
        <v>0.34280308538809701</v>
      </c>
      <c r="D173">
        <f>VLOOKUP($B173,'2023'!$B:$AC,19,FALSE)</f>
        <v>0.318</v>
      </c>
      <c r="E173">
        <f>VLOOKUP($B173,'2023'!$B:$AC,21,FALSE)</f>
        <v>0.30524963370715147</v>
      </c>
      <c r="F173" s="13">
        <f>VLOOKUP($B173,'2023'!$B:$AC,7,FALSE)</f>
        <v>103.3</v>
      </c>
      <c r="G173" s="13">
        <f>VLOOKUP($B173,'2023'!$B:$AC,10,FALSE)</f>
        <v>13.8</v>
      </c>
      <c r="H173">
        <f>VLOOKUP(B173,'2023'!$B:$P,9,FALSE)</f>
        <v>5.5</v>
      </c>
      <c r="I173" s="13">
        <f>VLOOKUP($B173,'2023'!$B:$AC,11,FALSE)</f>
        <v>53</v>
      </c>
      <c r="J173" s="13">
        <f>VLOOKUP($B173,'2023'!$B:$AC,6,FALSE)</f>
        <v>13.6</v>
      </c>
      <c r="K173" s="13">
        <f>VLOOKUP($B173,'2023'!$B:$AC,12,FALSE)</f>
        <v>39.200000000000003</v>
      </c>
      <c r="L173" s="13">
        <f>VLOOKUP($B173,'2023'!$B:$AC,13,FALSE)</f>
        <v>28.7</v>
      </c>
      <c r="M173" s="13">
        <f>VLOOKUP($B173,'2023'!$B:$AC,14,FALSE)</f>
        <v>88</v>
      </c>
      <c r="N173">
        <f>VLOOKUP($B173,'2023'!$B:$AC,20,FALSE)</f>
        <v>-0.16487558195746216</v>
      </c>
      <c r="O173">
        <f>VLOOKUP($B173,'2023'!$B:$AC,22,FALSE)</f>
        <v>-0.91443008447429375</v>
      </c>
      <c r="P173">
        <f>VLOOKUP($B173,'2023'!$B:$AC,23,FALSE)</f>
        <v>0.90888682171293644</v>
      </c>
      <c r="Q173">
        <f>VLOOKUP($B173,'2023'!$B:$AC,24,FALSE)</f>
        <v>-1.0450706914751657</v>
      </c>
      <c r="R173">
        <f>VLOOKUP($B173,'2023'!$B:$AC,25,FALSE)</f>
        <v>0.97387463865034229</v>
      </c>
      <c r="S173">
        <f>VLOOKUP($B173,'2023'!$B:$AC,26,FALSE)</f>
        <v>0.72306127791210095</v>
      </c>
      <c r="T173">
        <f>VLOOKUP($B173,'2023'!$B:$AC,27,FALSE)</f>
        <v>-0.59980545186242695</v>
      </c>
      <c r="U173">
        <f>VLOOKUP($B173,'2023'!$B:$AC,28,FALSE)</f>
        <v>-0.69607860035098013</v>
      </c>
      <c r="V173">
        <f>P173*'Comb LR RESULTS'!$B$18+Q173*'Comb LR RESULTS'!$B$19+R173*'Comb LR RESULTS'!$B$20+S173*'Comb LR RESULTS'!$B$21+T173*'Comb LR RESULTS'!$B$22</f>
        <v>-0.43011163228862476</v>
      </c>
      <c r="W173" s="16">
        <f>'NO Z LR RESULTS'!$B$17+'NO Z LR RESULTS'!$B$18*LR!J173+'NO Z LR RESULTS'!$B$19*LR!I173+'NO Z LR RESULTS'!$B$20*LR!K173+'NO Z LR RESULTS'!$B$21*LR!L173+'NO Z LR RESULTS'!$B$22*LR!M173</f>
        <v>0.40381151021339567</v>
      </c>
    </row>
    <row r="174" spans="1:23" x14ac:dyDescent="0.3">
      <c r="A174">
        <v>2023</v>
      </c>
      <c r="B174" t="s">
        <v>215</v>
      </c>
      <c r="C174">
        <f>VLOOKUP($B174,'2023'!$B:$AC,18,FALSE)</f>
        <v>0.31447658627726299</v>
      </c>
      <c r="D174">
        <f>VLOOKUP($B174,'2023'!$B:$AC,19,FALSE)</f>
        <v>0.28799999999999998</v>
      </c>
      <c r="E174">
        <f>VLOOKUP($B174,'2023'!$B:$AC,21,FALSE)</f>
        <v>-0.56112995543747335</v>
      </c>
      <c r="F174" s="13">
        <f>VLOOKUP($B174,'2023'!$B:$AC,7,FALSE)</f>
        <v>104</v>
      </c>
      <c r="G174" s="13">
        <f>VLOOKUP($B174,'2023'!$B:$AC,10,FALSE)</f>
        <v>16.2</v>
      </c>
      <c r="H174">
        <f>VLOOKUP(B174,'2023'!$B:$P,9,FALSE)</f>
        <v>7.1</v>
      </c>
      <c r="I174" s="13">
        <f>VLOOKUP($B174,'2023'!$B:$AC,11,FALSE)</f>
        <v>51</v>
      </c>
      <c r="J174" s="13">
        <f>VLOOKUP($B174,'2023'!$B:$AC,6,FALSE)</f>
        <v>13.5</v>
      </c>
      <c r="K174" s="13">
        <f>VLOOKUP($B174,'2023'!$B:$AC,12,FALSE)</f>
        <v>34.799999999999997</v>
      </c>
      <c r="L174" s="13">
        <f>VLOOKUP($B174,'2023'!$B:$AC,13,FALSE)</f>
        <v>34.700000000000003</v>
      </c>
      <c r="M174" s="13">
        <f>VLOOKUP($B174,'2023'!$B:$AC,14,FALSE)</f>
        <v>87.8</v>
      </c>
      <c r="N174">
        <f>VLOOKUP($B174,'2023'!$B:$AC,20,FALSE)</f>
        <v>0.33915471421667787</v>
      </c>
      <c r="O174">
        <f>VLOOKUP($B174,'2023'!$B:$AC,22,FALSE)</f>
        <v>-0.477590044119373</v>
      </c>
      <c r="P174">
        <f>VLOOKUP($B174,'2023'!$B:$AC,23,FALSE)</f>
        <v>0.3332250880929572</v>
      </c>
      <c r="Q174">
        <f>VLOOKUP($B174,'2023'!$B:$AC,24,FALSE)</f>
        <v>-1.0577035522513569</v>
      </c>
      <c r="R174">
        <f>VLOOKUP($B174,'2023'!$B:$AC,25,FALSE)</f>
        <v>-0.11293259216651548</v>
      </c>
      <c r="S174">
        <f>VLOOKUP($B174,'2023'!$B:$AC,26,FALSE)</f>
        <v>0.6812261262539735</v>
      </c>
      <c r="T174">
        <f>VLOOKUP($B174,'2023'!$B:$AC,27,FALSE)</f>
        <v>0.37193739465300552</v>
      </c>
      <c r="U174">
        <f>VLOOKUP($B174,'2023'!$B:$AC,28,FALSE)</f>
        <v>-0.63548222848387337</v>
      </c>
      <c r="V174">
        <f>P174*'Comb LR RESULTS'!$B$18+Q174*'Comb LR RESULTS'!$B$19+R174*'Comb LR RESULTS'!$B$20+S174*'Comb LR RESULTS'!$B$21+T174*'Comb LR RESULTS'!$B$22</f>
        <v>-0.43535364405977767</v>
      </c>
      <c r="W174" s="16">
        <f>'NO Z LR RESULTS'!$B$17+'NO Z LR RESULTS'!$B$18*LR!J174+'NO Z LR RESULTS'!$B$19*LR!I174+'NO Z LR RESULTS'!$B$20*LR!K174+'NO Z LR RESULTS'!$B$21*LR!L174+'NO Z LR RESULTS'!$B$22*LR!M174</f>
        <v>0.3983385930416613</v>
      </c>
    </row>
    <row r="175" spans="1:23" x14ac:dyDescent="0.3">
      <c r="A175">
        <v>2023</v>
      </c>
      <c r="B175" t="s">
        <v>216</v>
      </c>
      <c r="C175">
        <f>VLOOKUP($B175,'2023'!$B:$AC,18,FALSE)</f>
        <v>0.31630667396213602</v>
      </c>
      <c r="D175">
        <f>VLOOKUP($B175,'2023'!$B:$AC,19,FALSE)</f>
        <v>0.29199999999999998</v>
      </c>
      <c r="E175">
        <f>VLOOKUP($B175,'2023'!$B:$AC,21,FALSE)</f>
        <v>-0.50515584404746017</v>
      </c>
      <c r="F175" s="13">
        <f>VLOOKUP($B175,'2023'!$B:$AC,7,FALSE)</f>
        <v>102.9</v>
      </c>
      <c r="G175" s="13">
        <f>VLOOKUP($B175,'2023'!$B:$AC,10,FALSE)</f>
        <v>9.6</v>
      </c>
      <c r="H175">
        <f>VLOOKUP(B175,'2023'!$B:$P,9,FALSE)</f>
        <v>13.3</v>
      </c>
      <c r="I175" s="13">
        <f>VLOOKUP($B175,'2023'!$B:$AC,11,FALSE)</f>
        <v>47.2</v>
      </c>
      <c r="J175" s="13">
        <f>VLOOKUP($B175,'2023'!$B:$AC,6,FALSE)</f>
        <v>13.5</v>
      </c>
      <c r="K175" s="13">
        <f>VLOOKUP($B175,'2023'!$B:$AC,12,FALSE)</f>
        <v>37.6</v>
      </c>
      <c r="L175" s="13">
        <f>VLOOKUP($B175,'2023'!$B:$AC,13,FALSE)</f>
        <v>42.5</v>
      </c>
      <c r="M175" s="13">
        <f>VLOOKUP($B175,'2023'!$B:$AC,14,FALSE)</f>
        <v>91</v>
      </c>
      <c r="N175">
        <f>VLOOKUP($B175,'2023'!$B:$AC,20,FALSE)</f>
        <v>-1.0469286002622078</v>
      </c>
      <c r="O175">
        <f>VLOOKUP($B175,'2023'!$B:$AC,22,FALSE)</f>
        <v>1.2151651122559455</v>
      </c>
      <c r="P175">
        <f>VLOOKUP($B175,'2023'!$B:$AC,23,FALSE)</f>
        <v>-0.76053220578500247</v>
      </c>
      <c r="Q175">
        <f>VLOOKUP($B175,'2023'!$B:$AC,24,FALSE)</f>
        <v>-1.0577035522513569</v>
      </c>
      <c r="R175">
        <f>VLOOKUP($B175,'2023'!$B:$AC,25,FALSE)</f>
        <v>0.57867200926239415</v>
      </c>
      <c r="S175">
        <f>VLOOKUP($B175,'2023'!$B:$AC,26,FALSE)</f>
        <v>1.3505885527840029</v>
      </c>
      <c r="T175">
        <f>VLOOKUP($B175,'2023'!$B:$AC,27,FALSE)</f>
        <v>1.6352030951230665</v>
      </c>
      <c r="U175">
        <f>VLOOKUP($B175,'2023'!$B:$AC,28,FALSE)</f>
        <v>-1.9209901038528145</v>
      </c>
      <c r="V175">
        <f>P175*'Comb LR RESULTS'!$B$18+Q175*'Comb LR RESULTS'!$B$19+R175*'Comb LR RESULTS'!$B$20+S175*'Comb LR RESULTS'!$B$21+T175*'Comb LR RESULTS'!$B$22</f>
        <v>-0.56621381753531941</v>
      </c>
      <c r="W175" s="16">
        <f>'NO Z LR RESULTS'!$B$17+'NO Z LR RESULTS'!$B$18*LR!J175+'NO Z LR RESULTS'!$B$19*LR!I175+'NO Z LR RESULTS'!$B$20*LR!K175+'NO Z LR RESULTS'!$B$21*LR!L175+'NO Z LR RESULTS'!$B$22*LR!M175</f>
        <v>0.385548928913236</v>
      </c>
    </row>
    <row r="176" spans="1:23" x14ac:dyDescent="0.3">
      <c r="A176">
        <v>2023</v>
      </c>
      <c r="B176" t="s">
        <v>217</v>
      </c>
      <c r="C176">
        <f>VLOOKUP($B176,'2023'!$B:$AC,18,FALSE)</f>
        <v>0.35115807803339899</v>
      </c>
      <c r="D176">
        <f>VLOOKUP($B176,'2023'!$B:$AC,19,FALSE)</f>
        <v>0.35099999999999998</v>
      </c>
      <c r="E176">
        <f>VLOOKUP($B176,'2023'!$B:$AC,21,FALSE)</f>
        <v>0.56079109920983883</v>
      </c>
      <c r="F176" s="13">
        <f>VLOOKUP($B176,'2023'!$B:$AC,7,FALSE)</f>
        <v>101.6</v>
      </c>
      <c r="G176" s="13">
        <f>VLOOKUP($B176,'2023'!$B:$AC,10,FALSE)</f>
        <v>21</v>
      </c>
      <c r="H176">
        <f>VLOOKUP(B176,'2023'!$B:$P,9,FALSE)</f>
        <v>11.4</v>
      </c>
      <c r="I176" s="13">
        <f>VLOOKUP($B176,'2023'!$B:$AC,11,FALSE)</f>
        <v>56.6</v>
      </c>
      <c r="J176" s="13">
        <f>VLOOKUP($B176,'2023'!$B:$AC,6,FALSE)</f>
        <v>13</v>
      </c>
      <c r="K176" s="13">
        <f>VLOOKUP($B176,'2023'!$B:$AC,12,FALSE)</f>
        <v>35.6</v>
      </c>
      <c r="L176" s="13">
        <f>VLOOKUP($B176,'2023'!$B:$AC,13,FALSE)</f>
        <v>21.5</v>
      </c>
      <c r="M176" s="13">
        <f>VLOOKUP($B176,'2023'!$B:$AC,14,FALSE)</f>
        <v>91.9</v>
      </c>
      <c r="N176">
        <f>VLOOKUP($B176,'2023'!$B:$AC,20,FALSE)</f>
        <v>1.3472153065649586</v>
      </c>
      <c r="O176">
        <f>VLOOKUP($B176,'2023'!$B:$AC,22,FALSE)</f>
        <v>0.69641756433447688</v>
      </c>
      <c r="P176">
        <f>VLOOKUP($B176,'2023'!$B:$AC,23,FALSE)</f>
        <v>1.9450779422288993</v>
      </c>
      <c r="Q176">
        <f>VLOOKUP($B176,'2023'!$B:$AC,24,FALSE)</f>
        <v>-1.1208678561323133</v>
      </c>
      <c r="R176">
        <f>VLOOKUP($B176,'2023'!$B:$AC,25,FALSE)</f>
        <v>8.4668722527459453E-2</v>
      </c>
      <c r="S176">
        <f>VLOOKUP($B176,'2023'!$B:$AC,26,FALSE)</f>
        <v>1.5388467352455748</v>
      </c>
      <c r="T176">
        <f>VLOOKUP($B176,'2023'!$B:$AC,27,FALSE)</f>
        <v>-1.765896867680945</v>
      </c>
      <c r="U176">
        <f>VLOOKUP($B176,'2023'!$B:$AC,28,FALSE)</f>
        <v>2.0992070242667471</v>
      </c>
      <c r="V176">
        <f>P176*'Comb LR RESULTS'!$B$18+Q176*'Comb LR RESULTS'!$B$19+R176*'Comb LR RESULTS'!$B$20+S176*'Comb LR RESULTS'!$B$21+T176*'Comb LR RESULTS'!$B$22</f>
        <v>0.2404447482180061</v>
      </c>
      <c r="W176" s="16">
        <f>'NO Z LR RESULTS'!$B$17+'NO Z LR RESULTS'!$B$18*LR!J176+'NO Z LR RESULTS'!$B$19*LR!I176+'NO Z LR RESULTS'!$B$20*LR!K176+'NO Z LR RESULTS'!$B$21*LR!L176+'NO Z LR RESULTS'!$B$22*LR!M176</f>
        <v>0.43591496962085097</v>
      </c>
    </row>
    <row r="177" spans="1:23" x14ac:dyDescent="0.3">
      <c r="A177">
        <v>2023</v>
      </c>
      <c r="B177" t="s">
        <v>218</v>
      </c>
      <c r="C177">
        <f>VLOOKUP($B177,'2023'!$B:$AC,18,FALSE)</f>
        <v>0.28014924643783301</v>
      </c>
      <c r="D177">
        <f>VLOOKUP($B177,'2023'!$B:$AC,19,FALSE)</f>
        <v>0.29599999999999999</v>
      </c>
      <c r="E177">
        <f>VLOOKUP($B177,'2023'!$B:$AC,21,FALSE)</f>
        <v>-1.611048142296591</v>
      </c>
      <c r="F177" s="13">
        <f>VLOOKUP($B177,'2023'!$B:$AC,7,FALSE)</f>
        <v>101.5</v>
      </c>
      <c r="G177" s="13">
        <f>VLOOKUP($B177,'2023'!$B:$AC,10,FALSE)</f>
        <v>17.2</v>
      </c>
      <c r="H177">
        <f>VLOOKUP(B177,'2023'!$B:$P,9,FALSE)</f>
        <v>9.9</v>
      </c>
      <c r="I177" s="13">
        <f>VLOOKUP($B177,'2023'!$B:$AC,11,FALSE)</f>
        <v>54.6</v>
      </c>
      <c r="J177" s="13">
        <f>VLOOKUP($B177,'2023'!$B:$AC,6,FALSE)</f>
        <v>12.9</v>
      </c>
      <c r="K177" s="13">
        <f>VLOOKUP($B177,'2023'!$B:$AC,12,FALSE)</f>
        <v>37.4</v>
      </c>
      <c r="L177" s="13">
        <f>VLOOKUP($B177,'2023'!$B:$AC,13,FALSE)</f>
        <v>24.6</v>
      </c>
      <c r="M177" s="13">
        <f>VLOOKUP($B177,'2023'!$B:$AC,14,FALSE)</f>
        <v>89.6</v>
      </c>
      <c r="N177">
        <f>VLOOKUP($B177,'2023'!$B:$AC,20,FALSE)</f>
        <v>0.54916733762256964</v>
      </c>
      <c r="O177">
        <f>VLOOKUP($B177,'2023'!$B:$AC,22,FALSE)</f>
        <v>0.28688002650173861</v>
      </c>
      <c r="P177">
        <f>VLOOKUP($B177,'2023'!$B:$AC,23,FALSE)</f>
        <v>1.3694162086089201</v>
      </c>
      <c r="Q177">
        <f>VLOOKUP($B177,'2023'!$B:$AC,24,FALSE)</f>
        <v>-1.1335007169085045</v>
      </c>
      <c r="R177">
        <f>VLOOKUP($B177,'2023'!$B:$AC,25,FALSE)</f>
        <v>0.52927168058889995</v>
      </c>
      <c r="S177">
        <f>VLOOKUP($B177,'2023'!$B:$AC,26,FALSE)</f>
        <v>1.0577424911771141</v>
      </c>
      <c r="T177">
        <f>VLOOKUP($B177,'2023'!$B:$AC,27,FALSE)</f>
        <v>-1.2638297303146384</v>
      </c>
      <c r="U177">
        <f>VLOOKUP($B177,'2023'!$B:$AC,28,FALSE)</f>
        <v>0.658799823994348</v>
      </c>
      <c r="V177">
        <f>P177*'Comb LR RESULTS'!$B$18+Q177*'Comb LR RESULTS'!$B$19+R177*'Comb LR RESULTS'!$B$20+S177*'Comb LR RESULTS'!$B$21+T177*'Comb LR RESULTS'!$B$22</f>
        <v>-0.15166384246890452</v>
      </c>
      <c r="W177" s="16">
        <f>'NO Z LR RESULTS'!$B$17+'NO Z LR RESULTS'!$B$18*LR!J177+'NO Z LR RESULTS'!$B$19*LR!I177+'NO Z LR RESULTS'!$B$20*LR!K177+'NO Z LR RESULTS'!$B$21*LR!L177+'NO Z LR RESULTS'!$B$22*LR!M177</f>
        <v>0.41844055662203561</v>
      </c>
    </row>
    <row r="178" spans="1:23" x14ac:dyDescent="0.3">
      <c r="A178">
        <v>2023</v>
      </c>
      <c r="B178" t="s">
        <v>219</v>
      </c>
      <c r="C178">
        <f>VLOOKUP($B178,'2023'!$B:$AC,18,FALSE)</f>
        <v>0.36799268546220198</v>
      </c>
      <c r="D178">
        <f>VLOOKUP($B178,'2023'!$B:$AC,19,FALSE)</f>
        <v>0.33300000000000002</v>
      </c>
      <c r="E178">
        <f>VLOOKUP($B178,'2023'!$B:$AC,21,FALSE)</f>
        <v>1.0756856582059773</v>
      </c>
      <c r="F178" s="13">
        <f>VLOOKUP($B178,'2023'!$B:$AC,7,FALSE)</f>
        <v>101.9</v>
      </c>
      <c r="G178" s="13">
        <f>VLOOKUP($B178,'2023'!$B:$AC,10,FALSE)</f>
        <v>14.7</v>
      </c>
      <c r="H178">
        <f>VLOOKUP(B178,'2023'!$B:$P,9,FALSE)</f>
        <v>15.1</v>
      </c>
      <c r="I178" s="13">
        <f>VLOOKUP($B178,'2023'!$B:$AC,11,FALSE)</f>
        <v>51.1</v>
      </c>
      <c r="J178" s="13">
        <f>VLOOKUP($B178,'2023'!$B:$AC,6,FALSE)</f>
        <v>12.8</v>
      </c>
      <c r="K178" s="13">
        <f>VLOOKUP($B178,'2023'!$B:$AC,12,FALSE)</f>
        <v>36.4</v>
      </c>
      <c r="L178" s="13">
        <f>VLOOKUP($B178,'2023'!$B:$AC,13,FALSE)</f>
        <v>30.2</v>
      </c>
      <c r="M178" s="13">
        <f>VLOOKUP($B178,'2023'!$B:$AC,14,FALSE)</f>
        <v>90.2</v>
      </c>
      <c r="N178">
        <f>VLOOKUP($B178,'2023'!$B:$AC,20,FALSE)</f>
        <v>2.4135779107840157E-2</v>
      </c>
      <c r="O178">
        <f>VLOOKUP($B178,'2023'!$B:$AC,22,FALSE)</f>
        <v>1.7066101576552311</v>
      </c>
      <c r="P178">
        <f>VLOOKUP($B178,'2023'!$B:$AC,23,FALSE)</f>
        <v>0.36200817477395653</v>
      </c>
      <c r="Q178">
        <f>VLOOKUP($B178,'2023'!$B:$AC,24,FALSE)</f>
        <v>-1.1461335776846957</v>
      </c>
      <c r="R178">
        <f>VLOOKUP($B178,'2023'!$B:$AC,25,FALSE)</f>
        <v>0.28227003722143262</v>
      </c>
      <c r="S178">
        <f>VLOOKUP($B178,'2023'!$B:$AC,26,FALSE)</f>
        <v>1.1832479461514964</v>
      </c>
      <c r="T178">
        <f>VLOOKUP($B178,'2023'!$B:$AC,27,FALSE)</f>
        <v>-0.35686974023356893</v>
      </c>
      <c r="U178">
        <f>VLOOKUP($B178,'2023'!$B:$AC,28,FALSE)</f>
        <v>0.11171407147893703</v>
      </c>
      <c r="V178">
        <f>P178*'Comb LR RESULTS'!$B$18+Q178*'Comb LR RESULTS'!$B$19+R178*'Comb LR RESULTS'!$B$20+S178*'Comb LR RESULTS'!$B$21+T178*'Comb LR RESULTS'!$B$22</f>
        <v>-0.27686067842956918</v>
      </c>
      <c r="W178" s="16">
        <f>'NO Z LR RESULTS'!$B$17+'NO Z LR RESULTS'!$B$18*LR!J178+'NO Z LR RESULTS'!$B$19*LR!I178+'NO Z LR RESULTS'!$B$20*LR!K178+'NO Z LR RESULTS'!$B$21*LR!L178+'NO Z LR RESULTS'!$B$22*LR!M178</f>
        <v>0.40637132649892671</v>
      </c>
    </row>
    <row r="179" spans="1:23" x14ac:dyDescent="0.3">
      <c r="A179">
        <v>2023</v>
      </c>
      <c r="B179" t="s">
        <v>220</v>
      </c>
      <c r="C179">
        <f>VLOOKUP($B179,'2023'!$B:$AC,18,FALSE)</f>
        <v>0.32131813290418798</v>
      </c>
      <c r="D179">
        <f>VLOOKUP($B179,'2023'!$B:$AC,19,FALSE)</f>
        <v>0.307</v>
      </c>
      <c r="E179">
        <f>VLOOKUP($B179,'2023'!$B:$AC,21,FALSE)</f>
        <v>-0.35187796377564362</v>
      </c>
      <c r="F179" s="13">
        <f>VLOOKUP($B179,'2023'!$B:$AC,7,FALSE)</f>
        <v>103.3</v>
      </c>
      <c r="G179" s="13">
        <f>VLOOKUP($B179,'2023'!$B:$AC,10,FALSE)</f>
        <v>14.4</v>
      </c>
      <c r="H179">
        <f>VLOOKUP(B179,'2023'!$B:$P,9,FALSE)</f>
        <v>7.2</v>
      </c>
      <c r="I179" s="13">
        <f>VLOOKUP($B179,'2023'!$B:$AC,11,FALSE)</f>
        <v>50.9</v>
      </c>
      <c r="J179" s="13">
        <f>VLOOKUP($B179,'2023'!$B:$AC,6,FALSE)</f>
        <v>12.4</v>
      </c>
      <c r="K179" s="13">
        <f>VLOOKUP($B179,'2023'!$B:$AC,12,FALSE)</f>
        <v>36.5</v>
      </c>
      <c r="L179" s="13">
        <f>VLOOKUP($B179,'2023'!$B:$AC,13,FALSE)</f>
        <v>29.7</v>
      </c>
      <c r="M179" s="13">
        <f>VLOOKUP($B179,'2023'!$B:$AC,14,FALSE)</f>
        <v>83.1</v>
      </c>
      <c r="N179">
        <f>VLOOKUP($B179,'2023'!$B:$AC,20,FALSE)</f>
        <v>-3.8868007913927159E-2</v>
      </c>
      <c r="O179">
        <f>VLOOKUP($B179,'2023'!$B:$AC,22,FALSE)</f>
        <v>-0.45028754159719031</v>
      </c>
      <c r="P179">
        <f>VLOOKUP($B179,'2023'!$B:$AC,23,FALSE)</f>
        <v>0.30444200141195782</v>
      </c>
      <c r="Q179">
        <f>VLOOKUP($B179,'2023'!$B:$AC,24,FALSE)</f>
        <v>-1.1966650207894609</v>
      </c>
      <c r="R179">
        <f>VLOOKUP($B179,'2023'!$B:$AC,25,FALSE)</f>
        <v>0.30697020155817972</v>
      </c>
      <c r="S179">
        <f>VLOOKUP($B179,'2023'!$B:$AC,26,FALSE)</f>
        <v>-0.3018999377120069</v>
      </c>
      <c r="T179">
        <f>VLOOKUP($B179,'2023'!$B:$AC,27,FALSE)</f>
        <v>-0.43784831077652159</v>
      </c>
      <c r="U179">
        <f>VLOOKUP($B179,'2023'!$B:$AC,28,FALSE)</f>
        <v>-1.3676868492831258</v>
      </c>
      <c r="V179">
        <f>P179*'Comb LR RESULTS'!$B$18+Q179*'Comb LR RESULTS'!$B$19+R179*'Comb LR RESULTS'!$B$20+S179*'Comb LR RESULTS'!$B$21+T179*'Comb LR RESULTS'!$B$22</f>
        <v>-0.8819433022174531</v>
      </c>
      <c r="W179" s="16">
        <f>'NO Z LR RESULTS'!$B$17+'NO Z LR RESULTS'!$B$18*LR!J179+'NO Z LR RESULTS'!$B$19*LR!I179+'NO Z LR RESULTS'!$B$20*LR!K179+'NO Z LR RESULTS'!$B$21*LR!L179+'NO Z LR RESULTS'!$B$22*LR!M179</f>
        <v>0.38606357661785418</v>
      </c>
    </row>
    <row r="180" spans="1:23" x14ac:dyDescent="0.3">
      <c r="A180">
        <v>2023</v>
      </c>
      <c r="B180" t="s">
        <v>221</v>
      </c>
      <c r="C180">
        <f>VLOOKUP($B180,'2023'!$B:$AC,18,FALSE)</f>
        <v>0.30448551579163602</v>
      </c>
      <c r="D180">
        <f>VLOOKUP($B180,'2023'!$B:$AC,19,FALSE)</f>
        <v>0.30599999999999999</v>
      </c>
      <c r="E180">
        <f>VLOOKUP($B180,'2023'!$B:$AC,21,FALSE)</f>
        <v>-0.86671164799268952</v>
      </c>
      <c r="F180" s="13">
        <f>VLOOKUP($B180,'2023'!$B:$AC,7,FALSE)</f>
        <v>101.8</v>
      </c>
      <c r="G180" s="13">
        <f>VLOOKUP($B180,'2023'!$B:$AC,10,FALSE)</f>
        <v>5.4</v>
      </c>
      <c r="H180">
        <f>VLOOKUP(B180,'2023'!$B:$P,9,FALSE)</f>
        <v>12.9</v>
      </c>
      <c r="I180" s="13">
        <f>VLOOKUP($B180,'2023'!$B:$AC,11,FALSE)</f>
        <v>46.1</v>
      </c>
      <c r="J180" s="13">
        <f>VLOOKUP($B180,'2023'!$B:$AC,6,FALSE)</f>
        <v>12.3</v>
      </c>
      <c r="K180" s="13">
        <f>VLOOKUP($B180,'2023'!$B:$AC,12,FALSE)</f>
        <v>40.700000000000003</v>
      </c>
      <c r="L180" s="13">
        <f>VLOOKUP($B180,'2023'!$B:$AC,13,FALSE)</f>
        <v>29</v>
      </c>
      <c r="M180" s="13">
        <f>VLOOKUP($B180,'2023'!$B:$AC,14,FALSE)</f>
        <v>87.9</v>
      </c>
      <c r="N180">
        <f>VLOOKUP($B180,'2023'!$B:$AC,20,FALSE)</f>
        <v>-1.9289816185669533</v>
      </c>
      <c r="O180">
        <f>VLOOKUP($B180,'2023'!$B:$AC,22,FALSE)</f>
        <v>1.1059551021672152</v>
      </c>
      <c r="P180">
        <f>VLOOKUP($B180,'2023'!$B:$AC,23,FALSE)</f>
        <v>-1.0771461592759914</v>
      </c>
      <c r="Q180">
        <f>VLOOKUP($B180,'2023'!$B:$AC,24,FALSE)</f>
        <v>-1.2092978815656521</v>
      </c>
      <c r="R180">
        <f>VLOOKUP($B180,'2023'!$B:$AC,25,FALSE)</f>
        <v>1.3443771037015433</v>
      </c>
      <c r="S180">
        <f>VLOOKUP($B180,'2023'!$B:$AC,26,FALSE)</f>
        <v>0.70214370208303867</v>
      </c>
      <c r="T180">
        <f>VLOOKUP($B180,'2023'!$B:$AC,27,FALSE)</f>
        <v>-0.55121830953665518</v>
      </c>
      <c r="U180">
        <f>VLOOKUP($B180,'2023'!$B:$AC,28,FALSE)</f>
        <v>-1.3003129736475016</v>
      </c>
      <c r="V180">
        <f>P180*'Comb LR RESULTS'!$B$18+Q180*'Comb LR RESULTS'!$B$19+R180*'Comb LR RESULTS'!$B$20+S180*'Comb LR RESULTS'!$B$21+T180*'Comb LR RESULTS'!$B$22</f>
        <v>-0.80673849505416939</v>
      </c>
      <c r="W180" s="16">
        <f>'NO Z LR RESULTS'!$B$17+'NO Z LR RESULTS'!$B$18*LR!J180+'NO Z LR RESULTS'!$B$19*LR!I180+'NO Z LR RESULTS'!$B$20*LR!K180+'NO Z LR RESULTS'!$B$21*LR!L180+'NO Z LR RESULTS'!$B$22*LR!M180</f>
        <v>0.37989206879879744</v>
      </c>
    </row>
    <row r="181" spans="1:23" x14ac:dyDescent="0.3">
      <c r="A181">
        <v>2023</v>
      </c>
      <c r="B181" t="s">
        <v>222</v>
      </c>
      <c r="C181">
        <f>VLOOKUP($B181,'2023'!$B:$AC,18,FALSE)</f>
        <v>0.33000744821563799</v>
      </c>
      <c r="D181">
        <f>VLOOKUP($B181,'2023'!$B:$AC,19,FALSE)</f>
        <v>0.313</v>
      </c>
      <c r="E181">
        <f>VLOOKUP($B181,'2023'!$B:$AC,21,FALSE)</f>
        <v>-8.6111078851878631E-2</v>
      </c>
      <c r="F181" s="13">
        <f>VLOOKUP($B181,'2023'!$B:$AC,7,FALSE)</f>
        <v>101.7</v>
      </c>
      <c r="G181" s="13">
        <f>VLOOKUP($B181,'2023'!$B:$AC,10,FALSE)</f>
        <v>12.1</v>
      </c>
      <c r="H181">
        <f>VLOOKUP(B181,'2023'!$B:$P,9,FALSE)</f>
        <v>12.3</v>
      </c>
      <c r="I181" s="13">
        <f>VLOOKUP($B181,'2023'!$B:$AC,11,FALSE)</f>
        <v>54.3</v>
      </c>
      <c r="J181" s="13">
        <f>VLOOKUP($B181,'2023'!$B:$AC,6,FALSE)</f>
        <v>11.6</v>
      </c>
      <c r="K181" s="13">
        <f>VLOOKUP($B181,'2023'!$B:$AC,12,FALSE)</f>
        <v>42.2</v>
      </c>
      <c r="L181" s="13">
        <f>VLOOKUP($B181,'2023'!$B:$AC,13,FALSE)</f>
        <v>26.1</v>
      </c>
      <c r="M181" s="13">
        <f>VLOOKUP($B181,'2023'!$B:$AC,14,FALSE)</f>
        <v>88.7</v>
      </c>
      <c r="N181">
        <f>VLOOKUP($B181,'2023'!$B:$AC,20,FALSE)</f>
        <v>-0.52189704174747842</v>
      </c>
      <c r="O181">
        <f>VLOOKUP($B181,'2023'!$B:$AC,22,FALSE)</f>
        <v>0.94214008703411989</v>
      </c>
      <c r="P181">
        <f>VLOOKUP($B181,'2023'!$B:$AC,23,FALSE)</f>
        <v>1.2830669485659221</v>
      </c>
      <c r="Q181">
        <f>VLOOKUP($B181,'2023'!$B:$AC,24,FALSE)</f>
        <v>-1.2977279069989911</v>
      </c>
      <c r="R181">
        <f>VLOOKUP($B181,'2023'!$B:$AC,25,FALSE)</f>
        <v>1.7148795687527443</v>
      </c>
      <c r="S181">
        <f>VLOOKUP($B181,'2023'!$B:$AC,26,FALSE)</f>
        <v>0.86948430871554527</v>
      </c>
      <c r="T181">
        <f>VLOOKUP($B181,'2023'!$B:$AC,27,FALSE)</f>
        <v>-1.0208940186857804</v>
      </c>
      <c r="U181">
        <f>VLOOKUP($B181,'2023'!$B:$AC,28,FALSE)</f>
        <v>-1.1222291483504097</v>
      </c>
      <c r="V181">
        <f>P181*'Comb LR RESULTS'!$B$18+Q181*'Comb LR RESULTS'!$B$19+R181*'Comb LR RESULTS'!$B$20+S181*'Comb LR RESULTS'!$B$21+T181*'Comb LR RESULTS'!$B$22</f>
        <v>-0.5870070308373444</v>
      </c>
      <c r="W181" s="16">
        <f>'NO Z LR RESULTS'!$B$17+'NO Z LR RESULTS'!$B$18*LR!J181+'NO Z LR RESULTS'!$B$19*LR!I181+'NO Z LR RESULTS'!$B$20*LR!K181+'NO Z LR RESULTS'!$B$21*LR!L181+'NO Z LR RESULTS'!$B$22*LR!M181</f>
        <v>0.406221236858618</v>
      </c>
    </row>
    <row r="182" spans="1:23" x14ac:dyDescent="0.3">
      <c r="A182">
        <v>2023</v>
      </c>
      <c r="B182" t="s">
        <v>223</v>
      </c>
      <c r="C182">
        <f>VLOOKUP($B182,'2023'!$B:$AC,18,FALSE)</f>
        <v>0.30913711925249698</v>
      </c>
      <c r="D182">
        <f>VLOOKUP($B182,'2023'!$B:$AC,19,FALSE)</f>
        <v>0.29699999999999999</v>
      </c>
      <c r="E182">
        <f>VLOOKUP($B182,'2023'!$B:$AC,21,FALSE)</f>
        <v>-0.72444012056122287</v>
      </c>
      <c r="F182" s="13">
        <f>VLOOKUP($B182,'2023'!$B:$AC,7,FALSE)</f>
        <v>102.3</v>
      </c>
      <c r="G182" s="13">
        <f>VLOOKUP($B182,'2023'!$B:$AC,10,FALSE)</f>
        <v>5</v>
      </c>
      <c r="H182">
        <f>VLOOKUP(B182,'2023'!$B:$P,9,FALSE)</f>
        <v>10.4</v>
      </c>
      <c r="I182" s="13">
        <f>VLOOKUP($B182,'2023'!$B:$AC,11,FALSE)</f>
        <v>43.8</v>
      </c>
      <c r="J182" s="13">
        <f>VLOOKUP($B182,'2023'!$B:$AC,6,FALSE)</f>
        <v>11.3</v>
      </c>
      <c r="K182" s="13">
        <f>VLOOKUP($B182,'2023'!$B:$AC,12,FALSE)</f>
        <v>38.799999999999997</v>
      </c>
      <c r="L182" s="13">
        <f>VLOOKUP($B182,'2023'!$B:$AC,13,FALSE)</f>
        <v>44</v>
      </c>
      <c r="M182" s="13">
        <f>VLOOKUP($B182,'2023'!$B:$AC,14,FALSE)</f>
        <v>83.7</v>
      </c>
      <c r="N182">
        <f>VLOOKUP($B182,'2023'!$B:$AC,20,FALSE)</f>
        <v>-2.0129866679293102</v>
      </c>
      <c r="O182">
        <f>VLOOKUP($B182,'2023'!$B:$AC,22,FALSE)</f>
        <v>0.42339253911265134</v>
      </c>
      <c r="P182">
        <f>VLOOKUP($B182,'2023'!$B:$AC,23,FALSE)</f>
        <v>-1.7391571529389689</v>
      </c>
      <c r="Q182">
        <f>VLOOKUP($B182,'2023'!$B:$AC,24,FALSE)</f>
        <v>-1.3356264893275649</v>
      </c>
      <c r="R182">
        <f>VLOOKUP($B182,'2023'!$B:$AC,25,FALSE)</f>
        <v>0.8750739813033539</v>
      </c>
      <c r="S182">
        <f>VLOOKUP($B182,'2023'!$B:$AC,26,FALSE)</f>
        <v>-0.17639448273762473</v>
      </c>
      <c r="T182">
        <f>VLOOKUP($B182,'2023'!$B:$AC,27,FALSE)</f>
        <v>1.8781388067519245</v>
      </c>
      <c r="U182">
        <f>VLOOKUP($B182,'2023'!$B:$AC,28,FALSE)</f>
        <v>-4.2652337601204682</v>
      </c>
      <c r="V182">
        <f>P182*'Comb LR RESULTS'!$B$18+Q182*'Comb LR RESULTS'!$B$19+R182*'Comb LR RESULTS'!$B$20+S182*'Comb LR RESULTS'!$B$21+T182*'Comb LR RESULTS'!$B$22</f>
        <v>-1.5151745336375273</v>
      </c>
      <c r="W182" s="16">
        <f>'NO Z LR RESULTS'!$B$17+'NO Z LR RESULTS'!$B$18*LR!J182+'NO Z LR RESULTS'!$B$19*LR!I182+'NO Z LR RESULTS'!$B$20*LR!K182+'NO Z LR RESULTS'!$B$21*LR!L182+'NO Z LR RESULTS'!$B$22*LR!M182</f>
        <v>0.35075916141365132</v>
      </c>
    </row>
    <row r="183" spans="1:23" x14ac:dyDescent="0.3">
      <c r="A183">
        <v>2023</v>
      </c>
      <c r="B183" t="s">
        <v>224</v>
      </c>
      <c r="C183">
        <f>VLOOKUP($B183,'2023'!$B:$AC,18,FALSE)</f>
        <v>0.31056162194023201</v>
      </c>
      <c r="D183">
        <f>VLOOKUP($B183,'2023'!$B:$AC,19,FALSE)</f>
        <v>0.30299999999999999</v>
      </c>
      <c r="E183">
        <f>VLOOKUP($B183,'2023'!$B:$AC,21,FALSE)</f>
        <v>-0.68087102123460463</v>
      </c>
      <c r="F183" s="13">
        <f>VLOOKUP($B183,'2023'!$B:$AC,7,FALSE)</f>
        <v>102.2</v>
      </c>
      <c r="G183" s="13">
        <f>VLOOKUP($B183,'2023'!$B:$AC,10,FALSE)</f>
        <v>6.9</v>
      </c>
      <c r="H183">
        <f>VLOOKUP(B183,'2023'!$B:$P,9,FALSE)</f>
        <v>6</v>
      </c>
      <c r="I183" s="13">
        <f>VLOOKUP($B183,'2023'!$B:$AC,11,FALSE)</f>
        <v>40.4</v>
      </c>
      <c r="J183" s="13">
        <f>VLOOKUP($B183,'2023'!$B:$AC,6,FALSE)</f>
        <v>11.2</v>
      </c>
      <c r="K183" s="13">
        <f>VLOOKUP($B183,'2023'!$B:$AC,12,FALSE)</f>
        <v>33.5</v>
      </c>
      <c r="L183" s="13">
        <f>VLOOKUP($B183,'2023'!$B:$AC,13,FALSE)</f>
        <v>44.6</v>
      </c>
      <c r="M183" s="13">
        <f>VLOOKUP($B183,'2023'!$B:$AC,14,FALSE)</f>
        <v>86.4</v>
      </c>
      <c r="N183">
        <f>VLOOKUP($B183,'2023'!$B:$AC,20,FALSE)</f>
        <v>-1.6139626834581156</v>
      </c>
      <c r="O183">
        <f>VLOOKUP($B183,'2023'!$B:$AC,22,FALSE)</f>
        <v>-0.77791757186338095</v>
      </c>
      <c r="P183">
        <f>VLOOKUP($B183,'2023'!$B:$AC,23,FALSE)</f>
        <v>-2.7177821000929332</v>
      </c>
      <c r="Q183">
        <f>VLOOKUP($B183,'2023'!$B:$AC,24,FALSE)</f>
        <v>-1.3482593501037563</v>
      </c>
      <c r="R183">
        <f>VLOOKUP($B183,'2023'!$B:$AC,25,FALSE)</f>
        <v>-0.43403472854422237</v>
      </c>
      <c r="S183">
        <f>VLOOKUP($B183,'2023'!$B:$AC,26,FALSE)</f>
        <v>0.38838006464708769</v>
      </c>
      <c r="T183">
        <f>VLOOKUP($B183,'2023'!$B:$AC,27,FALSE)</f>
        <v>1.9753130914034678</v>
      </c>
      <c r="U183">
        <f>VLOOKUP($B183,'2023'!$B:$AC,28,FALSE)</f>
        <v>-2.5011576483159144</v>
      </c>
      <c r="V183">
        <f>P183*'Comb LR RESULTS'!$B$18+Q183*'Comb LR RESULTS'!$B$19+R183*'Comb LR RESULTS'!$B$20+S183*'Comb LR RESULTS'!$B$21+T183*'Comb LR RESULTS'!$B$22</f>
        <v>-1.1730014889299065</v>
      </c>
      <c r="W183" s="16">
        <f>'NO Z LR RESULTS'!$B$17+'NO Z LR RESULTS'!$B$18*LR!J183+'NO Z LR RESULTS'!$B$19*LR!I183+'NO Z LR RESULTS'!$B$20*LR!K183+'NO Z LR RESULTS'!$B$21*LR!L183+'NO Z LR RESULTS'!$B$22*LR!M183</f>
        <v>0.35498946552934574</v>
      </c>
    </row>
    <row r="184" spans="1:23" x14ac:dyDescent="0.3">
      <c r="A184">
        <v>2023</v>
      </c>
      <c r="B184" t="s">
        <v>225</v>
      </c>
      <c r="C184">
        <f>VLOOKUP($B184,'2023'!$B:$AC,18,FALSE)</f>
        <v>0.32291151942877899</v>
      </c>
      <c r="D184">
        <f>VLOOKUP($B184,'2023'!$B:$AC,19,FALSE)</f>
        <v>0.309</v>
      </c>
      <c r="E184">
        <f>VLOOKUP($B184,'2023'!$B:$AC,21,FALSE)</f>
        <v>-0.3031434711324722</v>
      </c>
      <c r="F184" s="13">
        <f>VLOOKUP($B184,'2023'!$B:$AC,7,FALSE)</f>
        <v>100.9</v>
      </c>
      <c r="G184" s="13">
        <f>VLOOKUP($B184,'2023'!$B:$AC,10,FALSE)</f>
        <v>1</v>
      </c>
      <c r="H184">
        <f>VLOOKUP(B184,'2023'!$B:$P,9,FALSE)</f>
        <v>6.5</v>
      </c>
      <c r="I184" s="13">
        <f>VLOOKUP($B184,'2023'!$B:$AC,11,FALSE)</f>
        <v>47.4</v>
      </c>
      <c r="J184" s="13">
        <f>VLOOKUP($B184,'2023'!$B:$AC,6,FALSE)</f>
        <v>10.9</v>
      </c>
      <c r="K184" s="13">
        <f>VLOOKUP($B184,'2023'!$B:$AC,12,FALSE)</f>
        <v>46.4</v>
      </c>
      <c r="L184" s="13">
        <f>VLOOKUP($B184,'2023'!$B:$AC,13,FALSE)</f>
        <v>32.5</v>
      </c>
      <c r="M184" s="13">
        <f>VLOOKUP($B184,'2023'!$B:$AC,14,FALSE)</f>
        <v>88.6</v>
      </c>
      <c r="N184">
        <f>VLOOKUP($B184,'2023'!$B:$AC,20,FALSE)</f>
        <v>-2.8530371615528773</v>
      </c>
      <c r="O184">
        <f>VLOOKUP($B184,'2023'!$B:$AC,22,FALSE)</f>
        <v>-0.64140505925246827</v>
      </c>
      <c r="P184">
        <f>VLOOKUP($B184,'2023'!$B:$AC,23,FALSE)</f>
        <v>-0.70296603242300582</v>
      </c>
      <c r="Q184">
        <f>VLOOKUP($B184,'2023'!$B:$AC,24,FALSE)</f>
        <v>-1.3861579324323299</v>
      </c>
      <c r="R184">
        <f>VLOOKUP($B184,'2023'!$B:$AC,25,FALSE)</f>
        <v>2.7522864708961063</v>
      </c>
      <c r="S184">
        <f>VLOOKUP($B184,'2023'!$B:$AC,26,FALSE)</f>
        <v>0.8485667328864801</v>
      </c>
      <c r="T184">
        <f>VLOOKUP($B184,'2023'!$B:$AC,27,FALSE)</f>
        <v>1.5631684264013374E-2</v>
      </c>
      <c r="U184">
        <f>VLOOKUP($B184,'2023'!$B:$AC,28,FALSE)</f>
        <v>-3.3055093547059693</v>
      </c>
      <c r="V184">
        <f>P184*'Comb LR RESULTS'!$B$18+Q184*'Comb LR RESULTS'!$B$19+R184*'Comb LR RESULTS'!$B$20+S184*'Comb LR RESULTS'!$B$21+T184*'Comb LR RESULTS'!$B$22</f>
        <v>-1.1598853687310691</v>
      </c>
      <c r="W184" s="16">
        <f>'NO Z LR RESULTS'!$B$17+'NO Z LR RESULTS'!$B$18*LR!J184+'NO Z LR RESULTS'!$B$19*LR!I184+'NO Z LR RESULTS'!$B$20*LR!K184+'NO Z LR RESULTS'!$B$21*LR!L184+'NO Z LR RESULTS'!$B$22*LR!M184</f>
        <v>0.3738460825831933</v>
      </c>
    </row>
    <row r="185" spans="1:23" x14ac:dyDescent="0.3">
      <c r="A185">
        <v>2023</v>
      </c>
      <c r="B185" t="s">
        <v>227</v>
      </c>
      <c r="C185">
        <f>VLOOKUP($B185,'2023'!$B:$AC,18,FALSE)</f>
        <v>0.31036639022317097</v>
      </c>
      <c r="D185">
        <f>VLOOKUP($B185,'2023'!$B:$AC,19,FALSE)</f>
        <v>0.32200000000000001</v>
      </c>
      <c r="E185">
        <f>VLOOKUP($B185,'2023'!$B:$AC,21,FALSE)</f>
        <v>-0.68684227713013646</v>
      </c>
      <c r="F185" s="13">
        <f>VLOOKUP($B185,'2023'!$B:$AC,7,FALSE)</f>
        <v>101.8</v>
      </c>
      <c r="G185" s="13">
        <f>VLOOKUP($B185,'2023'!$B:$AC,10,FALSE)</f>
        <v>7.7</v>
      </c>
      <c r="H185">
        <f>VLOOKUP(B185,'2023'!$B:$P,9,FALSE)</f>
        <v>11.6</v>
      </c>
      <c r="I185" s="13">
        <f>VLOOKUP($B185,'2023'!$B:$AC,11,FALSE)</f>
        <v>46.6</v>
      </c>
      <c r="J185" s="13">
        <f>VLOOKUP($B185,'2023'!$B:$AC,6,FALSE)</f>
        <v>10.7</v>
      </c>
      <c r="K185" s="13">
        <f>VLOOKUP($B185,'2023'!$B:$AC,12,FALSE)</f>
        <v>38.9</v>
      </c>
      <c r="L185" s="13">
        <f>VLOOKUP($B185,'2023'!$B:$AC,13,FALSE)</f>
        <v>39.200000000000003</v>
      </c>
      <c r="M185" s="13">
        <f>VLOOKUP($B185,'2023'!$B:$AC,14,FALSE)</f>
        <v>93.2</v>
      </c>
      <c r="N185">
        <f>VLOOKUP($B185,'2023'!$B:$AC,20,FALSE)</f>
        <v>-1.4459525847334023</v>
      </c>
      <c r="O185">
        <f>VLOOKUP($B185,'2023'!$B:$AC,22,FALSE)</f>
        <v>0.75102256937884182</v>
      </c>
      <c r="P185">
        <f>VLOOKUP($B185,'2023'!$B:$AC,23,FALSE)</f>
        <v>-0.93323072587099665</v>
      </c>
      <c r="Q185">
        <f>VLOOKUP($B185,'2023'!$B:$AC,24,FALSE)</f>
        <v>-1.4114236539847127</v>
      </c>
      <c r="R185">
        <f>VLOOKUP($B185,'2023'!$B:$AC,25,FALSE)</f>
        <v>0.89977414564010105</v>
      </c>
      <c r="S185">
        <f>VLOOKUP($B185,'2023'!$B:$AC,26,FALSE)</f>
        <v>1.8107752210233983</v>
      </c>
      <c r="T185">
        <f>VLOOKUP($B185,'2023'!$B:$AC,27,FALSE)</f>
        <v>1.1007445295395795</v>
      </c>
      <c r="U185">
        <f>VLOOKUP($B185,'2023'!$B:$AC,28,FALSE)</f>
        <v>-1.6011671081409951</v>
      </c>
      <c r="V185">
        <f>P185*'Comb LR RESULTS'!$B$18+Q185*'Comb LR RESULTS'!$B$19+R185*'Comb LR RESULTS'!$B$20+S185*'Comb LR RESULTS'!$B$21+T185*'Comb LR RESULTS'!$B$22</f>
        <v>-0.63013161782310345</v>
      </c>
      <c r="W185" s="16">
        <f>'NO Z LR RESULTS'!$B$17+'NO Z LR RESULTS'!$B$18*LR!J185+'NO Z LR RESULTS'!$B$19*LR!I185+'NO Z LR RESULTS'!$B$20*LR!K185+'NO Z LR RESULTS'!$B$21*LR!L185+'NO Z LR RESULTS'!$B$22*LR!M185</f>
        <v>0.38889651218202254</v>
      </c>
    </row>
    <row r="186" spans="1:23" x14ac:dyDescent="0.3">
      <c r="A186">
        <v>2023</v>
      </c>
      <c r="B186" t="s">
        <v>226</v>
      </c>
      <c r="C186">
        <f>VLOOKUP($B186,'2023'!$B:$AC,18,FALSE)</f>
        <v>0.32002445930930801</v>
      </c>
      <c r="D186">
        <f>VLOOKUP($B186,'2023'!$B:$AC,19,FALSE)</f>
        <v>0.3</v>
      </c>
      <c r="E186">
        <f>VLOOKUP($B186,'2023'!$B:$AC,21,FALSE)</f>
        <v>-0.39144559242025384</v>
      </c>
      <c r="F186" s="13">
        <f>VLOOKUP($B186,'2023'!$B:$AC,7,FALSE)</f>
        <v>102.6</v>
      </c>
      <c r="G186" s="13">
        <f>VLOOKUP($B186,'2023'!$B:$AC,10,FALSE)</f>
        <v>10.8</v>
      </c>
      <c r="H186">
        <f>VLOOKUP(B186,'2023'!$B:$P,9,FALSE)</f>
        <v>6.6</v>
      </c>
      <c r="I186" s="13">
        <f>VLOOKUP($B186,'2023'!$B:$AC,11,FALSE)</f>
        <v>46.5</v>
      </c>
      <c r="J186" s="13">
        <f>VLOOKUP($B186,'2023'!$B:$AC,6,FALSE)</f>
        <v>10.7</v>
      </c>
      <c r="K186" s="13">
        <f>VLOOKUP($B186,'2023'!$B:$AC,12,FALSE)</f>
        <v>35.700000000000003</v>
      </c>
      <c r="L186" s="13">
        <f>VLOOKUP($B186,'2023'!$B:$AC,13,FALSE)</f>
        <v>31.7</v>
      </c>
      <c r="M186" s="13">
        <f>VLOOKUP($B186,'2023'!$B:$AC,14,FALSE)</f>
        <v>81</v>
      </c>
      <c r="N186">
        <f>VLOOKUP($B186,'2023'!$B:$AC,20,FALSE)</f>
        <v>-0.79491345217513754</v>
      </c>
      <c r="O186">
        <f>VLOOKUP($B186,'2023'!$B:$AC,22,FALSE)</f>
        <v>-0.6141025567302858</v>
      </c>
      <c r="P186">
        <f>VLOOKUP($B186,'2023'!$B:$AC,23,FALSE)</f>
        <v>-0.96201381255199603</v>
      </c>
      <c r="Q186">
        <f>VLOOKUP($B186,'2023'!$B:$AC,24,FALSE)</f>
        <v>-1.4114236539847127</v>
      </c>
      <c r="R186">
        <f>VLOOKUP($B186,'2023'!$B:$AC,25,FALSE)</f>
        <v>0.10936888686420654</v>
      </c>
      <c r="S186">
        <f>VLOOKUP($B186,'2023'!$B:$AC,26,FALSE)</f>
        <v>-0.74116903012233715</v>
      </c>
      <c r="T186">
        <f>VLOOKUP($B186,'2023'!$B:$AC,27,FALSE)</f>
        <v>-0.11393402860471098</v>
      </c>
      <c r="U186">
        <f>VLOOKUP($B186,'2023'!$B:$AC,28,FALSE)</f>
        <v>-2.1480275423665454</v>
      </c>
      <c r="V186">
        <f>P186*'Comb LR RESULTS'!$B$18+Q186*'Comb LR RESULTS'!$B$19+R186*'Comb LR RESULTS'!$B$20+S186*'Comb LR RESULTS'!$B$21+T186*'Comb LR RESULTS'!$B$22</f>
        <v>-1.3178598667964414</v>
      </c>
      <c r="W186" s="16">
        <f>'NO Z LR RESULTS'!$B$17+'NO Z LR RESULTS'!$B$18*LR!J186+'NO Z LR RESULTS'!$B$19*LR!I186+'NO Z LR RESULTS'!$B$20*LR!K186+'NO Z LR RESULTS'!$B$21*LR!L186+'NO Z LR RESULTS'!$B$22*LR!M186</f>
        <v>0.36546476198334288</v>
      </c>
    </row>
    <row r="187" spans="1:23" x14ac:dyDescent="0.3">
      <c r="A187">
        <v>2023</v>
      </c>
      <c r="B187" t="s">
        <v>228</v>
      </c>
      <c r="C187">
        <f>VLOOKUP($B187,'2023'!$B:$AC,18,FALSE)</f>
        <v>0.29010958910578499</v>
      </c>
      <c r="D187">
        <f>VLOOKUP($B187,'2023'!$B:$AC,19,FALSE)</f>
        <v>0.26700000000000002</v>
      </c>
      <c r="E187">
        <f>VLOOKUP($B187,'2023'!$B:$AC,21,FALSE)</f>
        <v>-1.3064062748128884</v>
      </c>
      <c r="F187" s="13">
        <f>VLOOKUP($B187,'2023'!$B:$AC,7,FALSE)</f>
        <v>102.7</v>
      </c>
      <c r="G187" s="13">
        <f>VLOOKUP($B187,'2023'!$B:$AC,10,FALSE)</f>
        <v>10.6</v>
      </c>
      <c r="H187">
        <f>VLOOKUP(B187,'2023'!$B:$P,9,FALSE)</f>
        <v>4.5999999999999996</v>
      </c>
      <c r="I187" s="13">
        <f>VLOOKUP($B187,'2023'!$B:$AC,11,FALSE)</f>
        <v>50.6</v>
      </c>
      <c r="J187" s="13">
        <f>VLOOKUP($B187,'2023'!$B:$AC,6,FALSE)</f>
        <v>10.5</v>
      </c>
      <c r="K187" s="13">
        <f>VLOOKUP($B187,'2023'!$B:$AC,12,FALSE)</f>
        <v>40</v>
      </c>
      <c r="L187" s="13">
        <f>VLOOKUP($B187,'2023'!$B:$AC,13,FALSE)</f>
        <v>30.9</v>
      </c>
      <c r="M187" s="13">
        <f>VLOOKUP($B187,'2023'!$B:$AC,14,FALSE)</f>
        <v>89.7</v>
      </c>
      <c r="N187">
        <f>VLOOKUP($B187,'2023'!$B:$AC,20,FALSE)</f>
        <v>-0.83691597685631614</v>
      </c>
      <c r="O187">
        <f>VLOOKUP($B187,'2023'!$B:$AC,22,FALSE)</f>
        <v>-1.1601526071739368</v>
      </c>
      <c r="P187">
        <f>VLOOKUP($B187,'2023'!$B:$AC,23,FALSE)</f>
        <v>0.21809274136896176</v>
      </c>
      <c r="Q187">
        <f>VLOOKUP($B187,'2023'!$B:$AC,24,FALSE)</f>
        <v>-1.4366893755370951</v>
      </c>
      <c r="R187">
        <f>VLOOKUP($B187,'2023'!$B:$AC,25,FALSE)</f>
        <v>1.1714759533443155</v>
      </c>
      <c r="S187">
        <f>VLOOKUP($B187,'2023'!$B:$AC,26,FALSE)</f>
        <v>1.0786600670061792</v>
      </c>
      <c r="T187">
        <f>VLOOKUP($B187,'2023'!$B:$AC,27,FALSE)</f>
        <v>-0.24349974147343534</v>
      </c>
      <c r="U187">
        <f>VLOOKUP($B187,'2023'!$B:$AC,28,FALSE)</f>
        <v>-1.2860055204017962</v>
      </c>
      <c r="V187">
        <f>P187*'Comb LR RESULTS'!$B$18+Q187*'Comb LR RESULTS'!$B$19+R187*'Comb LR RESULTS'!$B$20+S187*'Comb LR RESULTS'!$B$21+T187*'Comb LR RESULTS'!$B$22</f>
        <v>-0.69904100613096265</v>
      </c>
      <c r="W187" s="16">
        <f>'NO Z LR RESULTS'!$B$17+'NO Z LR RESULTS'!$B$18*LR!J187+'NO Z LR RESULTS'!$B$19*LR!I187+'NO Z LR RESULTS'!$B$20*LR!K187+'NO Z LR RESULTS'!$B$21*LR!L187+'NO Z LR RESULTS'!$B$22*LR!M187</f>
        <v>0.39631074801828237</v>
      </c>
    </row>
    <row r="188" spans="1:23" x14ac:dyDescent="0.3">
      <c r="A188">
        <v>2023</v>
      </c>
      <c r="B188" t="s">
        <v>229</v>
      </c>
      <c r="C188">
        <f>VLOOKUP($B188,'2023'!$B:$AC,18,FALSE)</f>
        <v>0.27104042035100501</v>
      </c>
      <c r="D188">
        <f>VLOOKUP($B188,'2023'!$B:$AC,19,FALSE)</f>
        <v>0.28799999999999998</v>
      </c>
      <c r="E188">
        <f>VLOOKUP($B188,'2023'!$B:$AC,21,FALSE)</f>
        <v>-1.8896459659040115</v>
      </c>
      <c r="F188" s="13">
        <f>VLOOKUP($B188,'2023'!$B:$AC,7,FALSE)</f>
        <v>101.4</v>
      </c>
      <c r="G188" s="13">
        <f>VLOOKUP($B188,'2023'!$B:$AC,10,FALSE)</f>
        <v>10.199999999999999</v>
      </c>
      <c r="H188">
        <f>VLOOKUP(B188,'2023'!$B:$P,9,FALSE)</f>
        <v>6.7</v>
      </c>
      <c r="I188" s="13">
        <f>VLOOKUP($B188,'2023'!$B:$AC,11,FALSE)</f>
        <v>47.5</v>
      </c>
      <c r="J188" s="13">
        <f>VLOOKUP($B188,'2023'!$B:$AC,6,FALSE)</f>
        <v>10.199999999999999</v>
      </c>
      <c r="K188" s="13">
        <f>VLOOKUP($B188,'2023'!$B:$AC,12,FALSE)</f>
        <v>37.299999999999997</v>
      </c>
      <c r="L188" s="13">
        <f>VLOOKUP($B188,'2023'!$B:$AC,13,FALSE)</f>
        <v>35.299999999999997</v>
      </c>
      <c r="M188" s="13">
        <f>VLOOKUP($B188,'2023'!$B:$AC,14,FALSE)</f>
        <v>92.4</v>
      </c>
      <c r="N188">
        <f>VLOOKUP($B188,'2023'!$B:$AC,20,FALSE)</f>
        <v>-0.92092102621867289</v>
      </c>
      <c r="O188">
        <f>VLOOKUP($B188,'2023'!$B:$AC,22,FALSE)</f>
        <v>-0.58680005420810311</v>
      </c>
      <c r="P188">
        <f>VLOOKUP($B188,'2023'!$B:$AC,23,FALSE)</f>
        <v>-0.67418294574200643</v>
      </c>
      <c r="Q188">
        <f>VLOOKUP($B188,'2023'!$B:$AC,24,FALSE)</f>
        <v>-1.4745879578656689</v>
      </c>
      <c r="R188">
        <f>VLOOKUP($B188,'2023'!$B:$AC,25,FALSE)</f>
        <v>0.50457151625215291</v>
      </c>
      <c r="S188">
        <f>VLOOKUP($B188,'2023'!$B:$AC,26,FALSE)</f>
        <v>1.6434346143908918</v>
      </c>
      <c r="T188">
        <f>VLOOKUP($B188,'2023'!$B:$AC,27,FALSE)</f>
        <v>0.46911167930454778</v>
      </c>
      <c r="U188">
        <f>VLOOKUP($B188,'2023'!$B:$AC,28,FALSE)</f>
        <v>-0.80483653903147778</v>
      </c>
      <c r="V188">
        <f>P188*'Comb LR RESULTS'!$B$18+Q188*'Comb LR RESULTS'!$B$19+R188*'Comb LR RESULTS'!$B$20+S188*'Comb LR RESULTS'!$B$21+T188*'Comb LR RESULTS'!$B$22</f>
        <v>-0.5602232246258545</v>
      </c>
      <c r="W188" s="16">
        <f>'NO Z LR RESULTS'!$B$17+'NO Z LR RESULTS'!$B$18*LR!J188+'NO Z LR RESULTS'!$B$19*LR!I188+'NO Z LR RESULTS'!$B$20*LR!K188+'NO Z LR RESULTS'!$B$21*LR!L188+'NO Z LR RESULTS'!$B$22*LR!M188</f>
        <v>0.39448490623218813</v>
      </c>
    </row>
    <row r="189" spans="1:23" x14ac:dyDescent="0.3">
      <c r="A189">
        <v>2023</v>
      </c>
      <c r="B189" t="s">
        <v>230</v>
      </c>
      <c r="C189">
        <f>VLOOKUP($B189,'2023'!$B:$AC,18,FALSE)</f>
        <v>0.28950695045215502</v>
      </c>
      <c r="D189">
        <f>VLOOKUP($B189,'2023'!$B:$AC,19,FALSE)</f>
        <v>0.27100000000000002</v>
      </c>
      <c r="E189">
        <f>VLOOKUP($B189,'2023'!$B:$AC,21,FALSE)</f>
        <v>-1.3248382676649424</v>
      </c>
      <c r="F189" s="13">
        <f>VLOOKUP($B189,'2023'!$B:$AC,7,FALSE)</f>
        <v>99.7</v>
      </c>
      <c r="G189" s="13">
        <f>VLOOKUP($B189,'2023'!$B:$AC,10,FALSE)</f>
        <v>9.9</v>
      </c>
      <c r="H189">
        <f>VLOOKUP(B189,'2023'!$B:$P,9,FALSE)</f>
        <v>7.9</v>
      </c>
      <c r="I189" s="13">
        <f>VLOOKUP($B189,'2023'!$B:$AC,11,FALSE)</f>
        <v>47.2</v>
      </c>
      <c r="J189" s="13">
        <f>VLOOKUP($B189,'2023'!$B:$AC,6,FALSE)</f>
        <v>8.4</v>
      </c>
      <c r="K189" s="13">
        <f>VLOOKUP($B189,'2023'!$B:$AC,12,FALSE)</f>
        <v>37.299999999999997</v>
      </c>
      <c r="L189" s="13">
        <f>VLOOKUP($B189,'2023'!$B:$AC,13,FALSE)</f>
        <v>36.9</v>
      </c>
      <c r="M189" s="13">
        <f>VLOOKUP($B189,'2023'!$B:$AC,14,FALSE)</f>
        <v>84.9</v>
      </c>
      <c r="N189">
        <f>VLOOKUP($B189,'2023'!$B:$AC,20,FALSE)</f>
        <v>-0.98392481324044023</v>
      </c>
      <c r="O189">
        <f>VLOOKUP($B189,'2023'!$B:$AC,22,FALSE)</f>
        <v>-0.25917002394191241</v>
      </c>
      <c r="P189">
        <f>VLOOKUP($B189,'2023'!$B:$AC,23,FALSE)</f>
        <v>-0.76053220578500247</v>
      </c>
      <c r="Q189">
        <f>VLOOKUP($B189,'2023'!$B:$AC,24,FALSE)</f>
        <v>-1.7019794518371116</v>
      </c>
      <c r="R189">
        <f>VLOOKUP($B189,'2023'!$B:$AC,25,FALSE)</f>
        <v>0.50457151625215291</v>
      </c>
      <c r="S189">
        <f>VLOOKUP($B189,'2023'!$B:$AC,26,FALSE)</f>
        <v>7.4616427211136677E-2</v>
      </c>
      <c r="T189">
        <f>VLOOKUP($B189,'2023'!$B:$AC,27,FALSE)</f>
        <v>0.72824310504199652</v>
      </c>
      <c r="U189">
        <f>VLOOKUP($B189,'2023'!$B:$AC,28,FALSE)</f>
        <v>-2.8601776459201242</v>
      </c>
      <c r="V189">
        <f>P189*'Comb LR RESULTS'!$B$18+Q189*'Comb LR RESULTS'!$B$19+R189*'Comb LR RESULTS'!$B$20+S189*'Comb LR RESULTS'!$B$21+T189*'Comb LR RESULTS'!$B$22</f>
        <v>-1.3564357898396087</v>
      </c>
      <c r="W189" s="16">
        <f>'NO Z LR RESULTS'!$B$17+'NO Z LR RESULTS'!$B$18*LR!J189+'NO Z LR RESULTS'!$B$19*LR!I189+'NO Z LR RESULTS'!$B$20*LR!K189+'NO Z LR RESULTS'!$B$21*LR!L189+'NO Z LR RESULTS'!$B$22*LR!M189</f>
        <v>0.3701656315767593</v>
      </c>
    </row>
    <row r="190" spans="1:23" x14ac:dyDescent="0.3">
      <c r="A190">
        <v>2023</v>
      </c>
      <c r="B190" t="s">
        <v>231</v>
      </c>
      <c r="C190">
        <f>VLOOKUP($B190,'2023'!$B:$AC,18,FALSE)</f>
        <v>0.26165987833126098</v>
      </c>
      <c r="D190">
        <f>VLOOKUP($B190,'2023'!$B:$AC,19,FALSE)</f>
        <v>0.27400000000000002</v>
      </c>
      <c r="E190">
        <f>VLOOKUP($B190,'2023'!$B:$AC,21,FALSE)</f>
        <v>-2.1765543519075381</v>
      </c>
      <c r="F190" s="13">
        <f>VLOOKUP($B190,'2023'!$B:$AC,7,FALSE)</f>
        <v>100.6</v>
      </c>
      <c r="G190" s="13">
        <f>VLOOKUP($B190,'2023'!$B:$AC,10,FALSE)</f>
        <v>10.8</v>
      </c>
      <c r="H190">
        <f>VLOOKUP(B190,'2023'!$B:$P,9,FALSE)</f>
        <v>6.7</v>
      </c>
      <c r="I190" s="13">
        <f>VLOOKUP($B190,'2023'!$B:$AC,11,FALSE)</f>
        <v>47.7</v>
      </c>
      <c r="J190" s="13">
        <f>VLOOKUP($B190,'2023'!$B:$AC,6,FALSE)</f>
        <v>8.3000000000000007</v>
      </c>
      <c r="K190" s="13">
        <f>VLOOKUP($B190,'2023'!$B:$AC,12,FALSE)</f>
        <v>36.9</v>
      </c>
      <c r="L190" s="13">
        <f>VLOOKUP($B190,'2023'!$B:$AC,13,FALSE)</f>
        <v>30.1</v>
      </c>
      <c r="M190" s="13">
        <f>VLOOKUP($B190,'2023'!$B:$AC,14,FALSE)</f>
        <v>84.2</v>
      </c>
      <c r="N190">
        <f>VLOOKUP($B190,'2023'!$B:$AC,20,FALSE)</f>
        <v>-0.79491345217513754</v>
      </c>
      <c r="O190">
        <f>VLOOKUP($B190,'2023'!$B:$AC,22,FALSE)</f>
        <v>-0.58680005420810311</v>
      </c>
      <c r="P190">
        <f>VLOOKUP($B190,'2023'!$B:$AC,23,FALSE)</f>
        <v>-0.61661677238000767</v>
      </c>
      <c r="Q190">
        <f>VLOOKUP($B190,'2023'!$B:$AC,24,FALSE)</f>
        <v>-1.714612312613303</v>
      </c>
      <c r="R190">
        <f>VLOOKUP($B190,'2023'!$B:$AC,25,FALSE)</f>
        <v>0.40577085890516629</v>
      </c>
      <c r="S190">
        <f>VLOOKUP($B190,'2023'!$B:$AC,26,FALSE)</f>
        <v>-7.1806603592307727E-2</v>
      </c>
      <c r="T190">
        <f>VLOOKUP($B190,'2023'!$B:$AC,27,FALSE)</f>
        <v>-0.37306545434215915</v>
      </c>
      <c r="U190">
        <f>VLOOKUP($B190,'2023'!$B:$AC,28,FALSE)</f>
        <v>-1.8191243207686179</v>
      </c>
      <c r="V190">
        <f>P190*'Comb LR RESULTS'!$B$18+Q190*'Comb LR RESULTS'!$B$19+R190*'Comb LR RESULTS'!$B$20+S190*'Comb LR RESULTS'!$B$21+T190*'Comb LR RESULTS'!$B$22</f>
        <v>-1.2496549111457811</v>
      </c>
      <c r="W190" s="16">
        <f>'NO Z LR RESULTS'!$B$17+'NO Z LR RESULTS'!$B$18*LR!J190+'NO Z LR RESULTS'!$B$19*LR!I190+'NO Z LR RESULTS'!$B$20*LR!K190+'NO Z LR RESULTS'!$B$21*LR!L190+'NO Z LR RESULTS'!$B$22*LR!M190</f>
        <v>0.37590050752630322</v>
      </c>
    </row>
    <row r="191" spans="1:23" x14ac:dyDescent="0.3">
      <c r="A191">
        <v>2023</v>
      </c>
      <c r="B191" t="s">
        <v>232</v>
      </c>
      <c r="C191">
        <f>VLOOKUP($B191,'2023'!$B:$AC,18,FALSE)</f>
        <v>0.28508058012715998</v>
      </c>
      <c r="D191">
        <f>VLOOKUP($B191,'2023'!$B:$AC,19,FALSE)</f>
        <v>0.30499999999999999</v>
      </c>
      <c r="E191">
        <f>VLOOKUP($B191,'2023'!$B:$AC,21,FALSE)</f>
        <v>-1.4602209313879164</v>
      </c>
      <c r="F191" s="13">
        <f>VLOOKUP($B191,'2023'!$B:$AC,7,FALSE)</f>
        <v>100.7</v>
      </c>
      <c r="G191" s="13">
        <f>VLOOKUP($B191,'2023'!$B:$AC,10,FALSE)</f>
        <v>3.5</v>
      </c>
      <c r="H191">
        <f>VLOOKUP(B191,'2023'!$B:$P,9,FALSE)</f>
        <v>5.3</v>
      </c>
      <c r="I191" s="13">
        <f>VLOOKUP($B191,'2023'!$B:$AC,11,FALSE)</f>
        <v>40.799999999999997</v>
      </c>
      <c r="J191" s="13">
        <f>VLOOKUP($B191,'2023'!$B:$AC,6,FALSE)</f>
        <v>7.7</v>
      </c>
      <c r="K191" s="13">
        <f>VLOOKUP($B191,'2023'!$B:$AC,12,FALSE)</f>
        <v>37.299999999999997</v>
      </c>
      <c r="L191" s="13">
        <f>VLOOKUP($B191,'2023'!$B:$AC,13,FALSE)</f>
        <v>43.5</v>
      </c>
      <c r="M191" s="13">
        <f>VLOOKUP($B191,'2023'!$B:$AC,14,FALSE)</f>
        <v>86.6</v>
      </c>
      <c r="N191">
        <f>VLOOKUP($B191,'2023'!$B:$AC,20,FALSE)</f>
        <v>-2.328005603038148</v>
      </c>
      <c r="O191">
        <f>VLOOKUP($B191,'2023'!$B:$AC,22,FALSE)</f>
        <v>-0.96903508951865891</v>
      </c>
      <c r="P191">
        <f>VLOOKUP($B191,'2023'!$B:$AC,23,FALSE)</f>
        <v>-2.6026497533689374</v>
      </c>
      <c r="Q191">
        <f>VLOOKUP($B191,'2023'!$B:$AC,24,FALSE)</f>
        <v>-1.7904094772704509</v>
      </c>
      <c r="R191">
        <f>VLOOKUP($B191,'2023'!$B:$AC,25,FALSE)</f>
        <v>0.50457151625215291</v>
      </c>
      <c r="S191">
        <f>VLOOKUP($B191,'2023'!$B:$AC,26,FALSE)</f>
        <v>0.43021521630521209</v>
      </c>
      <c r="T191">
        <f>VLOOKUP($B191,'2023'!$B:$AC,27,FALSE)</f>
        <v>1.7971602362089718</v>
      </c>
      <c r="U191">
        <f>VLOOKUP($B191,'2023'!$B:$AC,28,FALSE)</f>
        <v>-3.6619260134263634</v>
      </c>
      <c r="V191">
        <f>P191*'Comb LR RESULTS'!$B$18+Q191*'Comb LR RESULTS'!$B$19+R191*'Comb LR RESULTS'!$B$20+S191*'Comb LR RESULTS'!$B$21+T191*'Comb LR RESULTS'!$B$22</f>
        <v>-1.5869723165510379</v>
      </c>
      <c r="W191" s="16">
        <f>'NO Z LR RESULTS'!$B$17+'NO Z LR RESULTS'!$B$18*LR!J191+'NO Z LR RESULTS'!$B$19*LR!I191+'NO Z LR RESULTS'!$B$20*LR!K191+'NO Z LR RESULTS'!$B$21*LR!L191+'NO Z LR RESULTS'!$B$22*LR!M191</f>
        <v>0.3499299277613086</v>
      </c>
    </row>
    <row r="192" spans="1:23" x14ac:dyDescent="0.3">
      <c r="A192">
        <v>2023</v>
      </c>
      <c r="B192" t="s">
        <v>233</v>
      </c>
      <c r="C192">
        <f>VLOOKUP($B192,'2023'!$B:$AC,18,FALSE)</f>
        <v>0.322124566053198</v>
      </c>
      <c r="D192">
        <f>VLOOKUP($B192,'2023'!$B:$AC,19,FALSE)</f>
        <v>0.311</v>
      </c>
      <c r="E192">
        <f>VLOOKUP($B192,'2023'!$B:$AC,21,FALSE)</f>
        <v>-0.32721281833786214</v>
      </c>
      <c r="F192" s="13">
        <f>VLOOKUP($B192,'2023'!$B:$AC,7,FALSE)</f>
        <v>101.1</v>
      </c>
      <c r="G192" s="13">
        <f>VLOOKUP($B192,'2023'!$B:$AC,10,FALSE)</f>
        <v>12</v>
      </c>
      <c r="H192">
        <f>VLOOKUP(B192,'2023'!$B:$P,9,FALSE)</f>
        <v>6.3</v>
      </c>
      <c r="I192" s="13">
        <f>VLOOKUP($B192,'2023'!$B:$AC,11,FALSE)</f>
        <v>50.5</v>
      </c>
      <c r="J192" s="13">
        <f>VLOOKUP($B192,'2023'!$B:$AC,6,FALSE)</f>
        <v>7.6</v>
      </c>
      <c r="K192" s="13">
        <f>VLOOKUP($B192,'2023'!$B:$AC,12,FALSE)</f>
        <v>38.5</v>
      </c>
      <c r="L192" s="13">
        <f>VLOOKUP($B192,'2023'!$B:$AC,13,FALSE)</f>
        <v>32.799999999999997</v>
      </c>
      <c r="M192" s="13">
        <f>VLOOKUP($B192,'2023'!$B:$AC,14,FALSE)</f>
        <v>93.9</v>
      </c>
      <c r="N192">
        <f>VLOOKUP($B192,'2023'!$B:$AC,20,FALSE)</f>
        <v>-0.5428983040880675</v>
      </c>
      <c r="O192">
        <f>VLOOKUP($B192,'2023'!$B:$AC,22,FALSE)</f>
        <v>-0.69601006429683343</v>
      </c>
      <c r="P192">
        <f>VLOOKUP($B192,'2023'!$B:$AC,23,FALSE)</f>
        <v>0.18930965468796238</v>
      </c>
      <c r="Q192">
        <f>VLOOKUP($B192,'2023'!$B:$AC,24,FALSE)</f>
        <v>-1.803042338046642</v>
      </c>
      <c r="R192">
        <f>VLOOKUP($B192,'2023'!$B:$AC,25,FALSE)</f>
        <v>0.80097348829311443</v>
      </c>
      <c r="S192">
        <f>VLOOKUP($B192,'2023'!$B:$AC,26,FALSE)</f>
        <v>1.9571982518268427</v>
      </c>
      <c r="T192">
        <f>VLOOKUP($B192,'2023'!$B:$AC,27,FALSE)</f>
        <v>6.4218826589784506E-2</v>
      </c>
      <c r="U192">
        <f>VLOOKUP($B192,'2023'!$B:$AC,28,FALSE)</f>
        <v>-0.71103640110269828</v>
      </c>
      <c r="V192">
        <f>P192*'Comb LR RESULTS'!$B$18+Q192*'Comb LR RESULTS'!$B$19+R192*'Comb LR RESULTS'!$B$20+S192*'Comb LR RESULTS'!$B$21+T192*'Comb LR RESULTS'!$B$22</f>
        <v>-0.57860369823881208</v>
      </c>
      <c r="W192" s="16">
        <f>'NO Z LR RESULTS'!$B$17+'NO Z LR RESULTS'!$B$18*LR!J192+'NO Z LR RESULTS'!$B$19*LR!I192+'NO Z LR RESULTS'!$B$20*LR!K192+'NO Z LR RESULTS'!$B$21*LR!L192+'NO Z LR RESULTS'!$B$22*LR!M192</f>
        <v>0.40613733086241482</v>
      </c>
    </row>
    <row r="193" spans="1:23" x14ac:dyDescent="0.3">
      <c r="A193">
        <v>2023</v>
      </c>
      <c r="B193" t="s">
        <v>234</v>
      </c>
      <c r="C193">
        <f>VLOOKUP($B193,'2023'!$B:$AC,18,FALSE)</f>
        <v>0.30240596572557998</v>
      </c>
      <c r="D193">
        <f>VLOOKUP($B193,'2023'!$B:$AC,19,FALSE)</f>
        <v>0.30099999999999999</v>
      </c>
      <c r="E193">
        <f>VLOOKUP($B193,'2023'!$B:$AC,21,FALSE)</f>
        <v>-0.93031568620389993</v>
      </c>
      <c r="F193" s="13">
        <f>VLOOKUP($B193,'2023'!$B:$AC,7,FALSE)</f>
        <v>99.7</v>
      </c>
      <c r="G193" s="13">
        <f>VLOOKUP($B193,'2023'!$B:$AC,10,FALSE)</f>
        <v>4.8</v>
      </c>
      <c r="H193">
        <f>VLOOKUP(B193,'2023'!$B:$P,9,FALSE)</f>
        <v>12.3</v>
      </c>
      <c r="I193" s="13">
        <f>VLOOKUP($B193,'2023'!$B:$AC,11,FALSE)</f>
        <v>45.9</v>
      </c>
      <c r="J193" s="13">
        <f>VLOOKUP($B193,'2023'!$B:$AC,6,FALSE)</f>
        <v>6.6</v>
      </c>
      <c r="K193" s="13">
        <f>VLOOKUP($B193,'2023'!$B:$AC,12,FALSE)</f>
        <v>41.1</v>
      </c>
      <c r="L193" s="13">
        <f>VLOOKUP($B193,'2023'!$B:$AC,13,FALSE)</f>
        <v>34.9</v>
      </c>
      <c r="M193" s="13">
        <f>VLOOKUP($B193,'2023'!$B:$AC,14,FALSE)</f>
        <v>90.1</v>
      </c>
      <c r="N193">
        <f>VLOOKUP($B193,'2023'!$B:$AC,20,FALSE)</f>
        <v>-2.0549891926104884</v>
      </c>
      <c r="O193">
        <f>VLOOKUP($B193,'2023'!$B:$AC,22,FALSE)</f>
        <v>0.94214008703411989</v>
      </c>
      <c r="P193">
        <f>VLOOKUP($B193,'2023'!$B:$AC,23,FALSE)</f>
        <v>-1.1347123326379902</v>
      </c>
      <c r="Q193">
        <f>VLOOKUP($B193,'2023'!$B:$AC,24,FALSE)</f>
        <v>-1.9293709458085548</v>
      </c>
      <c r="R193">
        <f>VLOOKUP($B193,'2023'!$B:$AC,25,FALSE)</f>
        <v>1.4431777610485299</v>
      </c>
      <c r="S193">
        <f>VLOOKUP($B193,'2023'!$B:$AC,26,FALSE)</f>
        <v>1.1623303703224312</v>
      </c>
      <c r="T193">
        <f>VLOOKUP($B193,'2023'!$B:$AC,27,FALSE)</f>
        <v>0.4043288228701859</v>
      </c>
      <c r="U193">
        <f>VLOOKUP($B193,'2023'!$B:$AC,28,FALSE)</f>
        <v>-2.6145471594048395</v>
      </c>
      <c r="V193">
        <f>P193*'Comb LR RESULTS'!$B$18+Q193*'Comb LR RESULTS'!$B$19+R193*'Comb LR RESULTS'!$B$20+S193*'Comb LR RESULTS'!$B$21+T193*'Comb LR RESULTS'!$B$22</f>
        <v>-1.252391349283245</v>
      </c>
      <c r="W193" s="16">
        <f>'NO Z LR RESULTS'!$B$17+'NO Z LR RESULTS'!$B$18*LR!J193+'NO Z LR RESULTS'!$B$19*LR!I193+'NO Z LR RESULTS'!$B$20*LR!K193+'NO Z LR RESULTS'!$B$21*LR!L193+'NO Z LR RESULTS'!$B$22*LR!M193</f>
        <v>0.37591146323519598</v>
      </c>
    </row>
    <row r="194" spans="1:23" x14ac:dyDescent="0.3">
      <c r="A194">
        <v>2023</v>
      </c>
      <c r="B194" t="s">
        <v>235</v>
      </c>
      <c r="C194">
        <f>VLOOKUP($B194,'2023'!$B:$AC,18,FALSE)</f>
        <v>0.31417142808899401</v>
      </c>
      <c r="D194">
        <f>VLOOKUP($B194,'2023'!$B:$AC,19,FALSE)</f>
        <v>0.29399999999999998</v>
      </c>
      <c r="E194">
        <f>VLOOKUP($B194,'2023'!$B:$AC,21,FALSE)</f>
        <v>-0.57046336528604447</v>
      </c>
      <c r="F194" s="13">
        <f>VLOOKUP($B194,'2023'!$B:$AC,7,FALSE)</f>
        <v>100</v>
      </c>
      <c r="G194" s="13">
        <f>VLOOKUP($B194,'2023'!$B:$AC,10,FALSE)</f>
        <v>11</v>
      </c>
      <c r="H194">
        <f>VLOOKUP(B194,'2023'!$B:$P,9,FALSE)</f>
        <v>10.6</v>
      </c>
      <c r="I194" s="13">
        <f>VLOOKUP($B194,'2023'!$B:$AC,11,FALSE)</f>
        <v>43.9</v>
      </c>
      <c r="J194" s="13">
        <f>VLOOKUP($B194,'2023'!$B:$AC,6,FALSE)</f>
        <v>6.5</v>
      </c>
      <c r="K194" s="13">
        <f>VLOOKUP($B194,'2023'!$B:$AC,12,FALSE)</f>
        <v>32.9</v>
      </c>
      <c r="L194" s="13">
        <f>VLOOKUP($B194,'2023'!$B:$AC,13,FALSE)</f>
        <v>33.5</v>
      </c>
      <c r="M194" s="13">
        <f>VLOOKUP($B194,'2023'!$B:$AC,14,FALSE)</f>
        <v>92.4</v>
      </c>
      <c r="N194">
        <f>VLOOKUP($B194,'2023'!$B:$AC,20,FALSE)</f>
        <v>-0.75291092749395927</v>
      </c>
      <c r="O194">
        <f>VLOOKUP($B194,'2023'!$B:$AC,22,FALSE)</f>
        <v>0.47799754415701629</v>
      </c>
      <c r="P194">
        <f>VLOOKUP($B194,'2023'!$B:$AC,23,FALSE)</f>
        <v>-1.7103740662579694</v>
      </c>
      <c r="Q194">
        <f>VLOOKUP($B194,'2023'!$B:$AC,24,FALSE)</f>
        <v>-1.942003806584746</v>
      </c>
      <c r="R194">
        <f>VLOOKUP($B194,'2023'!$B:$AC,25,FALSE)</f>
        <v>-0.58223571456470313</v>
      </c>
      <c r="S194">
        <f>VLOOKUP($B194,'2023'!$B:$AC,26,FALSE)</f>
        <v>1.6434346143908918</v>
      </c>
      <c r="T194">
        <f>VLOOKUP($B194,'2023'!$B:$AC,27,FALSE)</f>
        <v>0.17758882534991868</v>
      </c>
      <c r="U194">
        <f>VLOOKUP($B194,'2023'!$B:$AC,28,FALSE)</f>
        <v>0.10607769702093017</v>
      </c>
      <c r="V194">
        <f>P194*'Comb LR RESULTS'!$B$18+Q194*'Comb LR RESULTS'!$B$19+R194*'Comb LR RESULTS'!$B$20+S194*'Comb LR RESULTS'!$B$21+T194*'Comb LR RESULTS'!$B$22</f>
        <v>-0.73364662971228101</v>
      </c>
      <c r="W194" s="16">
        <f>'NO Z LR RESULTS'!$B$17+'NO Z LR RESULTS'!$B$18*LR!J194+'NO Z LR RESULTS'!$B$19*LR!I194+'NO Z LR RESULTS'!$B$20*LR!K194+'NO Z LR RESULTS'!$B$21*LR!L194+'NO Z LR RESULTS'!$B$22*LR!M194</f>
        <v>0.3888764509500453</v>
      </c>
    </row>
    <row r="195" spans="1:23" x14ac:dyDescent="0.3">
      <c r="A195">
        <v>2023</v>
      </c>
      <c r="B195" t="s">
        <v>236</v>
      </c>
      <c r="C195">
        <f>VLOOKUP($B195,'2023'!$B:$AC,18,FALSE)</f>
        <v>0.35269147473671703</v>
      </c>
      <c r="D195">
        <f>VLOOKUP($B195,'2023'!$B:$AC,19,FALSE)</f>
        <v>0.28899999999999998</v>
      </c>
      <c r="E195">
        <f>VLOOKUP($B195,'2023'!$B:$AC,21,FALSE)</f>
        <v>0.607690774338005</v>
      </c>
      <c r="F195" s="13">
        <f>VLOOKUP($B195,'2023'!$B:$AC,7,FALSE)</f>
        <v>100.7</v>
      </c>
      <c r="G195" s="13">
        <f>VLOOKUP($B195,'2023'!$B:$AC,10,FALSE)</f>
        <v>10.4</v>
      </c>
      <c r="H195">
        <f>VLOOKUP(B195,'2023'!$B:$P,9,FALSE)</f>
        <v>12.2</v>
      </c>
      <c r="I195" s="13">
        <f>VLOOKUP($B195,'2023'!$B:$AC,11,FALSE)</f>
        <v>52.1</v>
      </c>
      <c r="J195" s="13">
        <f>VLOOKUP($B195,'2023'!$B:$AC,6,FALSE)</f>
        <v>6.4</v>
      </c>
      <c r="K195" s="13">
        <f>VLOOKUP($B195,'2023'!$B:$AC,12,FALSE)</f>
        <v>41.7</v>
      </c>
      <c r="L195" s="13">
        <f>VLOOKUP($B195,'2023'!$B:$AC,13,FALSE)</f>
        <v>28.9</v>
      </c>
      <c r="M195" s="13">
        <f>VLOOKUP($B195,'2023'!$B:$AC,14,FALSE)</f>
        <v>90.7</v>
      </c>
      <c r="N195">
        <f>VLOOKUP($B195,'2023'!$B:$AC,20,FALSE)</f>
        <v>-0.87891850153749429</v>
      </c>
      <c r="O195">
        <f>VLOOKUP($B195,'2023'!$B:$AC,22,FALSE)</f>
        <v>0.91483758451193697</v>
      </c>
      <c r="P195">
        <f>VLOOKUP($B195,'2023'!$B:$AC,23,FALSE)</f>
        <v>0.64983904158394612</v>
      </c>
      <c r="Q195">
        <f>VLOOKUP($B195,'2023'!$B:$AC,24,FALSE)</f>
        <v>-1.9546366673609372</v>
      </c>
      <c r="R195">
        <f>VLOOKUP($B195,'2023'!$B:$AC,25,FALSE)</f>
        <v>1.5913787470690106</v>
      </c>
      <c r="S195">
        <f>VLOOKUP($B195,'2023'!$B:$AC,26,FALSE)</f>
        <v>1.2878358252968134</v>
      </c>
      <c r="T195">
        <f>VLOOKUP($B195,'2023'!$B:$AC,27,FALSE)</f>
        <v>-0.56741402364524596</v>
      </c>
      <c r="U195">
        <f>VLOOKUP($B195,'2023'!$B:$AC,28,FALSE)</f>
        <v>-1.6907655654878884</v>
      </c>
      <c r="V195">
        <f>P195*'Comb LR RESULTS'!$B$18+Q195*'Comb LR RESULTS'!$B$19+R195*'Comb LR RESULTS'!$B$20+S195*'Comb LR RESULTS'!$B$21+T195*'Comb LR RESULTS'!$B$22</f>
        <v>-0.95665461137443264</v>
      </c>
      <c r="W195" s="16">
        <f>'NO Z LR RESULTS'!$B$17+'NO Z LR RESULTS'!$B$18*LR!J195+'NO Z LR RESULTS'!$B$19*LR!I195+'NO Z LR RESULTS'!$B$20*LR!K195+'NO Z LR RESULTS'!$B$21*LR!L195+'NO Z LR RESULTS'!$B$22*LR!M195</f>
        <v>0.3999770927624019</v>
      </c>
    </row>
    <row r="196" spans="1:23" x14ac:dyDescent="0.3">
      <c r="A196">
        <v>2023</v>
      </c>
      <c r="B196" t="s">
        <v>237</v>
      </c>
      <c r="C196">
        <f>VLOOKUP($B196,'2023'!$B:$AC,18,FALSE)</f>
        <v>0.30411327653011999</v>
      </c>
      <c r="D196">
        <f>VLOOKUP($B196,'2023'!$B:$AC,19,FALSE)</f>
        <v>0.27600000000000002</v>
      </c>
      <c r="E196">
        <f>VLOOKUP($B196,'2023'!$B:$AC,21,FALSE)</f>
        <v>-0.87809676470597964</v>
      </c>
      <c r="F196" s="13">
        <f>VLOOKUP($B196,'2023'!$B:$AC,7,FALSE)</f>
        <v>99</v>
      </c>
      <c r="G196" s="13">
        <f>VLOOKUP($B196,'2023'!$B:$AC,10,FALSE)</f>
        <v>13.9</v>
      </c>
      <c r="H196">
        <f>VLOOKUP(B196,'2023'!$B:$P,9,FALSE)</f>
        <v>8.1999999999999993</v>
      </c>
      <c r="I196" s="13">
        <f>VLOOKUP($B196,'2023'!$B:$AC,11,FALSE)</f>
        <v>47.7</v>
      </c>
      <c r="J196" s="13">
        <f>VLOOKUP($B196,'2023'!$B:$AC,6,FALSE)</f>
        <v>6.2</v>
      </c>
      <c r="K196" s="13">
        <f>VLOOKUP($B196,'2023'!$B:$AC,12,FALSE)</f>
        <v>33.799999999999997</v>
      </c>
      <c r="L196" s="13">
        <f>VLOOKUP($B196,'2023'!$B:$AC,13,FALSE)</f>
        <v>36.1</v>
      </c>
      <c r="M196" s="13">
        <f>VLOOKUP($B196,'2023'!$B:$AC,14,FALSE)</f>
        <v>86.4</v>
      </c>
      <c r="N196">
        <f>VLOOKUP($B196,'2023'!$B:$AC,20,FALSE)</f>
        <v>-0.14387431961687305</v>
      </c>
      <c r="O196">
        <f>VLOOKUP($B196,'2023'!$B:$AC,22,FALSE)</f>
        <v>-0.17726251637536505</v>
      </c>
      <c r="P196">
        <f>VLOOKUP($B196,'2023'!$B:$AC,23,FALSE)</f>
        <v>-0.61661677238000767</v>
      </c>
      <c r="Q196">
        <f>VLOOKUP($B196,'2023'!$B:$AC,24,FALSE)</f>
        <v>-1.9799023889133198</v>
      </c>
      <c r="R196">
        <f>VLOOKUP($B196,'2023'!$B:$AC,25,FALSE)</f>
        <v>-0.35993423553398285</v>
      </c>
      <c r="S196">
        <f>VLOOKUP($B196,'2023'!$B:$AC,26,FALSE)</f>
        <v>0.38838006464708769</v>
      </c>
      <c r="T196">
        <f>VLOOKUP($B196,'2023'!$B:$AC,27,FALSE)</f>
        <v>0.59867739217327276</v>
      </c>
      <c r="U196">
        <f>VLOOKUP($B196,'2023'!$B:$AC,28,FALSE)</f>
        <v>-1.8302654809055219</v>
      </c>
      <c r="V196">
        <f>P196*'Comb LR RESULTS'!$B$18+Q196*'Comb LR RESULTS'!$B$19+R196*'Comb LR RESULTS'!$B$20+S196*'Comb LR RESULTS'!$B$21+T196*'Comb LR RESULTS'!$B$22</f>
        <v>-1.233458019965062</v>
      </c>
      <c r="W196" s="16">
        <f>'NO Z LR RESULTS'!$B$17+'NO Z LR RESULTS'!$B$18*LR!J196+'NO Z LR RESULTS'!$B$19*LR!I196+'NO Z LR RESULTS'!$B$20*LR!K196+'NO Z LR RESULTS'!$B$21*LR!L196+'NO Z LR RESULTS'!$B$22*LR!M196</f>
        <v>0.37980261759442363</v>
      </c>
    </row>
    <row r="197" spans="1:23" x14ac:dyDescent="0.3">
      <c r="A197">
        <v>2023</v>
      </c>
      <c r="B197" t="s">
        <v>238</v>
      </c>
      <c r="C197">
        <f>VLOOKUP($B197,'2023'!$B:$AC,18,FALSE)</f>
        <v>0.29899244153402599</v>
      </c>
      <c r="D197">
        <f>VLOOKUP($B197,'2023'!$B:$AC,19,FALSE)</f>
        <v>0.31</v>
      </c>
      <c r="E197">
        <f>VLOOKUP($B197,'2023'!$B:$AC,21,FALSE)</f>
        <v>-1.0347199641572835</v>
      </c>
      <c r="F197" s="13">
        <f>VLOOKUP($B197,'2023'!$B:$AC,7,FALSE)</f>
        <v>99.5</v>
      </c>
      <c r="G197" s="13">
        <f>VLOOKUP($B197,'2023'!$B:$AC,10,FALSE)</f>
        <v>11.4</v>
      </c>
      <c r="H197">
        <f>VLOOKUP(B197,'2023'!$B:$P,9,FALSE)</f>
        <v>5.7</v>
      </c>
      <c r="I197" s="13">
        <f>VLOOKUP($B197,'2023'!$B:$AC,11,FALSE)</f>
        <v>47.4</v>
      </c>
      <c r="J197" s="13">
        <f>VLOOKUP($B197,'2023'!$B:$AC,6,FALSE)</f>
        <v>6.1</v>
      </c>
      <c r="K197" s="13">
        <f>VLOOKUP($B197,'2023'!$B:$AC,12,FALSE)</f>
        <v>36</v>
      </c>
      <c r="L197" s="13">
        <f>VLOOKUP($B197,'2023'!$B:$AC,13,FALSE)</f>
        <v>33.9</v>
      </c>
      <c r="M197" s="13">
        <f>VLOOKUP($B197,'2023'!$B:$AC,14,FALSE)</f>
        <v>85.9</v>
      </c>
      <c r="N197">
        <f>VLOOKUP($B197,'2023'!$B:$AC,20,FALSE)</f>
        <v>-0.66890587813160252</v>
      </c>
      <c r="O197">
        <f>VLOOKUP($B197,'2023'!$B:$AC,22,FALSE)</f>
        <v>-0.85982507942992858</v>
      </c>
      <c r="P197">
        <f>VLOOKUP($B197,'2023'!$B:$AC,23,FALSE)</f>
        <v>-0.70296603242300582</v>
      </c>
      <c r="Q197">
        <f>VLOOKUP($B197,'2023'!$B:$AC,24,FALSE)</f>
        <v>-1.992535249689511</v>
      </c>
      <c r="R197">
        <f>VLOOKUP($B197,'2023'!$B:$AC,25,FALSE)</f>
        <v>0.18346937987444603</v>
      </c>
      <c r="S197">
        <f>VLOOKUP($B197,'2023'!$B:$AC,26,FALSE)</f>
        <v>0.28379218550177066</v>
      </c>
      <c r="T197">
        <f>VLOOKUP($B197,'2023'!$B:$AC,27,FALSE)</f>
        <v>0.24237168178428056</v>
      </c>
      <c r="U197">
        <f>VLOOKUP($B197,'2023'!$B:$AC,28,FALSE)</f>
        <v>-2.1345841258464668</v>
      </c>
      <c r="V197">
        <f>P197*'Comb LR RESULTS'!$B$18+Q197*'Comb LR RESULTS'!$B$19+R197*'Comb LR RESULTS'!$B$20+S197*'Comb LR RESULTS'!$B$21+T197*'Comb LR RESULTS'!$B$22</f>
        <v>-1.3433305075473505</v>
      </c>
      <c r="W197" s="16">
        <f>'NO Z LR RESULTS'!$B$17+'NO Z LR RESULTS'!$B$18*LR!J197+'NO Z LR RESULTS'!$B$19*LR!I197+'NO Z LR RESULTS'!$B$20*LR!K197+'NO Z LR RESULTS'!$B$21*LR!L197+'NO Z LR RESULTS'!$B$22*LR!M197</f>
        <v>0.37625229134622556</v>
      </c>
    </row>
    <row r="198" spans="1:23" x14ac:dyDescent="0.3">
      <c r="A198">
        <v>2023</v>
      </c>
      <c r="B198" t="s">
        <v>239</v>
      </c>
      <c r="C198">
        <f>VLOOKUP($B198,'2023'!$B:$AC,18,FALSE)</f>
        <v>0.31906399788955803</v>
      </c>
      <c r="D198">
        <f>VLOOKUP($B198,'2023'!$B:$AC,19,FALSE)</f>
        <v>0.27500000000000002</v>
      </c>
      <c r="E198">
        <f>VLOOKUP($B198,'2023'!$B:$AC,21,FALSE)</f>
        <v>-0.42082176654527975</v>
      </c>
      <c r="F198" s="13">
        <f>VLOOKUP($B198,'2023'!$B:$AC,7,FALSE)</f>
        <v>98.2</v>
      </c>
      <c r="G198" s="13">
        <f>VLOOKUP($B198,'2023'!$B:$AC,10,FALSE)</f>
        <v>10.3</v>
      </c>
      <c r="H198">
        <f>VLOOKUP(B198,'2023'!$B:$P,9,FALSE)</f>
        <v>13.6</v>
      </c>
      <c r="I198" s="13">
        <f>VLOOKUP($B198,'2023'!$B:$AC,11,FALSE)</f>
        <v>53.5</v>
      </c>
      <c r="J198" s="13">
        <f>VLOOKUP($B198,'2023'!$B:$AC,6,FALSE)</f>
        <v>5.6</v>
      </c>
      <c r="K198" s="13">
        <f>VLOOKUP($B198,'2023'!$B:$AC,12,FALSE)</f>
        <v>43.2</v>
      </c>
      <c r="L198" s="13">
        <f>VLOOKUP($B198,'2023'!$B:$AC,13,FALSE)</f>
        <v>21.2</v>
      </c>
      <c r="M198" s="13">
        <f>VLOOKUP($B198,'2023'!$B:$AC,14,FALSE)</f>
        <v>90.8</v>
      </c>
      <c r="N198">
        <f>VLOOKUP($B198,'2023'!$B:$AC,20,FALSE)</f>
        <v>-0.89991976387808348</v>
      </c>
      <c r="O198">
        <f>VLOOKUP($B198,'2023'!$B:$AC,22,FALSE)</f>
        <v>1.2970726198224929</v>
      </c>
      <c r="P198">
        <f>VLOOKUP($B198,'2023'!$B:$AC,23,FALSE)</f>
        <v>1.0528022551179312</v>
      </c>
      <c r="Q198">
        <f>VLOOKUP($B198,'2023'!$B:$AC,24,FALSE)</f>
        <v>-2.0556995535704679</v>
      </c>
      <c r="R198">
        <f>VLOOKUP($B198,'2023'!$B:$AC,25,FALSE)</f>
        <v>1.9618812121202116</v>
      </c>
      <c r="S198">
        <f>VLOOKUP($B198,'2023'!$B:$AC,26,FALSE)</f>
        <v>1.3087534011258755</v>
      </c>
      <c r="T198">
        <f>VLOOKUP($B198,'2023'!$B:$AC,27,FALSE)</f>
        <v>-1.8144840100067168</v>
      </c>
      <c r="U198">
        <f>VLOOKUP($B198,'2023'!$B:$AC,28,FALSE)</f>
        <v>-0.89434335455808722</v>
      </c>
      <c r="V198">
        <f>P198*'Comb LR RESULTS'!$B$18+Q198*'Comb LR RESULTS'!$B$19+R198*'Comb LR RESULTS'!$B$20+S198*'Comb LR RESULTS'!$B$21+T198*'Comb LR RESULTS'!$B$22</f>
        <v>-0.88631081803409673</v>
      </c>
      <c r="W198" s="16">
        <f>'NO Z LR RESULTS'!$B$17+'NO Z LR RESULTS'!$B$18*LR!J198+'NO Z LR RESULTS'!$B$19*LR!I198+'NO Z LR RESULTS'!$B$20*LR!K198+'NO Z LR RESULTS'!$B$21*LR!L198+'NO Z LR RESULTS'!$B$22*LR!M198</f>
        <v>0.40822391367030642</v>
      </c>
    </row>
    <row r="199" spans="1:23" x14ac:dyDescent="0.3">
      <c r="A199">
        <v>2023</v>
      </c>
      <c r="B199" t="s">
        <v>240</v>
      </c>
      <c r="C199">
        <f>VLOOKUP($B199,'2023'!$B:$AC,18,FALSE)</f>
        <v>0.26844041678123098</v>
      </c>
      <c r="D199">
        <f>VLOOKUP($B199,'2023'!$B:$AC,19,FALSE)</f>
        <v>0.27200000000000002</v>
      </c>
      <c r="E199">
        <f>VLOOKUP($B199,'2023'!$B:$AC,21,FALSE)</f>
        <v>-1.9691683246586742</v>
      </c>
      <c r="F199" s="13">
        <f>VLOOKUP($B199,'2023'!$B:$AC,7,FALSE)</f>
        <v>98.6</v>
      </c>
      <c r="G199" s="13">
        <f>VLOOKUP($B199,'2023'!$B:$AC,10,FALSE)</f>
        <v>5.6</v>
      </c>
      <c r="H199">
        <f>VLOOKUP(B199,'2023'!$B:$P,9,FALSE)</f>
        <v>3.4</v>
      </c>
      <c r="I199" s="13">
        <f>VLOOKUP($B199,'2023'!$B:$AC,11,FALSE)</f>
        <v>48.2</v>
      </c>
      <c r="J199" s="13">
        <f>VLOOKUP($B199,'2023'!$B:$AC,6,FALSE)</f>
        <v>4.8</v>
      </c>
      <c r="K199" s="13">
        <f>VLOOKUP($B199,'2023'!$B:$AC,12,FALSE)</f>
        <v>42.6</v>
      </c>
      <c r="L199" s="13">
        <f>VLOOKUP($B199,'2023'!$B:$AC,13,FALSE)</f>
        <v>30.5</v>
      </c>
      <c r="M199" s="13">
        <f>VLOOKUP($B199,'2023'!$B:$AC,14,FALSE)</f>
        <v>90</v>
      </c>
      <c r="N199">
        <f>VLOOKUP($B199,'2023'!$B:$AC,20,FALSE)</f>
        <v>-1.8869790938857751</v>
      </c>
      <c r="O199">
        <f>VLOOKUP($B199,'2023'!$B:$AC,22,FALSE)</f>
        <v>-1.4877826374401273</v>
      </c>
      <c r="P199">
        <f>VLOOKUP($B199,'2023'!$B:$AC,23,FALSE)</f>
        <v>-0.47270133897501287</v>
      </c>
      <c r="Q199">
        <f>VLOOKUP($B199,'2023'!$B:$AC,24,FALSE)</f>
        <v>-2.1567624397799974</v>
      </c>
      <c r="R199">
        <f>VLOOKUP($B199,'2023'!$B:$AC,25,FALSE)</f>
        <v>1.8136802260997309</v>
      </c>
      <c r="S199">
        <f>VLOOKUP($B199,'2023'!$B:$AC,26,FALSE)</f>
        <v>1.141412794493369</v>
      </c>
      <c r="T199">
        <f>VLOOKUP($B199,'2023'!$B:$AC,27,FALSE)</f>
        <v>-0.30828259790779722</v>
      </c>
      <c r="U199">
        <f>VLOOKUP($B199,'2023'!$B:$AC,28,FALSE)</f>
        <v>-2.5207472734785621</v>
      </c>
      <c r="V199">
        <f>P199*'Comb LR RESULTS'!$B$18+Q199*'Comb LR RESULTS'!$B$19+R199*'Comb LR RESULTS'!$B$20+S199*'Comb LR RESULTS'!$B$21+T199*'Comb LR RESULTS'!$B$22</f>
        <v>-1.3257407829209074</v>
      </c>
      <c r="W199" s="16">
        <f>'NO Z LR RESULTS'!$B$17+'NO Z LR RESULTS'!$B$18*LR!J199+'NO Z LR RESULTS'!$B$19*LR!I199+'NO Z LR RESULTS'!$B$20*LR!K199+'NO Z LR RESULTS'!$B$21*LR!L199+'NO Z LR RESULTS'!$B$22*LR!M199</f>
        <v>0.38279072272994175</v>
      </c>
    </row>
    <row r="200" spans="1:23" x14ac:dyDescent="0.3">
      <c r="A200">
        <v>2023</v>
      </c>
      <c r="B200" t="s">
        <v>241</v>
      </c>
      <c r="C200">
        <f>VLOOKUP($B200,'2023'!$B:$AC,18,FALSE)</f>
        <v>0.36892370392780399</v>
      </c>
      <c r="D200">
        <f>VLOOKUP($B200,'2023'!$B:$AC,19,FALSE)</f>
        <v>0.35399999999999998</v>
      </c>
      <c r="E200">
        <f>VLOOKUP($B200,'2023'!$B:$AC,21,FALSE)</f>
        <v>1.1041613054279744</v>
      </c>
      <c r="F200" s="13">
        <f>VLOOKUP($B200,'2023'!$B:$AC,7,FALSE)</f>
        <v>98.7</v>
      </c>
      <c r="G200" s="13">
        <f>VLOOKUP($B200,'2023'!$B:$AC,10,FALSE)</f>
        <v>1.6</v>
      </c>
      <c r="H200">
        <f>VLOOKUP(B200,'2023'!$B:$P,9,FALSE)</f>
        <v>5.7</v>
      </c>
      <c r="I200" s="13">
        <f>VLOOKUP($B200,'2023'!$B:$AC,11,FALSE)</f>
        <v>42.6</v>
      </c>
      <c r="J200" s="13">
        <f>VLOOKUP($B200,'2023'!$B:$AC,6,FALSE)</f>
        <v>3.5</v>
      </c>
      <c r="K200" s="13">
        <f>VLOOKUP($B200,'2023'!$B:$AC,12,FALSE)</f>
        <v>41</v>
      </c>
      <c r="L200" s="13">
        <f>VLOOKUP($B200,'2023'!$B:$AC,13,FALSE)</f>
        <v>37.299999999999997</v>
      </c>
      <c r="M200" s="13">
        <f>VLOOKUP($B200,'2023'!$B:$AC,14,FALSE)</f>
        <v>94.4</v>
      </c>
      <c r="N200">
        <f>VLOOKUP($B200,'2023'!$B:$AC,20,FALSE)</f>
        <v>-2.7270295875093424</v>
      </c>
      <c r="O200">
        <f>VLOOKUP($B200,'2023'!$B:$AC,22,FALSE)</f>
        <v>-0.85982507942992858</v>
      </c>
      <c r="P200">
        <f>VLOOKUP($B200,'2023'!$B:$AC,23,FALSE)</f>
        <v>-2.084554193110955</v>
      </c>
      <c r="Q200">
        <f>VLOOKUP($B200,'2023'!$B:$AC,24,FALSE)</f>
        <v>-2.3209896298704842</v>
      </c>
      <c r="R200">
        <f>VLOOKUP($B200,'2023'!$B:$AC,25,FALSE)</f>
        <v>1.4184775967117829</v>
      </c>
      <c r="S200">
        <f>VLOOKUP($B200,'2023'!$B:$AC,26,FALSE)</f>
        <v>2.0617861309721599</v>
      </c>
      <c r="T200">
        <f>VLOOKUP($B200,'2023'!$B:$AC,27,FALSE)</f>
        <v>0.7930259614763584</v>
      </c>
      <c r="U200">
        <f>VLOOKUP($B200,'2023'!$B:$AC,28,FALSE)</f>
        <v>-2.4707070570864653</v>
      </c>
      <c r="V200">
        <f>P200*'Comb LR RESULTS'!$B$18+Q200*'Comb LR RESULTS'!$B$19+R200*'Comb LR RESULTS'!$B$20+S200*'Comb LR RESULTS'!$B$21+T200*'Comb LR RESULTS'!$B$22</f>
        <v>-1.3000040072502588</v>
      </c>
      <c r="W200" s="16">
        <f>'NO Z LR RESULTS'!$B$17+'NO Z LR RESULTS'!$B$18*LR!J200+'NO Z LR RESULTS'!$B$19*LR!I200+'NO Z LR RESULTS'!$B$20*LR!K200+'NO Z LR RESULTS'!$B$21*LR!L200+'NO Z LR RESULTS'!$B$22*LR!M200</f>
        <v>0.37405208586013128</v>
      </c>
    </row>
    <row r="201" spans="1:23" x14ac:dyDescent="0.3">
      <c r="A201">
        <v>2023</v>
      </c>
      <c r="B201" t="s">
        <v>242</v>
      </c>
      <c r="C201">
        <f>VLOOKUP($B201,'2023'!$B:$AC,18,FALSE)</f>
        <v>0.31304796675702001</v>
      </c>
      <c r="D201">
        <f>VLOOKUP($B201,'2023'!$B:$AC,19,FALSE)</f>
        <v>0.317</v>
      </c>
      <c r="E201">
        <f>VLOOKUP($B201,'2023'!$B:$AC,21,FALSE)</f>
        <v>-0.60482497006491498</v>
      </c>
      <c r="F201" s="13">
        <f>VLOOKUP($B201,'2023'!$B:$AC,7,FALSE)</f>
        <v>97.5</v>
      </c>
      <c r="G201" s="13">
        <f>VLOOKUP($B201,'2023'!$B:$AC,10,FALSE)</f>
        <v>6.9</v>
      </c>
      <c r="H201">
        <f>VLOOKUP(B201,'2023'!$B:$P,9,FALSE)</f>
        <v>4</v>
      </c>
      <c r="I201" s="13">
        <f>VLOOKUP($B201,'2023'!$B:$AC,11,FALSE)</f>
        <v>50.8</v>
      </c>
      <c r="J201" s="13">
        <f>VLOOKUP($B201,'2023'!$B:$AC,6,FALSE)</f>
        <v>2.2999999999999998</v>
      </c>
      <c r="K201" s="13">
        <f>VLOOKUP($B201,'2023'!$B:$AC,12,FALSE)</f>
        <v>43.9</v>
      </c>
      <c r="L201" s="13">
        <f>VLOOKUP($B201,'2023'!$B:$AC,13,FALSE)</f>
        <v>27.6</v>
      </c>
      <c r="M201" s="13">
        <f>VLOOKUP($B201,'2023'!$B:$AC,14,FALSE)</f>
        <v>95.1</v>
      </c>
      <c r="N201">
        <f>VLOOKUP($B201,'2023'!$B:$AC,20,FALSE)</f>
        <v>-1.6139626834581156</v>
      </c>
      <c r="O201">
        <f>VLOOKUP($B201,'2023'!$B:$AC,22,FALSE)</f>
        <v>-1.323967622307032</v>
      </c>
      <c r="P201">
        <f>VLOOKUP($B201,'2023'!$B:$AC,23,FALSE)</f>
        <v>0.27565891473095844</v>
      </c>
      <c r="Q201">
        <f>VLOOKUP($B201,'2023'!$B:$AC,24,FALSE)</f>
        <v>-2.4725839591847794</v>
      </c>
      <c r="R201">
        <f>VLOOKUP($B201,'2023'!$B:$AC,25,FALSE)</f>
        <v>2.1347823624774378</v>
      </c>
      <c r="S201">
        <f>VLOOKUP($B201,'2023'!$B:$AC,26,FALSE)</f>
        <v>2.208209161775601</v>
      </c>
      <c r="T201">
        <f>VLOOKUP($B201,'2023'!$B:$AC,27,FALSE)</f>
        <v>-0.77795830705692237</v>
      </c>
      <c r="U201">
        <f>VLOOKUP($B201,'2023'!$B:$AC,28,FALSE)</f>
        <v>-1.6211988528296937</v>
      </c>
      <c r="V201">
        <f>P201*'Comb LR RESULTS'!$B$18+Q201*'Comb LR RESULTS'!$B$19+R201*'Comb LR RESULTS'!$B$20+S201*'Comb LR RESULTS'!$B$21+T201*'Comb LR RESULTS'!$B$22</f>
        <v>-1.0527487793736496</v>
      </c>
      <c r="W201" s="16">
        <f>'NO Z LR RESULTS'!$B$17+'NO Z LR RESULTS'!$B$18*LR!J201+'NO Z LR RESULTS'!$B$19*LR!I201+'NO Z LR RESULTS'!$B$20*LR!K201+'NO Z LR RESULTS'!$B$21*LR!L201+'NO Z LR RESULTS'!$B$22*LR!M201</f>
        <v>0.40352592282476007</v>
      </c>
    </row>
    <row r="202" spans="1:23" x14ac:dyDescent="0.3">
      <c r="A202">
        <v>2023</v>
      </c>
      <c r="B202" t="s">
        <v>243</v>
      </c>
      <c r="C202">
        <f>VLOOKUP($B202,'2023'!$B:$AC,18,FALSE)</f>
        <v>0.27555508752470997</v>
      </c>
      <c r="D202">
        <f>VLOOKUP($B202,'2023'!$B:$AC,19,FALSE)</f>
        <v>0.29699999999999999</v>
      </c>
      <c r="E202">
        <f>VLOOKUP($B202,'2023'!$B:$AC,21,FALSE)</f>
        <v>-1.7515627006273915</v>
      </c>
      <c r="F202" s="13">
        <f>VLOOKUP($B202,'2023'!$B:$AC,7,FALSE)</f>
        <v>97.2</v>
      </c>
      <c r="G202" s="13">
        <f>VLOOKUP($B202,'2023'!$B:$AC,10,FALSE)</f>
        <v>9.9</v>
      </c>
      <c r="H202">
        <f>VLOOKUP(B202,'2023'!$B:$P,9,FALSE)</f>
        <v>10</v>
      </c>
      <c r="I202" s="13">
        <f>VLOOKUP($B202,'2023'!$B:$AC,11,FALSE)</f>
        <v>48.7</v>
      </c>
      <c r="J202" s="13">
        <f>VLOOKUP($B202,'2023'!$B:$AC,6,FALSE)</f>
        <v>1.8</v>
      </c>
      <c r="K202" s="13">
        <f>VLOOKUP($B202,'2023'!$B:$AC,12,FALSE)</f>
        <v>38.799999999999997</v>
      </c>
      <c r="L202" s="13">
        <f>VLOOKUP($B202,'2023'!$B:$AC,13,FALSE)</f>
        <v>28.5</v>
      </c>
      <c r="M202" s="13">
        <f>VLOOKUP($B202,'2023'!$B:$AC,14,FALSE)</f>
        <v>89.7</v>
      </c>
      <c r="N202">
        <f>VLOOKUP($B202,'2023'!$B:$AC,20,FALSE)</f>
        <v>-0.98392481324044023</v>
      </c>
      <c r="O202">
        <f>VLOOKUP($B202,'2023'!$B:$AC,22,FALSE)</f>
        <v>0.31418252902392108</v>
      </c>
      <c r="P202">
        <f>VLOOKUP($B202,'2023'!$B:$AC,23,FALSE)</f>
        <v>-0.32878590557001808</v>
      </c>
      <c r="Q202">
        <f>VLOOKUP($B202,'2023'!$B:$AC,24,FALSE)</f>
        <v>-2.5357482630657358</v>
      </c>
      <c r="R202">
        <f>VLOOKUP($B202,'2023'!$B:$AC,25,FALSE)</f>
        <v>0.8750739813033539</v>
      </c>
      <c r="S202">
        <f>VLOOKUP($B202,'2023'!$B:$AC,26,FALSE)</f>
        <v>1.0786600670061792</v>
      </c>
      <c r="T202">
        <f>VLOOKUP($B202,'2023'!$B:$AC,27,FALSE)</f>
        <v>-0.63219688007960784</v>
      </c>
      <c r="U202">
        <f>VLOOKUP($B202,'2023'!$B:$AC,28,FALSE)</f>
        <v>-1.6999652972833026</v>
      </c>
      <c r="V202">
        <f>P202*'Comb LR RESULTS'!$B$18+Q202*'Comb LR RESULTS'!$B$19+R202*'Comb LR RESULTS'!$B$20+S202*'Comb LR RESULTS'!$B$21+T202*'Comb LR RESULTS'!$B$22</f>
        <v>-1.3766942483615701</v>
      </c>
      <c r="W202" s="16">
        <f>'NO Z LR RESULTS'!$B$17+'NO Z LR RESULTS'!$B$18*LR!J202+'NO Z LR RESULTS'!$B$19*LR!I202+'NO Z LR RESULTS'!$B$20*LR!K202+'NO Z LR RESULTS'!$B$21*LR!L202+'NO Z LR RESULTS'!$B$22*LR!M202</f>
        <v>0.38829447352221236</v>
      </c>
    </row>
    <row r="203" spans="1:23" x14ac:dyDescent="0.3">
      <c r="A203">
        <v>2022</v>
      </c>
      <c r="B203" t="s">
        <v>16</v>
      </c>
      <c r="C203">
        <f>VLOOKUP($B203,'2022'!$B:$AC,18,FALSE)</f>
        <v>0.45819643976784002</v>
      </c>
      <c r="D203">
        <f>VLOOKUP($B203,'2022'!$B:$AC,19,FALSE)</f>
        <v>0.46300000000000002</v>
      </c>
      <c r="E203">
        <f>VLOOKUP($B203,'2022'!$B:$AC,21,FALSE)</f>
        <v>3.9484305687139916</v>
      </c>
      <c r="F203" s="13">
        <f>VLOOKUP($B203,'2022'!$B:$AC,7,FALSE)</f>
        <v>111.6</v>
      </c>
      <c r="G203" s="13">
        <f>VLOOKUP($B203,'2022'!$B:$AC,10,FALSE)</f>
        <v>22</v>
      </c>
      <c r="H203">
        <f>VLOOKUP(B203,'2022'!$B:$P,9,FALSE)</f>
        <v>11.5</v>
      </c>
      <c r="I203" s="13">
        <f>VLOOKUP($B203,'2022'!$B:$AC,11,FALSE)</f>
        <v>55.3</v>
      </c>
      <c r="J203" s="13">
        <f>VLOOKUP($B203,'2022'!$B:$AC,6,FALSE)</f>
        <v>41.4</v>
      </c>
      <c r="K203" s="13">
        <f>VLOOKUP($B203,'2022'!$B:$AC,12,FALSE)</f>
        <v>33.299999999999997</v>
      </c>
      <c r="L203" s="13">
        <f>VLOOKUP($B203,'2022'!$B:$AC,13,FALSE)</f>
        <v>26.8</v>
      </c>
      <c r="M203" s="13">
        <f>VLOOKUP($B203,'2022'!$B:$AC,14,FALSE)</f>
        <v>81.5</v>
      </c>
      <c r="N203">
        <f>VLOOKUP($B203,'2022'!$B:$AC,20,FALSE)</f>
        <v>1.4020231295222798</v>
      </c>
      <c r="O203">
        <f>VLOOKUP($B203,'2022'!$B:$AC,22,FALSE)</f>
        <v>0.84497751977901336</v>
      </c>
      <c r="P203">
        <f>VLOOKUP($B203,'2022'!$B:$AC,23,FALSE)</f>
        <v>1.5567501458600894</v>
      </c>
      <c r="Q203">
        <f>VLOOKUP($B203,'2022'!$B:$AC,24,FALSE)</f>
        <v>2.7215446291043071</v>
      </c>
      <c r="R203">
        <f>VLOOKUP($B203,'2022'!$B:$AC,25,FALSE)</f>
        <v>-0.25840591404597701</v>
      </c>
      <c r="S203">
        <f>VLOOKUP($B203,'2022'!$B:$AC,26,FALSE)</f>
        <v>-0.71353808011222131</v>
      </c>
      <c r="T203">
        <f>VLOOKUP($B203,'2022'!$B:$AC,27,FALSE)</f>
        <v>-1.0842295614221924</v>
      </c>
      <c r="U203">
        <f>VLOOKUP($B203,'2022'!$B:$AC,28,FALSE)</f>
        <v>3.3506420244602548</v>
      </c>
      <c r="V203">
        <f>P203*'Comb LR RESULTS'!$B$18+Q203*'Comb LR RESULTS'!$B$19+R203*'Comb LR RESULTS'!$B$20+S203*'Comb LR RESULTS'!$B$21+T203*'Comb LR RESULTS'!$B$22</f>
        <v>1.8625139985741657</v>
      </c>
      <c r="W203" s="16">
        <f>'NO Z LR RESULTS'!$B$17+'NO Z LR RESULTS'!$B$18*LR!J203+'NO Z LR RESULTS'!$B$19*LR!I203+'NO Z LR RESULTS'!$B$20*LR!K203+'NO Z LR RESULTS'!$B$21*LR!L203+'NO Z LR RESULTS'!$B$22*LR!M203</f>
        <v>0.42178189882004435</v>
      </c>
    </row>
    <row r="204" spans="1:23" x14ac:dyDescent="0.3">
      <c r="A204">
        <v>2022</v>
      </c>
      <c r="B204" t="s">
        <v>28</v>
      </c>
      <c r="C204">
        <f>VLOOKUP($B204,'2022'!$B:$AC,18,FALSE)</f>
        <v>0.42657045339760502</v>
      </c>
      <c r="D204">
        <f>VLOOKUP($B204,'2022'!$B:$AC,19,FALSE)</f>
        <v>0.46200000000000002</v>
      </c>
      <c r="E204">
        <f>VLOOKUP($B204,'2022'!$B:$AC,21,FALSE)</f>
        <v>3.0190301839772977</v>
      </c>
      <c r="F204" s="13">
        <f>VLOOKUP($B204,'2022'!$B:$AC,7,FALSE)</f>
        <v>109.9</v>
      </c>
      <c r="G204" s="13">
        <f>VLOOKUP($B204,'2022'!$B:$AC,10,FALSE)</f>
        <v>19.899999999999999</v>
      </c>
      <c r="H204">
        <f>VLOOKUP(B204,'2022'!$B:$P,9,FALSE)</f>
        <v>7.3</v>
      </c>
      <c r="I204" s="13">
        <f>VLOOKUP($B204,'2022'!$B:$AC,11,FALSE)</f>
        <v>54.7</v>
      </c>
      <c r="J204" s="13">
        <f>VLOOKUP($B204,'2022'!$B:$AC,6,FALSE)</f>
        <v>35.799999999999997</v>
      </c>
      <c r="K204" s="13">
        <f>VLOOKUP($B204,'2022'!$B:$AC,12,FALSE)</f>
        <v>34.799999999999997</v>
      </c>
      <c r="L204" s="13">
        <f>VLOOKUP($B204,'2022'!$B:$AC,13,FALSE)</f>
        <v>27.3</v>
      </c>
      <c r="M204" s="13">
        <f>VLOOKUP($B204,'2022'!$B:$AC,14,FALSE)</f>
        <v>88.1</v>
      </c>
      <c r="N204">
        <f>VLOOKUP($B204,'2022'!$B:$AC,20,FALSE)</f>
        <v>0.92790503049910555</v>
      </c>
      <c r="O204">
        <f>VLOOKUP($B204,'2022'!$B:$AC,22,FALSE)</f>
        <v>-0.36653448445105297</v>
      </c>
      <c r="P204">
        <f>VLOOKUP($B204,'2022'!$B:$AC,23,FALSE)</f>
        <v>1.3760150970144169</v>
      </c>
      <c r="Q204">
        <f>VLOOKUP($B204,'2022'!$B:$AC,24,FALSE)</f>
        <v>1.9994718664685058</v>
      </c>
      <c r="R204">
        <f>VLOOKUP($B204,'2022'!$B:$AC,25,FALSE)</f>
        <v>0.11362069084936634</v>
      </c>
      <c r="S204">
        <f>VLOOKUP($B204,'2022'!$B:$AC,26,FALSE)</f>
        <v>0.67071261824029471</v>
      </c>
      <c r="T204">
        <f>VLOOKUP($B204,'2022'!$B:$AC,27,FALSE)</f>
        <v>-0.99671039726377841</v>
      </c>
      <c r="U204">
        <f>VLOOKUP($B204,'2022'!$B:$AC,28,FALSE)</f>
        <v>3.5532741911232129</v>
      </c>
      <c r="V204">
        <f>P204*'Comb LR RESULTS'!$B$18+Q204*'Comb LR RESULTS'!$B$19+R204*'Comb LR RESULTS'!$B$20+S204*'Comb LR RESULTS'!$B$21+T204*'Comb LR RESULTS'!$B$22</f>
        <v>1.8208344621237487</v>
      </c>
      <c r="W204" s="16">
        <f>'NO Z LR RESULTS'!$B$17+'NO Z LR RESULTS'!$B$18*LR!J204+'NO Z LR RESULTS'!$B$19*LR!I204+'NO Z LR RESULTS'!$B$20*LR!K204+'NO Z LR RESULTS'!$B$21*LR!L204+'NO Z LR RESULTS'!$B$22*LR!M204</f>
        <v>0.43192016925121879</v>
      </c>
    </row>
    <row r="205" spans="1:23" x14ac:dyDescent="0.3">
      <c r="A205">
        <v>2022</v>
      </c>
      <c r="B205" t="s">
        <v>45</v>
      </c>
      <c r="C205">
        <f>VLOOKUP($B205,'2022'!$B:$AC,18,FALSE)</f>
        <v>0.35457862023118702</v>
      </c>
      <c r="D205">
        <f>VLOOKUP($B205,'2022'!$B:$AC,19,FALSE)</f>
        <v>0.375</v>
      </c>
      <c r="E205">
        <f>VLOOKUP($B205,'2022'!$B:$AC,21,FALSE)</f>
        <v>0.90338905710509976</v>
      </c>
      <c r="F205" s="13">
        <f>VLOOKUP($B205,'2022'!$B:$AC,7,FALSE)</f>
        <v>109.6</v>
      </c>
      <c r="G205" s="13">
        <f>VLOOKUP($B205,'2022'!$B:$AC,10,FALSE)</f>
        <v>18.2</v>
      </c>
      <c r="H205">
        <f>VLOOKUP(B205,'2022'!$B:$P,9,FALSE)</f>
        <v>12.9</v>
      </c>
      <c r="I205" s="13">
        <f>VLOOKUP($B205,'2022'!$B:$AC,11,FALSE)</f>
        <v>55</v>
      </c>
      <c r="J205" s="13">
        <f>VLOOKUP($B205,'2022'!$B:$AC,6,FALSE)</f>
        <v>39.1</v>
      </c>
      <c r="K205" s="13">
        <f>VLOOKUP($B205,'2022'!$B:$AC,12,FALSE)</f>
        <v>36.799999999999997</v>
      </c>
      <c r="L205" s="13">
        <f>VLOOKUP($B205,'2022'!$B:$AC,13,FALSE)</f>
        <v>24.9</v>
      </c>
      <c r="M205" s="13">
        <f>VLOOKUP($B205,'2022'!$B:$AC,14,FALSE)</f>
        <v>80.8</v>
      </c>
      <c r="N205">
        <f>VLOOKUP($B205,'2022'!$B:$AC,20,FALSE)</f>
        <v>0.54409514081367905</v>
      </c>
      <c r="O205">
        <f>VLOOKUP($B205,'2022'!$B:$AC,22,FALSE)</f>
        <v>1.248814854522369</v>
      </c>
      <c r="P205">
        <f>VLOOKUP($B205,'2022'!$B:$AC,23,FALSE)</f>
        <v>1.4663826214372533</v>
      </c>
      <c r="Q205">
        <f>VLOOKUP($B205,'2022'!$B:$AC,24,FALSE)</f>
        <v>2.4249790301646033</v>
      </c>
      <c r="R205">
        <f>VLOOKUP($B205,'2022'!$B:$AC,25,FALSE)</f>
        <v>0.60965616404315748</v>
      </c>
      <c r="S205">
        <f>VLOOKUP($B205,'2022'!$B:$AC,26,FALSE)</f>
        <v>-0.86035254811930706</v>
      </c>
      <c r="T205">
        <f>VLOOKUP($B205,'2022'!$B:$AC,27,FALSE)</f>
        <v>-1.4168023852241658</v>
      </c>
      <c r="U205">
        <f>VLOOKUP($B205,'2022'!$B:$AC,28,FALSE)</f>
        <v>2.3717727032263043</v>
      </c>
      <c r="V205">
        <f>P205*'Comb LR RESULTS'!$B$18+Q205*'Comb LR RESULTS'!$B$19+R205*'Comb LR RESULTS'!$B$20+S205*'Comb LR RESULTS'!$B$21+T205*'Comb LR RESULTS'!$B$22</f>
        <v>1.4856884033758808</v>
      </c>
      <c r="W205" s="16">
        <f>'NO Z LR RESULTS'!$B$17+'NO Z LR RESULTS'!$B$18*LR!J205+'NO Z LR RESULTS'!$B$19*LR!I205+'NO Z LR RESULTS'!$B$20*LR!K205+'NO Z LR RESULTS'!$B$21*LR!L205+'NO Z LR RESULTS'!$B$22*LR!M205</f>
        <v>0.4140812614586491</v>
      </c>
    </row>
    <row r="206" spans="1:23" x14ac:dyDescent="0.3">
      <c r="A206">
        <v>2022</v>
      </c>
      <c r="B206" t="s">
        <v>53</v>
      </c>
      <c r="C206">
        <f>VLOOKUP($B206,'2022'!$B:$AC,18,FALSE)</f>
        <v>0.37585027649703801</v>
      </c>
      <c r="D206">
        <f>VLOOKUP($B206,'2022'!$B:$AC,19,FALSE)</f>
        <v>0.40100000000000002</v>
      </c>
      <c r="E206">
        <f>VLOOKUP($B206,'2022'!$B:$AC,21,FALSE)</f>
        <v>1.5285042799483992</v>
      </c>
      <c r="F206" s="13">
        <f>VLOOKUP($B206,'2022'!$B:$AC,7,FALSE)</f>
        <v>107.4</v>
      </c>
      <c r="G206" s="13">
        <f>VLOOKUP($B206,'2022'!$B:$AC,10,FALSE)</f>
        <v>29.3</v>
      </c>
      <c r="H206">
        <f>VLOOKUP(B206,'2022'!$B:$P,9,FALSE)</f>
        <v>6.1</v>
      </c>
      <c r="I206" s="13">
        <f>VLOOKUP($B206,'2022'!$B:$AC,11,FALSE)</f>
        <v>61.2</v>
      </c>
      <c r="J206" s="13">
        <f>VLOOKUP($B206,'2022'!$B:$AC,6,FALSE)</f>
        <v>27.9</v>
      </c>
      <c r="K206" s="13">
        <f>VLOOKUP($B206,'2022'!$B:$AC,12,FALSE)</f>
        <v>31.9</v>
      </c>
      <c r="L206" s="13">
        <f>VLOOKUP($B206,'2022'!$B:$AC,13,FALSE)</f>
        <v>18.899999999999999</v>
      </c>
      <c r="M206" s="13">
        <f>VLOOKUP($B206,'2022'!$B:$AC,14,FALSE)</f>
        <v>85.8</v>
      </c>
      <c r="N206">
        <f>VLOOKUP($B206,'2022'!$B:$AC,20,FALSE)</f>
        <v>3.0501479499361706</v>
      </c>
      <c r="O206">
        <f>VLOOKUP($B206,'2022'!$B:$AC,22,FALSE)</f>
        <v>-0.71268077137392905</v>
      </c>
      <c r="P206">
        <f>VLOOKUP($B206,'2022'!$B:$AC,23,FALSE)</f>
        <v>3.3339781261758858</v>
      </c>
      <c r="Q206">
        <f>VLOOKUP($B206,'2022'!$B:$AC,24,FALSE)</f>
        <v>0.98083350489300114</v>
      </c>
      <c r="R206">
        <f>VLOOKUP($B206,'2022'!$B:$AC,25,FALSE)</f>
        <v>-0.60563074528163041</v>
      </c>
      <c r="S206">
        <f>VLOOKUP($B206,'2022'!$B:$AC,26,FALSE)</f>
        <v>0.18832222335987267</v>
      </c>
      <c r="T206">
        <f>VLOOKUP($B206,'2022'!$B:$AC,27,FALSE)</f>
        <v>-2.4670323551251334</v>
      </c>
      <c r="U206">
        <f>VLOOKUP($B206,'2022'!$B:$AC,28,FALSE)</f>
        <v>4.2418188286596381</v>
      </c>
      <c r="V206">
        <f>P206*'Comb LR RESULTS'!$B$18+Q206*'Comb LR RESULTS'!$B$19+R206*'Comb LR RESULTS'!$B$20+S206*'Comb LR RESULTS'!$B$21+T206*'Comb LR RESULTS'!$B$22</f>
        <v>1.4599497954192149</v>
      </c>
      <c r="W206" s="16">
        <f>'NO Z LR RESULTS'!$B$17+'NO Z LR RESULTS'!$B$18*LR!J206+'NO Z LR RESULTS'!$B$19*LR!I206+'NO Z LR RESULTS'!$B$20*LR!K206+'NO Z LR RESULTS'!$B$21*LR!L206+'NO Z LR RESULTS'!$B$22*LR!M206</f>
        <v>0.45031138814599014</v>
      </c>
    </row>
    <row r="207" spans="1:23" x14ac:dyDescent="0.3">
      <c r="A207">
        <v>2022</v>
      </c>
      <c r="B207" t="s">
        <v>36</v>
      </c>
      <c r="C207">
        <f>VLOOKUP($B207,'2022'!$B:$AC,18,FALSE)</f>
        <v>0.37660754881153202</v>
      </c>
      <c r="D207">
        <f>VLOOKUP($B207,'2022'!$B:$AC,19,FALSE)</f>
        <v>0.378</v>
      </c>
      <c r="E207">
        <f>VLOOKUP($B207,'2022'!$B:$AC,21,FALSE)</f>
        <v>1.5507584215964074</v>
      </c>
      <c r="F207" s="13">
        <f>VLOOKUP($B207,'2022'!$B:$AC,7,FALSE)</f>
        <v>109</v>
      </c>
      <c r="G207" s="13">
        <f>VLOOKUP($B207,'2022'!$B:$AC,10,FALSE)</f>
        <v>24.8</v>
      </c>
      <c r="H207">
        <f>VLOOKUP(B207,'2022'!$B:$P,9,FALSE)</f>
        <v>8.6</v>
      </c>
      <c r="I207" s="13">
        <f>VLOOKUP($B207,'2022'!$B:$AC,11,FALSE)</f>
        <v>50.3</v>
      </c>
      <c r="J207" s="13">
        <f>VLOOKUP($B207,'2022'!$B:$AC,6,FALSE)</f>
        <v>32.799999999999997</v>
      </c>
      <c r="K207" s="13">
        <f>VLOOKUP($B207,'2022'!$B:$AC,12,FALSE)</f>
        <v>25.5</v>
      </c>
      <c r="L207" s="13">
        <f>VLOOKUP($B207,'2022'!$B:$AC,13,FALSE)</f>
        <v>34.700000000000003</v>
      </c>
      <c r="M207" s="13">
        <f>VLOOKUP($B207,'2022'!$B:$AC,14,FALSE)</f>
        <v>83.5</v>
      </c>
      <c r="N207">
        <f>VLOOKUP($B207,'2022'!$B:$AC,20,FALSE)</f>
        <v>2.0341805948865122</v>
      </c>
      <c r="O207">
        <f>VLOOKUP($B207,'2022'!$B:$AC,22,FALSE)</f>
        <v>8.4573263820627419E-3</v>
      </c>
      <c r="P207">
        <f>VLOOKUP($B207,'2022'!$B:$AC,23,FALSE)</f>
        <v>5.0624738812805589E-2</v>
      </c>
      <c r="Q207">
        <f>VLOOKUP($B207,'2022'!$B:$AC,24,FALSE)</f>
        <v>1.6126471721993267</v>
      </c>
      <c r="R207">
        <f>VLOOKUP($B207,'2022'!$B:$AC,25,FALSE)</f>
        <v>-2.1929442595017616</v>
      </c>
      <c r="S207">
        <f>VLOOKUP($B207,'2022'!$B:$AC,26,FALSE)</f>
        <v>-0.29406817152054943</v>
      </c>
      <c r="T207">
        <f>VLOOKUP($B207,'2022'!$B:$AC,27,FALSE)</f>
        <v>0.29857323228074867</v>
      </c>
      <c r="U207">
        <f>VLOOKUP($B207,'2022'!$B:$AC,28,FALSE)</f>
        <v>3.2129500278997902</v>
      </c>
      <c r="V207">
        <f>P207*'Comb LR RESULTS'!$B$18+Q207*'Comb LR RESULTS'!$B$19+R207*'Comb LR RESULTS'!$B$20+S207*'Comb LR RESULTS'!$B$21+T207*'Comb LR RESULTS'!$B$22</f>
        <v>1.3212718316999936</v>
      </c>
      <c r="W207" s="16">
        <f>'NO Z LR RESULTS'!$B$17+'NO Z LR RESULTS'!$B$18*LR!J207+'NO Z LR RESULTS'!$B$19*LR!I207+'NO Z LR RESULTS'!$B$20*LR!K207+'NO Z LR RESULTS'!$B$21*LR!L207+'NO Z LR RESULTS'!$B$22*LR!M207</f>
        <v>0.41073035593993662</v>
      </c>
    </row>
    <row r="208" spans="1:23" x14ac:dyDescent="0.3">
      <c r="A208">
        <v>2022</v>
      </c>
      <c r="B208" t="s">
        <v>73</v>
      </c>
      <c r="C208">
        <f>VLOOKUP($B208,'2022'!$B:$AC,18,FALSE)</f>
        <v>0.37339361480703898</v>
      </c>
      <c r="D208">
        <f>VLOOKUP($B208,'2022'!$B:$AC,19,FALSE)</f>
        <v>0.34399999999999997</v>
      </c>
      <c r="E208">
        <f>VLOOKUP($B208,'2022'!$B:$AC,21,FALSE)</f>
        <v>1.4563097784671153</v>
      </c>
      <c r="F208" s="13">
        <f>VLOOKUP($B208,'2022'!$B:$AC,7,FALSE)</f>
        <v>103.8</v>
      </c>
      <c r="G208" s="13">
        <f>VLOOKUP($B208,'2022'!$B:$AC,10,FALSE)</f>
        <v>20.6</v>
      </c>
      <c r="H208">
        <f>VLOOKUP(B208,'2022'!$B:$P,9,FALSE)</f>
        <v>11.9</v>
      </c>
      <c r="I208" s="13">
        <f>VLOOKUP($B208,'2022'!$B:$AC,11,FALSE)</f>
        <v>53.3</v>
      </c>
      <c r="J208" s="13">
        <f>VLOOKUP($B208,'2022'!$B:$AC,6,FALSE)</f>
        <v>24.4</v>
      </c>
      <c r="K208" s="13">
        <f>VLOOKUP($B208,'2022'!$B:$AC,12,FALSE)</f>
        <v>32.700000000000003</v>
      </c>
      <c r="L208" s="13">
        <f>VLOOKUP($B208,'2022'!$B:$AC,13,FALSE)</f>
        <v>26.5</v>
      </c>
      <c r="M208" s="13">
        <f>VLOOKUP($B208,'2022'!$B:$AC,14,FALSE)</f>
        <v>93</v>
      </c>
      <c r="N208">
        <f>VLOOKUP($B208,'2022'!$B:$AC,20,FALSE)</f>
        <v>1.0859443968401641</v>
      </c>
      <c r="O208">
        <f>VLOOKUP($B208,'2022'!$B:$AC,22,FALSE)</f>
        <v>0.96035961541997217</v>
      </c>
      <c r="P208">
        <f>VLOOKUP($B208,'2022'!$B:$AC,23,FALSE)</f>
        <v>0.95429998304117591</v>
      </c>
      <c r="Q208">
        <f>VLOOKUP($B208,'2022'!$B:$AC,24,FALSE)</f>
        <v>0.52953802824562568</v>
      </c>
      <c r="R208">
        <f>VLOOKUP($B208,'2022'!$B:$AC,25,FALSE)</f>
        <v>-0.40721655600411294</v>
      </c>
      <c r="S208">
        <f>VLOOKUP($B208,'2022'!$B:$AC,26,FALSE)</f>
        <v>1.6984138942898921</v>
      </c>
      <c r="T208">
        <f>VLOOKUP($B208,'2022'!$B:$AC,27,FALSE)</f>
        <v>-1.1367410599172409</v>
      </c>
      <c r="U208">
        <f>VLOOKUP($B208,'2022'!$B:$AC,28,FALSE)</f>
        <v>3.7719095384568719</v>
      </c>
      <c r="V208">
        <f>P208*'Comb LR RESULTS'!$B$18+Q208*'Comb LR RESULTS'!$B$19+R208*'Comb LR RESULTS'!$B$20+S208*'Comb LR RESULTS'!$B$21+T208*'Comb LR RESULTS'!$B$22</f>
        <v>1.3135511861506439</v>
      </c>
      <c r="W208" s="16">
        <f>'NO Z LR RESULTS'!$B$17+'NO Z LR RESULTS'!$B$18*LR!J208+'NO Z LR RESULTS'!$B$19*LR!I208+'NO Z LR RESULTS'!$B$20*LR!K208+'NO Z LR RESULTS'!$B$21*LR!L208+'NO Z LR RESULTS'!$B$22*LR!M208</f>
        <v>0.43700736892833325</v>
      </c>
    </row>
    <row r="209" spans="1:23" x14ac:dyDescent="0.3">
      <c r="A209">
        <v>2022</v>
      </c>
      <c r="B209" t="s">
        <v>342</v>
      </c>
      <c r="C209">
        <f>VLOOKUP($B209,'2022'!$B:$AC,18,FALSE)</f>
        <v>0.41779139789690001</v>
      </c>
      <c r="D209">
        <f>VLOOKUP($B209,'2022'!$B:$AC,19,FALSE)</f>
        <v>0.39500000000000002</v>
      </c>
      <c r="E209">
        <f>VLOOKUP($B209,'2022'!$B:$AC,21,FALSE)</f>
        <v>2.7610379915927732</v>
      </c>
      <c r="F209" s="13">
        <f>VLOOKUP($B209,'2022'!$B:$AC,7,FALSE)</f>
        <v>109.1</v>
      </c>
      <c r="G209" s="13">
        <f>VLOOKUP($B209,'2022'!$B:$AC,10,FALSE)</f>
        <v>20.2</v>
      </c>
      <c r="H209">
        <f>VLOOKUP(B209,'2022'!$B:$P,9,FALSE)</f>
        <v>12</v>
      </c>
      <c r="I209" s="13">
        <f>VLOOKUP($B209,'2022'!$B:$AC,11,FALSE)</f>
        <v>54</v>
      </c>
      <c r="J209" s="13">
        <f>VLOOKUP($B209,'2022'!$B:$AC,6,FALSE)</f>
        <v>39.299999999999997</v>
      </c>
      <c r="K209" s="13">
        <f>VLOOKUP($B209,'2022'!$B:$AC,12,FALSE)</f>
        <v>33.799999999999997</v>
      </c>
      <c r="L209" s="13">
        <f>VLOOKUP($B209,'2022'!$B:$AC,13,FALSE)</f>
        <v>26.1</v>
      </c>
      <c r="M209" s="13">
        <f>VLOOKUP($B209,'2022'!$B:$AC,14,FALSE)</f>
        <v>76.099999999999994</v>
      </c>
      <c r="N209">
        <f>VLOOKUP($B209,'2022'!$B:$AC,20,FALSE)</f>
        <v>0.99563618750241623</v>
      </c>
      <c r="O209">
        <f>VLOOKUP($B209,'2022'!$B:$AC,22,FALSE)</f>
        <v>0.9892051393302117</v>
      </c>
      <c r="P209">
        <f>VLOOKUP($B209,'2022'!$B:$AC,23,FALSE)</f>
        <v>1.1651575400277965</v>
      </c>
      <c r="Q209">
        <f>VLOOKUP($B209,'2022'!$B:$AC,24,FALSE)</f>
        <v>2.4507673431158814</v>
      </c>
      <c r="R209">
        <f>VLOOKUP($B209,'2022'!$B:$AC,25,FALSE)</f>
        <v>-0.13439704574752923</v>
      </c>
      <c r="S209">
        <f>VLOOKUP($B209,'2022'!$B:$AC,26,FALSE)</f>
        <v>-1.8461068333097368</v>
      </c>
      <c r="T209">
        <f>VLOOKUP($B209,'2022'!$B:$AC,27,FALSE)</f>
        <v>-1.2067563912439718</v>
      </c>
      <c r="U209">
        <f>VLOOKUP($B209,'2022'!$B:$AC,28,FALSE)</f>
        <v>1.9458139467976456</v>
      </c>
      <c r="V209">
        <f>P209*'Comb LR RESULTS'!$B$18+Q209*'Comb LR RESULTS'!$B$19+R209*'Comb LR RESULTS'!$B$20+S209*'Comb LR RESULTS'!$B$21+T209*'Comb LR RESULTS'!$B$22</f>
        <v>1.2029938501327408</v>
      </c>
      <c r="W209" s="16">
        <f>'NO Z LR RESULTS'!$B$17+'NO Z LR RESULTS'!$B$18*LR!J209+'NO Z LR RESULTS'!$B$19*LR!I209+'NO Z LR RESULTS'!$B$20*LR!K209+'NO Z LR RESULTS'!$B$21*LR!L209+'NO Z LR RESULTS'!$B$22*LR!M209</f>
        <v>0.40136782138272675</v>
      </c>
    </row>
    <row r="210" spans="1:23" x14ac:dyDescent="0.3">
      <c r="A210">
        <v>2022</v>
      </c>
      <c r="B210" t="s">
        <v>34</v>
      </c>
      <c r="C210">
        <f>VLOOKUP($B210,'2022'!$B:$AC,18,FALSE)</f>
        <v>0.33127337194433998</v>
      </c>
      <c r="D210">
        <f>VLOOKUP($B210,'2022'!$B:$AC,19,FALSE)</f>
        <v>0.372</v>
      </c>
      <c r="E210">
        <f>VLOOKUP($B210,'2022'!$B:$AC,21,FALSE)</f>
        <v>0.21851218178445594</v>
      </c>
      <c r="F210" s="13">
        <f>VLOOKUP($B210,'2022'!$B:$AC,7,FALSE)</f>
        <v>105.8</v>
      </c>
      <c r="G210" s="13">
        <f>VLOOKUP($B210,'2022'!$B:$AC,10,FALSE)</f>
        <v>19.5</v>
      </c>
      <c r="H210">
        <f>VLOOKUP(B210,'2022'!$B:$P,9,FALSE)</f>
        <v>7.1</v>
      </c>
      <c r="I210" s="13">
        <f>VLOOKUP($B210,'2022'!$B:$AC,11,FALSE)</f>
        <v>46.3</v>
      </c>
      <c r="J210" s="13">
        <f>VLOOKUP($B210,'2022'!$B:$AC,6,FALSE)</f>
        <v>29.3</v>
      </c>
      <c r="K210" s="13">
        <f>VLOOKUP($B210,'2022'!$B:$AC,12,FALSE)</f>
        <v>26.8</v>
      </c>
      <c r="L210" s="13">
        <f>VLOOKUP($B210,'2022'!$B:$AC,13,FALSE)</f>
        <v>35.799999999999997</v>
      </c>
      <c r="M210" s="13">
        <f>VLOOKUP($B210,'2022'!$B:$AC,14,FALSE)</f>
        <v>88.1</v>
      </c>
      <c r="N210">
        <f>VLOOKUP($B210,'2022'!$B:$AC,20,FALSE)</f>
        <v>0.83759682116135836</v>
      </c>
      <c r="O210">
        <f>VLOOKUP($B210,'2022'!$B:$AC,22,FALSE)</f>
        <v>-0.42422553227153237</v>
      </c>
      <c r="P210">
        <f>VLOOKUP($B210,'2022'!$B:$AC,23,FALSE)</f>
        <v>-1.1542755868250214</v>
      </c>
      <c r="Q210">
        <f>VLOOKUP($B210,'2022'!$B:$AC,24,FALSE)</f>
        <v>1.1613516955519516</v>
      </c>
      <c r="R210">
        <f>VLOOKUP($B210,'2022'!$B:$AC,25,FALSE)</f>
        <v>-1.8705212019257973</v>
      </c>
      <c r="S210">
        <f>VLOOKUP($B210,'2022'!$B:$AC,26,FALSE)</f>
        <v>0.67071261824029471</v>
      </c>
      <c r="T210">
        <f>VLOOKUP($B210,'2022'!$B:$AC,27,FALSE)</f>
        <v>0.49111539342925836</v>
      </c>
      <c r="U210">
        <f>VLOOKUP($B210,'2022'!$B:$AC,28,FALSE)</f>
        <v>3.2114701222887856</v>
      </c>
      <c r="V210">
        <f>P210*'Comb LR RESULTS'!$B$18+Q210*'Comb LR RESULTS'!$B$19+R210*'Comb LR RESULTS'!$B$20+S210*'Comb LR RESULTS'!$B$21+T210*'Comb LR RESULTS'!$B$22</f>
        <v>1.1973573812094516</v>
      </c>
      <c r="W210" s="16">
        <f>'NO Z LR RESULTS'!$B$17+'NO Z LR RESULTS'!$B$18*LR!J210+'NO Z LR RESULTS'!$B$19*LR!I210+'NO Z LR RESULTS'!$B$20*LR!K210+'NO Z LR RESULTS'!$B$21*LR!L210+'NO Z LR RESULTS'!$B$22*LR!M210</f>
        <v>0.40650427683930457</v>
      </c>
    </row>
    <row r="211" spans="1:23" x14ac:dyDescent="0.3">
      <c r="A211">
        <v>2022</v>
      </c>
      <c r="B211" t="s">
        <v>37</v>
      </c>
      <c r="C211">
        <f>VLOOKUP($B211,'2022'!$B:$AC,18,FALSE)</f>
        <v>0.37320431651071001</v>
      </c>
      <c r="D211">
        <f>VLOOKUP($B211,'2022'!$B:$AC,19,FALSE)</f>
        <v>0.36699999999999999</v>
      </c>
      <c r="E211">
        <f>VLOOKUP($B211,'2022'!$B:$AC,21,FALSE)</f>
        <v>1.4507468244021087</v>
      </c>
      <c r="F211" s="13">
        <f>VLOOKUP($B211,'2022'!$B:$AC,7,FALSE)</f>
        <v>107.8</v>
      </c>
      <c r="G211" s="13">
        <f>VLOOKUP($B211,'2022'!$B:$AC,10,FALSE)</f>
        <v>17</v>
      </c>
      <c r="H211">
        <f>VLOOKUP(B211,'2022'!$B:$P,9,FALSE)</f>
        <v>10.9</v>
      </c>
      <c r="I211" s="13">
        <f>VLOOKUP($B211,'2022'!$B:$AC,11,FALSE)</f>
        <v>52.9</v>
      </c>
      <c r="J211" s="13">
        <f>VLOOKUP($B211,'2022'!$B:$AC,6,FALSE)</f>
        <v>33.1</v>
      </c>
      <c r="K211" s="13">
        <f>VLOOKUP($B211,'2022'!$B:$AC,12,FALSE)</f>
        <v>35.9</v>
      </c>
      <c r="L211" s="13">
        <f>VLOOKUP($B211,'2022'!$B:$AC,13,FALSE)</f>
        <v>32.1</v>
      </c>
      <c r="M211" s="13">
        <f>VLOOKUP($B211,'2022'!$B:$AC,14,FALSE)</f>
        <v>85.8</v>
      </c>
      <c r="N211">
        <f>VLOOKUP($B211,'2022'!$B:$AC,20,FALSE)</f>
        <v>0.27317051280043692</v>
      </c>
      <c r="O211">
        <f>VLOOKUP($B211,'2022'!$B:$AC,22,FALSE)</f>
        <v>0.67190437631757538</v>
      </c>
      <c r="P211">
        <f>VLOOKUP($B211,'2022'!$B:$AC,23,FALSE)</f>
        <v>0.83380995047739359</v>
      </c>
      <c r="Q211">
        <f>VLOOKUP($B211,'2022'!$B:$AC,24,FALSE)</f>
        <v>1.6513296416262453</v>
      </c>
      <c r="R211">
        <f>VLOOKUP($B211,'2022'!$B:$AC,25,FALSE)</f>
        <v>0.38644020110595179</v>
      </c>
      <c r="S211">
        <f>VLOOKUP($B211,'2022'!$B:$AC,26,FALSE)</f>
        <v>0.18832222335987267</v>
      </c>
      <c r="T211">
        <f>VLOOKUP($B211,'2022'!$B:$AC,27,FALSE)</f>
        <v>-0.15652642134300421</v>
      </c>
      <c r="U211">
        <f>VLOOKUP($B211,'2022'!$B:$AC,28,FALSE)</f>
        <v>1.6097380852231704</v>
      </c>
      <c r="V211">
        <f>P211*'Comb LR RESULTS'!$B$18+Q211*'Comb LR RESULTS'!$B$19+R211*'Comb LR RESULTS'!$B$20+S211*'Comb LR RESULTS'!$B$21+T211*'Comb LR RESULTS'!$B$22</f>
        <v>1.196754712779128</v>
      </c>
      <c r="W211" s="16">
        <f>'NO Z LR RESULTS'!$B$17+'NO Z LR RESULTS'!$B$18*LR!J211+'NO Z LR RESULTS'!$B$19*LR!I211+'NO Z LR RESULTS'!$B$20*LR!K211+'NO Z LR RESULTS'!$B$21*LR!L211+'NO Z LR RESULTS'!$B$22*LR!M211</f>
        <v>0.41276217893177591</v>
      </c>
    </row>
    <row r="212" spans="1:23" x14ac:dyDescent="0.3">
      <c r="A212">
        <v>2022</v>
      </c>
      <c r="B212" t="s">
        <v>122</v>
      </c>
      <c r="C212">
        <f>VLOOKUP($B212,'2022'!$B:$AC,18,FALSE)</f>
        <v>0.366115214370137</v>
      </c>
      <c r="D212">
        <f>VLOOKUP($B212,'2022'!$B:$AC,19,FALSE)</f>
        <v>0.36499999999999999</v>
      </c>
      <c r="E212">
        <f>VLOOKUP($B212,'2022'!$B:$AC,21,FALSE)</f>
        <v>1.2424176934224282</v>
      </c>
      <c r="F212" s="13">
        <f>VLOOKUP($B212,'2022'!$B:$AC,7,FALSE)</f>
        <v>108</v>
      </c>
      <c r="G212" s="13">
        <f>VLOOKUP($B212,'2022'!$B:$AC,10,FALSE)</f>
        <v>20.5</v>
      </c>
      <c r="H212">
        <f>VLOOKUP(B212,'2022'!$B:$P,9,FALSE)</f>
        <v>4.8</v>
      </c>
      <c r="I212" s="13">
        <f>VLOOKUP($B212,'2022'!$B:$AC,11,FALSE)</f>
        <v>55.3</v>
      </c>
      <c r="J212" s="13">
        <f>VLOOKUP($B212,'2022'!$B:$AC,6,FALSE)</f>
        <v>23.7</v>
      </c>
      <c r="K212" s="13">
        <f>VLOOKUP($B212,'2022'!$B:$AC,12,FALSE)</f>
        <v>34.799999999999997</v>
      </c>
      <c r="L212" s="13">
        <f>VLOOKUP($B212,'2022'!$B:$AC,13,FALSE)</f>
        <v>22.9</v>
      </c>
      <c r="M212" s="13">
        <f>VLOOKUP($B212,'2022'!$B:$AC,14,FALSE)</f>
        <v>91.1</v>
      </c>
      <c r="N212">
        <f>VLOOKUP($B212,'2022'!$B:$AC,20,FALSE)</f>
        <v>1.063367344505727</v>
      </c>
      <c r="O212">
        <f>VLOOKUP($B212,'2022'!$B:$AC,22,FALSE)</f>
        <v>-1.0876725822070448</v>
      </c>
      <c r="P212">
        <f>VLOOKUP($B212,'2022'!$B:$AC,23,FALSE)</f>
        <v>1.5567501458600894</v>
      </c>
      <c r="Q212">
        <f>VLOOKUP($B212,'2022'!$B:$AC,24,FALSE)</f>
        <v>0.43927893291615061</v>
      </c>
      <c r="R212">
        <f>VLOOKUP($B212,'2022'!$B:$AC,25,FALSE)</f>
        <v>0.11362069084936634</v>
      </c>
      <c r="S212">
        <f>VLOOKUP($B212,'2022'!$B:$AC,26,FALSE)</f>
        <v>1.2999174811278027</v>
      </c>
      <c r="T212">
        <f>VLOOKUP($B212,'2022'!$B:$AC,27,FALSE)</f>
        <v>-1.7668790418578217</v>
      </c>
      <c r="U212">
        <f>VLOOKUP($B212,'2022'!$B:$AC,28,FALSE)</f>
        <v>3.3924547650524088</v>
      </c>
      <c r="V212">
        <f>P212*'Comb LR RESULTS'!$B$18+Q212*'Comb LR RESULTS'!$B$19+R212*'Comb LR RESULTS'!$B$20+S212*'Comb LR RESULTS'!$B$21+T212*'Comb LR RESULTS'!$B$22</f>
        <v>1.142492025660524</v>
      </c>
      <c r="W212" s="16">
        <f>'NO Z LR RESULTS'!$B$17+'NO Z LR RESULTS'!$B$18*LR!J212+'NO Z LR RESULTS'!$B$19*LR!I212+'NO Z LR RESULTS'!$B$20*LR!K212+'NO Z LR RESULTS'!$B$21*LR!L212+'NO Z LR RESULTS'!$B$22*LR!M212</f>
        <v>0.43726445709304057</v>
      </c>
    </row>
    <row r="213" spans="1:23" x14ac:dyDescent="0.3">
      <c r="A213">
        <v>2022</v>
      </c>
      <c r="B213" t="s">
        <v>135</v>
      </c>
      <c r="C213">
        <f>VLOOKUP($B213,'2022'!$B:$AC,18,FALSE)</f>
        <v>0.34763429222312803</v>
      </c>
      <c r="D213">
        <f>VLOOKUP($B213,'2022'!$B:$AC,19,FALSE)</f>
        <v>0.35299999999999998</v>
      </c>
      <c r="E213">
        <f>VLOOKUP($B213,'2022'!$B:$AC,21,FALSE)</f>
        <v>0.69931443799686821</v>
      </c>
      <c r="F213" s="13">
        <f>VLOOKUP($B213,'2022'!$B:$AC,7,FALSE)</f>
        <v>104.1</v>
      </c>
      <c r="G213" s="13">
        <f>VLOOKUP($B213,'2022'!$B:$AC,10,FALSE)</f>
        <v>19.899999999999999</v>
      </c>
      <c r="H213">
        <f>VLOOKUP(B213,'2022'!$B:$P,9,FALSE)</f>
        <v>13.3</v>
      </c>
      <c r="I213" s="13">
        <f>VLOOKUP($B213,'2022'!$B:$AC,11,FALSE)</f>
        <v>46.2</v>
      </c>
      <c r="J213" s="13">
        <f>VLOOKUP($B213,'2022'!$B:$AC,6,FALSE)</f>
        <v>25.9</v>
      </c>
      <c r="K213" s="13">
        <f>VLOOKUP($B213,'2022'!$B:$AC,12,FALSE)</f>
        <v>26.3</v>
      </c>
      <c r="L213" s="13">
        <f>VLOOKUP($B213,'2022'!$B:$AC,13,FALSE)</f>
        <v>30.1</v>
      </c>
      <c r="M213" s="13">
        <f>VLOOKUP($B213,'2022'!$B:$AC,14,FALSE)</f>
        <v>87.9</v>
      </c>
      <c r="N213">
        <f>VLOOKUP($B213,'2022'!$B:$AC,20,FALSE)</f>
        <v>0.92790503049910555</v>
      </c>
      <c r="O213">
        <f>VLOOKUP($B213,'2022'!$B:$AC,22,FALSE)</f>
        <v>1.3641969501633278</v>
      </c>
      <c r="P213">
        <f>VLOOKUP($B213,'2022'!$B:$AC,23,FALSE)</f>
        <v>-1.1843980949659654</v>
      </c>
      <c r="Q213">
        <f>VLOOKUP($B213,'2022'!$B:$AC,24,FALSE)</f>
        <v>0.72295037538021512</v>
      </c>
      <c r="R213">
        <f>VLOOKUP($B213,'2022'!$B:$AC,25,FALSE)</f>
        <v>-1.994530070224245</v>
      </c>
      <c r="S213">
        <f>VLOOKUP($B213,'2022'!$B:$AC,26,FALSE)</f>
        <v>0.62876562738112995</v>
      </c>
      <c r="T213">
        <f>VLOOKUP($B213,'2022'!$B:$AC,27,FALSE)</f>
        <v>-0.50660307797666004</v>
      </c>
      <c r="U213">
        <f>VLOOKUP($B213,'2022'!$B:$AC,28,FALSE)</f>
        <v>3.8528491509622498</v>
      </c>
      <c r="V213">
        <f>P213*'Comb LR RESULTS'!$B$18+Q213*'Comb LR RESULTS'!$B$19+R213*'Comb LR RESULTS'!$B$20+S213*'Comb LR RESULTS'!$B$21+T213*'Comb LR RESULTS'!$B$22</f>
        <v>1.0368186224868663</v>
      </c>
      <c r="W213" s="16">
        <f>'NO Z LR RESULTS'!$B$17+'NO Z LR RESULTS'!$B$18*LR!J213+'NO Z LR RESULTS'!$B$19*LR!I213+'NO Z LR RESULTS'!$B$20*LR!K213+'NO Z LR RESULTS'!$B$21*LR!L213+'NO Z LR RESULTS'!$B$22*LR!M213</f>
        <v>0.40876115371843508</v>
      </c>
    </row>
    <row r="214" spans="1:23" x14ac:dyDescent="0.3">
      <c r="A214">
        <v>2022</v>
      </c>
      <c r="B214" t="s">
        <v>128</v>
      </c>
      <c r="C214">
        <f>VLOOKUP($B214,'2022'!$B:$AC,18,FALSE)</f>
        <v>0.346134752348849</v>
      </c>
      <c r="D214">
        <f>VLOOKUP($B214,'2022'!$B:$AC,19,FALSE)</f>
        <v>0.35899999999999999</v>
      </c>
      <c r="E214">
        <f>VLOOKUP($B214,'2022'!$B:$AC,21,FALSE)</f>
        <v>0.65524710299685662</v>
      </c>
      <c r="F214" s="13">
        <f>VLOOKUP($B214,'2022'!$B:$AC,7,FALSE)</f>
        <v>106.3</v>
      </c>
      <c r="G214" s="13">
        <f>VLOOKUP($B214,'2022'!$B:$AC,10,FALSE)</f>
        <v>22.3</v>
      </c>
      <c r="H214">
        <f>VLOOKUP(B214,'2022'!$B:$P,9,FALSE)</f>
        <v>12</v>
      </c>
      <c r="I214" s="13">
        <f>VLOOKUP($B214,'2022'!$B:$AC,11,FALSE)</f>
        <v>53.3</v>
      </c>
      <c r="J214" s="13">
        <f>VLOOKUP($B214,'2022'!$B:$AC,6,FALSE)</f>
        <v>25.3</v>
      </c>
      <c r="K214" s="13">
        <f>VLOOKUP($B214,'2022'!$B:$AC,12,FALSE)</f>
        <v>31</v>
      </c>
      <c r="L214" s="13">
        <f>VLOOKUP($B214,'2022'!$B:$AC,13,FALSE)</f>
        <v>27.5</v>
      </c>
      <c r="M214" s="13">
        <f>VLOOKUP($B214,'2022'!$B:$AC,14,FALSE)</f>
        <v>86.8</v>
      </c>
      <c r="N214">
        <f>VLOOKUP($B214,'2022'!$B:$AC,20,FALSE)</f>
        <v>1.4697542865255906</v>
      </c>
      <c r="O214">
        <f>VLOOKUP($B214,'2022'!$B:$AC,22,FALSE)</f>
        <v>0.9892051393302117</v>
      </c>
      <c r="P214">
        <f>VLOOKUP($B214,'2022'!$B:$AC,23,FALSE)</f>
        <v>0.95429998304117591</v>
      </c>
      <c r="Q214">
        <f>VLOOKUP($B214,'2022'!$B:$AC,24,FALSE)</f>
        <v>0.64558543652637956</v>
      </c>
      <c r="R214">
        <f>VLOOKUP($B214,'2022'!$B:$AC,25,FALSE)</f>
        <v>-0.8288467082188361</v>
      </c>
      <c r="S214">
        <f>VLOOKUP($B214,'2022'!$B:$AC,26,FALSE)</f>
        <v>0.39805717765570864</v>
      </c>
      <c r="T214">
        <f>VLOOKUP($B214,'2022'!$B:$AC,27,FALSE)</f>
        <v>-0.96170273160041297</v>
      </c>
      <c r="U214">
        <f>VLOOKUP($B214,'2022'!$B:$AC,28,FALSE)</f>
        <v>2.8341920540013374</v>
      </c>
      <c r="V214">
        <f>P214*'Comb LR RESULTS'!$B$18+Q214*'Comb LR RESULTS'!$B$19+R214*'Comb LR RESULTS'!$B$20+S214*'Comb LR RESULTS'!$B$21+T214*'Comb LR RESULTS'!$B$22</f>
        <v>0.94389298862310644</v>
      </c>
      <c r="W214" s="16">
        <f>'NO Z LR RESULTS'!$B$17+'NO Z LR RESULTS'!$B$18*LR!J214+'NO Z LR RESULTS'!$B$19*LR!I214+'NO Z LR RESULTS'!$B$20*LR!K214+'NO Z LR RESULTS'!$B$21*LR!L214+'NO Z LR RESULTS'!$B$22*LR!M214</f>
        <v>0.42193722554339841</v>
      </c>
    </row>
    <row r="215" spans="1:23" x14ac:dyDescent="0.3">
      <c r="A215">
        <v>2022</v>
      </c>
      <c r="B215" t="s">
        <v>26</v>
      </c>
      <c r="C215">
        <f>VLOOKUP($B215,'2022'!$B:$AC,18,FALSE)</f>
        <v>0.34775352054667202</v>
      </c>
      <c r="D215">
        <f>VLOOKUP($B215,'2022'!$B:$AC,19,FALSE)</f>
        <v>0.35099999999999998</v>
      </c>
      <c r="E215">
        <f>VLOOKUP($B215,'2022'!$B:$AC,21,FALSE)</f>
        <v>0.70281822910320957</v>
      </c>
      <c r="F215" s="13">
        <f>VLOOKUP($B215,'2022'!$B:$AC,7,FALSE)</f>
        <v>107.8</v>
      </c>
      <c r="G215" s="13">
        <f>VLOOKUP($B215,'2022'!$B:$AC,10,FALSE)</f>
        <v>21.1</v>
      </c>
      <c r="H215">
        <f>VLOOKUP(B215,'2022'!$B:$P,9,FALSE)</f>
        <v>5.8</v>
      </c>
      <c r="I215" s="13">
        <f>VLOOKUP($B215,'2022'!$B:$AC,11,FALSE)</f>
        <v>50.9</v>
      </c>
      <c r="J215" s="13">
        <f>VLOOKUP($B215,'2022'!$B:$AC,6,FALSE)</f>
        <v>35.299999999999997</v>
      </c>
      <c r="K215" s="13">
        <f>VLOOKUP($B215,'2022'!$B:$AC,12,FALSE)</f>
        <v>29.8</v>
      </c>
      <c r="L215" s="13">
        <f>VLOOKUP($B215,'2022'!$B:$AC,13,FALSE)</f>
        <v>33</v>
      </c>
      <c r="M215" s="13">
        <f>VLOOKUP($B215,'2022'!$B:$AC,14,FALSE)</f>
        <v>77.3</v>
      </c>
      <c r="N215">
        <f>VLOOKUP($B215,'2022'!$B:$AC,20,FALSE)</f>
        <v>1.1988296585123486</v>
      </c>
      <c r="O215">
        <f>VLOOKUP($B215,'2022'!$B:$AC,22,FALSE)</f>
        <v>-0.79921734310464798</v>
      </c>
      <c r="P215">
        <f>VLOOKUP($B215,'2022'!$B:$AC,23,FALSE)</f>
        <v>0.23135978765848006</v>
      </c>
      <c r="Q215">
        <f>VLOOKUP($B215,'2022'!$B:$AC,24,FALSE)</f>
        <v>1.9350010840903094</v>
      </c>
      <c r="R215">
        <f>VLOOKUP($B215,'2022'!$B:$AC,25,FALSE)</f>
        <v>-1.1264679921351106</v>
      </c>
      <c r="S215">
        <f>VLOOKUP($B215,'2022'!$B:$AC,26,FALSE)</f>
        <v>-1.5944248881547329</v>
      </c>
      <c r="T215">
        <f>VLOOKUP($B215,'2022'!$B:$AC,27,FALSE)</f>
        <v>1.0080741421406828E-3</v>
      </c>
      <c r="U215">
        <f>VLOOKUP($B215,'2022'!$B:$AC,28,FALSE)</f>
        <v>1.4660361139285465</v>
      </c>
      <c r="V215">
        <f>P215*'Comb LR RESULTS'!$B$18+Q215*'Comb LR RESULTS'!$B$19+R215*'Comb LR RESULTS'!$B$20+S215*'Comb LR RESULTS'!$B$21+T215*'Comb LR RESULTS'!$B$22</f>
        <v>0.89603297180672514</v>
      </c>
      <c r="W215" s="16">
        <f>'NO Z LR RESULTS'!$B$17+'NO Z LR RESULTS'!$B$18*LR!J215+'NO Z LR RESULTS'!$B$19*LR!I215+'NO Z LR RESULTS'!$B$20*LR!K215+'NO Z LR RESULTS'!$B$21*LR!L215+'NO Z LR RESULTS'!$B$22*LR!M215</f>
        <v>0.39249279020302952</v>
      </c>
    </row>
    <row r="216" spans="1:23" x14ac:dyDescent="0.3">
      <c r="A216">
        <v>2022</v>
      </c>
      <c r="B216" t="s">
        <v>286</v>
      </c>
      <c r="C216">
        <f>VLOOKUP($B216,'2022'!$B:$AC,18,FALSE)</f>
        <v>0.35149667637688697</v>
      </c>
      <c r="D216">
        <f>VLOOKUP($B216,'2022'!$B:$AC,19,FALSE)</f>
        <v>0.35099999999999998</v>
      </c>
      <c r="E216">
        <f>VLOOKUP($B216,'2022'!$B:$AC,21,FALSE)</f>
        <v>0.81281923991770078</v>
      </c>
      <c r="F216" s="13">
        <f>VLOOKUP($B216,'2022'!$B:$AC,7,FALSE)</f>
        <v>111</v>
      </c>
      <c r="G216" s="13">
        <f>VLOOKUP($B216,'2022'!$B:$AC,10,FALSE)</f>
        <v>23</v>
      </c>
      <c r="H216">
        <f>VLOOKUP(B216,'2022'!$B:$P,9,FALSE)</f>
        <v>6.5</v>
      </c>
      <c r="I216" s="13">
        <f>VLOOKUP($B216,'2022'!$B:$AC,11,FALSE)</f>
        <v>52</v>
      </c>
      <c r="J216" s="13">
        <f>VLOOKUP($B216,'2022'!$B:$AC,6,FALSE)</f>
        <v>26.7</v>
      </c>
      <c r="K216" s="13">
        <f>VLOOKUP($B216,'2022'!$B:$AC,12,FALSE)</f>
        <v>29</v>
      </c>
      <c r="L216" s="13">
        <f>VLOOKUP($B216,'2022'!$B:$AC,13,FALSE)</f>
        <v>34.5</v>
      </c>
      <c r="M216" s="13">
        <f>VLOOKUP($B216,'2022'!$B:$AC,14,FALSE)</f>
        <v>85.5</v>
      </c>
      <c r="N216">
        <f>VLOOKUP($B216,'2022'!$B:$AC,20,FALSE)</f>
        <v>1.6277936528666486</v>
      </c>
      <c r="O216">
        <f>VLOOKUP($B216,'2022'!$B:$AC,22,FALSE)</f>
        <v>-0.59729867573297024</v>
      </c>
      <c r="P216">
        <f>VLOOKUP($B216,'2022'!$B:$AC,23,FALSE)</f>
        <v>0.56270737720888298</v>
      </c>
      <c r="Q216">
        <f>VLOOKUP($B216,'2022'!$B:$AC,24,FALSE)</f>
        <v>0.82610362718532959</v>
      </c>
      <c r="R216">
        <f>VLOOKUP($B216,'2022'!$B:$AC,25,FALSE)</f>
        <v>-1.3248821814126273</v>
      </c>
      <c r="S216">
        <f>VLOOKUP($B216,'2022'!$B:$AC,26,FALSE)</f>
        <v>0.12540173707112248</v>
      </c>
      <c r="T216">
        <f>VLOOKUP($B216,'2022'!$B:$AC,27,FALSE)</f>
        <v>0.26356556661738256</v>
      </c>
      <c r="U216">
        <f>VLOOKUP($B216,'2022'!$B:$AC,28,FALSE)</f>
        <v>2.0128219790516968</v>
      </c>
      <c r="V216">
        <f>P216*'Comb LR RESULTS'!$B$18+Q216*'Comb LR RESULTS'!$B$19+R216*'Comb LR RESULTS'!$B$20+S216*'Comb LR RESULTS'!$B$21+T216*'Comb LR RESULTS'!$B$22</f>
        <v>0.85592451190245755</v>
      </c>
      <c r="W216" s="16">
        <f>'NO Z LR RESULTS'!$B$17+'NO Z LR RESULTS'!$B$18*LR!J216+'NO Z LR RESULTS'!$B$19*LR!I216+'NO Z LR RESULTS'!$B$20*LR!K216+'NO Z LR RESULTS'!$B$21*LR!L216+'NO Z LR RESULTS'!$B$22*LR!M216</f>
        <v>0.41235528838847657</v>
      </c>
    </row>
    <row r="217" spans="1:23" x14ac:dyDescent="0.3">
      <c r="A217">
        <v>2022</v>
      </c>
      <c r="B217" t="s">
        <v>346</v>
      </c>
      <c r="C217">
        <f>VLOOKUP($B217,'2022'!$B:$AC,18,FALSE)</f>
        <v>0.34517205063525602</v>
      </c>
      <c r="D217">
        <f>VLOOKUP($B217,'2022'!$B:$AC,19,FALSE)</f>
        <v>0.33800000000000002</v>
      </c>
      <c r="E217">
        <f>VLOOKUP($B217,'2022'!$B:$AC,21,FALSE)</f>
        <v>0.62695595872943011</v>
      </c>
      <c r="F217" s="13">
        <f>VLOOKUP($B217,'2022'!$B:$AC,7,FALSE)</f>
        <v>105.1</v>
      </c>
      <c r="G217" s="13">
        <f>VLOOKUP($B217,'2022'!$B:$AC,10,FALSE)</f>
        <v>20</v>
      </c>
      <c r="H217">
        <f>VLOOKUP(B217,'2022'!$B:$P,9,FALSE)</f>
        <v>11.3</v>
      </c>
      <c r="I217" s="13">
        <f>VLOOKUP($B217,'2022'!$B:$AC,11,FALSE)</f>
        <v>55.5</v>
      </c>
      <c r="J217" s="13">
        <f>VLOOKUP($B217,'2022'!$B:$AC,6,FALSE)</f>
        <v>28.5</v>
      </c>
      <c r="K217" s="13">
        <f>VLOOKUP($B217,'2022'!$B:$AC,12,FALSE)</f>
        <v>35.5</v>
      </c>
      <c r="L217" s="13">
        <f>VLOOKUP($B217,'2022'!$B:$AC,13,FALSE)</f>
        <v>25.9</v>
      </c>
      <c r="M217" s="13">
        <f>VLOOKUP($B217,'2022'!$B:$AC,14,FALSE)</f>
        <v>83.5</v>
      </c>
      <c r="N217">
        <f>VLOOKUP($B217,'2022'!$B:$AC,20,FALSE)</f>
        <v>0.95048208283354274</v>
      </c>
      <c r="O217">
        <f>VLOOKUP($B217,'2022'!$B:$AC,22,FALSE)</f>
        <v>0.78728647195853418</v>
      </c>
      <c r="P217">
        <f>VLOOKUP($B217,'2022'!$B:$AC,23,FALSE)</f>
        <v>1.6169951621419816</v>
      </c>
      <c r="Q217">
        <f>VLOOKUP($B217,'2022'!$B:$AC,24,FALSE)</f>
        <v>1.0581984437468372</v>
      </c>
      <c r="R217">
        <f>VLOOKUP($B217,'2022'!$B:$AC,25,FALSE)</f>
        <v>0.28723310646719391</v>
      </c>
      <c r="S217">
        <f>VLOOKUP($B217,'2022'!$B:$AC,26,FALSE)</f>
        <v>-0.29406817152054943</v>
      </c>
      <c r="T217">
        <f>VLOOKUP($B217,'2022'!$B:$AC,27,FALSE)</f>
        <v>-1.2417640569073378</v>
      </c>
      <c r="U217">
        <f>VLOOKUP($B217,'2022'!$B:$AC,28,FALSE)</f>
        <v>1.718661222666432</v>
      </c>
      <c r="V217">
        <f>P217*'Comb LR RESULTS'!$B$18+Q217*'Comb LR RESULTS'!$B$19+R217*'Comb LR RESULTS'!$B$20+S217*'Comb LR RESULTS'!$B$21+T217*'Comb LR RESULTS'!$B$22</f>
        <v>0.84679646634077343</v>
      </c>
      <c r="W217" s="16">
        <f>'NO Z LR RESULTS'!$B$17+'NO Z LR RESULTS'!$B$18*LR!J217+'NO Z LR RESULTS'!$B$19*LR!I217+'NO Z LR RESULTS'!$B$20*LR!K217+'NO Z LR RESULTS'!$B$21*LR!L217+'NO Z LR RESULTS'!$B$22*LR!M217</f>
        <v>0.41661136850578268</v>
      </c>
    </row>
    <row r="218" spans="1:23" x14ac:dyDescent="0.3">
      <c r="A218">
        <v>2022</v>
      </c>
      <c r="B218" t="s">
        <v>212</v>
      </c>
      <c r="C218">
        <f>VLOOKUP($B218,'2022'!$B:$AC,18,FALSE)</f>
        <v>0.34719722921197999</v>
      </c>
      <c r="D218">
        <f>VLOOKUP($B218,'2022'!$B:$AC,19,FALSE)</f>
        <v>0.35099999999999998</v>
      </c>
      <c r="E218">
        <f>VLOOKUP($B218,'2022'!$B:$AC,21,FALSE)</f>
        <v>0.6864703633185375</v>
      </c>
      <c r="F218" s="13">
        <f>VLOOKUP($B218,'2022'!$B:$AC,7,FALSE)</f>
        <v>105.1</v>
      </c>
      <c r="G218" s="13">
        <f>VLOOKUP($B218,'2022'!$B:$AC,10,FALSE)</f>
        <v>21.3</v>
      </c>
      <c r="H218">
        <f>VLOOKUP(B218,'2022'!$B:$P,9,FALSE)</f>
        <v>6.7</v>
      </c>
      <c r="I218" s="13">
        <f>VLOOKUP($B218,'2022'!$B:$AC,11,FALSE)</f>
        <v>55.6</v>
      </c>
      <c r="J218" s="13">
        <f>VLOOKUP($B218,'2022'!$B:$AC,6,FALSE)</f>
        <v>21</v>
      </c>
      <c r="K218" s="13">
        <f>VLOOKUP($B218,'2022'!$B:$AC,12,FALSE)</f>
        <v>34.299999999999997</v>
      </c>
      <c r="L218" s="13">
        <f>VLOOKUP($B218,'2022'!$B:$AC,13,FALSE)</f>
        <v>27.5</v>
      </c>
      <c r="M218" s="13">
        <f>VLOOKUP($B218,'2022'!$B:$AC,14,FALSE)</f>
        <v>91</v>
      </c>
      <c r="N218">
        <f>VLOOKUP($B218,'2022'!$B:$AC,20,FALSE)</f>
        <v>1.2439837631812221</v>
      </c>
      <c r="O218">
        <f>VLOOKUP($B218,'2022'!$B:$AC,22,FALSE)</f>
        <v>-0.53960762791249084</v>
      </c>
      <c r="P218">
        <f>VLOOKUP($B218,'2022'!$B:$AC,23,FALSE)</f>
        <v>1.6471176702829278</v>
      </c>
      <c r="Q218">
        <f>VLOOKUP($B218,'2022'!$B:$AC,24,FALSE)</f>
        <v>9.1136708073889572E-2</v>
      </c>
      <c r="R218">
        <f>VLOOKUP($B218,'2022'!$B:$AC,25,FALSE)</f>
        <v>-1.0388177449081448E-2</v>
      </c>
      <c r="S218">
        <f>VLOOKUP($B218,'2022'!$B:$AC,26,FALSE)</f>
        <v>1.2789439856982203</v>
      </c>
      <c r="T218">
        <f>VLOOKUP($B218,'2022'!$B:$AC,27,FALSE)</f>
        <v>-0.96170273160041297</v>
      </c>
      <c r="U218">
        <f>VLOOKUP($B218,'2022'!$B:$AC,28,FALSE)</f>
        <v>2.3421716028216042</v>
      </c>
      <c r="V218">
        <f>P218*'Comb LR RESULTS'!$B$18+Q218*'Comb LR RESULTS'!$B$19+R218*'Comb LR RESULTS'!$B$20+S218*'Comb LR RESULTS'!$B$21+T218*'Comb LR RESULTS'!$B$22</f>
        <v>0.83179271229351393</v>
      </c>
      <c r="W218" s="16">
        <f>'NO Z LR RESULTS'!$B$17+'NO Z LR RESULTS'!$B$18*LR!J218+'NO Z LR RESULTS'!$B$19*LR!I218+'NO Z LR RESULTS'!$B$20*LR!K218+'NO Z LR RESULTS'!$B$21*LR!L218+'NO Z LR RESULTS'!$B$22*LR!M218</f>
        <v>0.4328137778922283</v>
      </c>
    </row>
    <row r="219" spans="1:23" x14ac:dyDescent="0.3">
      <c r="A219">
        <v>2022</v>
      </c>
      <c r="B219" t="s">
        <v>87</v>
      </c>
      <c r="C219">
        <f>VLOOKUP($B219,'2022'!$B:$AC,18,FALSE)</f>
        <v>0.365731397551806</v>
      </c>
      <c r="D219">
        <f>VLOOKUP($B219,'2022'!$B:$AC,19,FALSE)</f>
        <v>0.35299999999999998</v>
      </c>
      <c r="E219">
        <f>VLOOKUP($B219,'2022'!$B:$AC,21,FALSE)</f>
        <v>1.2311383772787594</v>
      </c>
      <c r="F219" s="13">
        <f>VLOOKUP($B219,'2022'!$B:$AC,7,FALSE)</f>
        <v>109</v>
      </c>
      <c r="G219" s="13">
        <f>VLOOKUP($B219,'2022'!$B:$AC,10,FALSE)</f>
        <v>21.9</v>
      </c>
      <c r="H219">
        <f>VLOOKUP(B219,'2022'!$B:$P,9,FALSE)</f>
        <v>14.6</v>
      </c>
      <c r="I219" s="13">
        <f>VLOOKUP($B219,'2022'!$B:$AC,11,FALSE)</f>
        <v>51.5</v>
      </c>
      <c r="J219" s="13">
        <f>VLOOKUP($B219,'2022'!$B:$AC,6,FALSE)</f>
        <v>27.2</v>
      </c>
      <c r="K219" s="13">
        <f>VLOOKUP($B219,'2022'!$B:$AC,12,FALSE)</f>
        <v>29.6</v>
      </c>
      <c r="L219" s="13">
        <f>VLOOKUP($B219,'2022'!$B:$AC,13,FALSE)</f>
        <v>36.299999999999997</v>
      </c>
      <c r="M219" s="13">
        <f>VLOOKUP($B219,'2022'!$B:$AC,14,FALSE)</f>
        <v>85.4</v>
      </c>
      <c r="N219">
        <f>VLOOKUP($B219,'2022'!$B:$AC,20,FALSE)</f>
        <v>1.3794460771878427</v>
      </c>
      <c r="O219">
        <f>VLOOKUP($B219,'2022'!$B:$AC,22,FALSE)</f>
        <v>1.7391887609964432</v>
      </c>
      <c r="P219">
        <f>VLOOKUP($B219,'2022'!$B:$AC,23,FALSE)</f>
        <v>0.41209483650415457</v>
      </c>
      <c r="Q219">
        <f>VLOOKUP($B219,'2022'!$B:$AC,24,FALSE)</f>
        <v>0.89057440956352618</v>
      </c>
      <c r="R219">
        <f>VLOOKUP($B219,'2022'!$B:$AC,25,FALSE)</f>
        <v>-1.1760715394544896</v>
      </c>
      <c r="S219">
        <f>VLOOKUP($B219,'2022'!$B:$AC,26,FALSE)</f>
        <v>0.10442824164154006</v>
      </c>
      <c r="T219">
        <f>VLOOKUP($B219,'2022'!$B:$AC,27,FALSE)</f>
        <v>0.57863455758767235</v>
      </c>
      <c r="U219">
        <f>VLOOKUP($B219,'2022'!$B:$AC,28,FALSE)</f>
        <v>1.5924396330718835</v>
      </c>
      <c r="V219">
        <f>P219*'Comb LR RESULTS'!$B$18+Q219*'Comb LR RESULTS'!$B$19+R219*'Comb LR RESULTS'!$B$20+S219*'Comb LR RESULTS'!$B$21+T219*'Comb LR RESULTS'!$B$22</f>
        <v>0.80945752918434311</v>
      </c>
      <c r="W219" s="16">
        <f>'NO Z LR RESULTS'!$B$17+'NO Z LR RESULTS'!$B$18*LR!J219+'NO Z LR RESULTS'!$B$19*LR!I219+'NO Z LR RESULTS'!$B$20*LR!K219+'NO Z LR RESULTS'!$B$21*LR!L219+'NO Z LR RESULTS'!$B$22*LR!M219</f>
        <v>0.40860315986623275</v>
      </c>
    </row>
    <row r="220" spans="1:23" x14ac:dyDescent="0.3">
      <c r="A220">
        <v>2022</v>
      </c>
      <c r="B220" t="s">
        <v>20</v>
      </c>
      <c r="C220">
        <f>VLOOKUP($B220,'2022'!$B:$AC,18,FALSE)</f>
        <v>0.34376172835348601</v>
      </c>
      <c r="D220">
        <f>VLOOKUP($B220,'2022'!$B:$AC,19,FALSE)</f>
        <v>0.34699999999999998</v>
      </c>
      <c r="E220">
        <f>VLOOKUP($B220,'2022'!$B:$AC,21,FALSE)</f>
        <v>0.58551048234380154</v>
      </c>
      <c r="F220" s="13">
        <f>VLOOKUP($B220,'2022'!$B:$AC,7,FALSE)</f>
        <v>107.9</v>
      </c>
      <c r="G220" s="13">
        <f>VLOOKUP($B220,'2022'!$B:$AC,10,FALSE)</f>
        <v>20.399999999999999</v>
      </c>
      <c r="H220">
        <f>VLOOKUP(B220,'2022'!$B:$P,9,FALSE)</f>
        <v>12</v>
      </c>
      <c r="I220" s="13">
        <f>VLOOKUP($B220,'2022'!$B:$AC,11,FALSE)</f>
        <v>49.7</v>
      </c>
      <c r="J220" s="13">
        <f>VLOOKUP($B220,'2022'!$B:$AC,6,FALSE)</f>
        <v>34</v>
      </c>
      <c r="K220" s="13">
        <f>VLOOKUP($B220,'2022'!$B:$AC,12,FALSE)</f>
        <v>29.3</v>
      </c>
      <c r="L220" s="13">
        <f>VLOOKUP($B220,'2022'!$B:$AC,13,FALSE)</f>
        <v>31.8</v>
      </c>
      <c r="M220" s="13">
        <f>VLOOKUP($B220,'2022'!$B:$AC,14,FALSE)</f>
        <v>77.099999999999994</v>
      </c>
      <c r="N220">
        <f>VLOOKUP($B220,'2022'!$B:$AC,20,FALSE)</f>
        <v>1.0407902921712897</v>
      </c>
      <c r="O220">
        <f>VLOOKUP($B220,'2022'!$B:$AC,22,FALSE)</f>
        <v>0.9892051393302117</v>
      </c>
      <c r="P220">
        <f>VLOOKUP($B220,'2022'!$B:$AC,23,FALSE)</f>
        <v>-0.13011031003286674</v>
      </c>
      <c r="Q220">
        <f>VLOOKUP($B220,'2022'!$B:$AC,24,FALSE)</f>
        <v>1.7673770499069987</v>
      </c>
      <c r="R220">
        <f>VLOOKUP($B220,'2022'!$B:$AC,25,FALSE)</f>
        <v>-1.2504768604335583</v>
      </c>
      <c r="S220">
        <f>VLOOKUP($B220,'2022'!$B:$AC,26,FALSE)</f>
        <v>-1.6363718790139008</v>
      </c>
      <c r="T220">
        <f>VLOOKUP($B220,'2022'!$B:$AC,27,FALSE)</f>
        <v>-0.2090379198380527</v>
      </c>
      <c r="U220">
        <f>VLOOKUP($B220,'2022'!$B:$AC,28,FALSE)</f>
        <v>1.590519951164709</v>
      </c>
      <c r="V220">
        <f>P220*'Comb LR RESULTS'!$B$18+Q220*'Comb LR RESULTS'!$B$19+R220*'Comb LR RESULTS'!$B$20+S220*'Comb LR RESULTS'!$B$21+T220*'Comb LR RESULTS'!$B$22</f>
        <v>0.78391389523267785</v>
      </c>
      <c r="W220" s="16">
        <f>'NO Z LR RESULTS'!$B$17+'NO Z LR RESULTS'!$B$18*LR!J220+'NO Z LR RESULTS'!$B$19*LR!I220+'NO Z LR RESULTS'!$B$20*LR!K220+'NO Z LR RESULTS'!$B$21*LR!L220+'NO Z LR RESULTS'!$B$22*LR!M220</f>
        <v>0.38918363579075554</v>
      </c>
    </row>
    <row r="221" spans="1:23" x14ac:dyDescent="0.3">
      <c r="A221">
        <v>2022</v>
      </c>
      <c r="B221" t="s">
        <v>33</v>
      </c>
      <c r="C221">
        <f>VLOOKUP($B221,'2022'!$B:$AC,18,FALSE)</f>
        <v>0.31791875601237501</v>
      </c>
      <c r="D221">
        <f>VLOOKUP($B221,'2022'!$B:$AC,19,FALSE)</f>
        <v>0.33900000000000002</v>
      </c>
      <c r="E221">
        <f>VLOOKUP($B221,'2022'!$B:$AC,21,FALSE)</f>
        <v>-0.17394309344011216</v>
      </c>
      <c r="F221" s="13">
        <f>VLOOKUP($B221,'2022'!$B:$AC,7,FALSE)</f>
        <v>104.5</v>
      </c>
      <c r="G221" s="13">
        <f>VLOOKUP($B221,'2022'!$B:$AC,10,FALSE)</f>
        <v>15.8</v>
      </c>
      <c r="H221">
        <f>VLOOKUP(B221,'2022'!$B:$P,9,FALSE)</f>
        <v>14</v>
      </c>
      <c r="I221" s="13">
        <f>VLOOKUP($B221,'2022'!$B:$AC,11,FALSE)</f>
        <v>55</v>
      </c>
      <c r="J221" s="13">
        <f>VLOOKUP($B221,'2022'!$B:$AC,6,FALSE)</f>
        <v>31</v>
      </c>
      <c r="K221" s="13">
        <f>VLOOKUP($B221,'2022'!$B:$AC,12,FALSE)</f>
        <v>39.200000000000003</v>
      </c>
      <c r="L221" s="13">
        <f>VLOOKUP($B221,'2022'!$B:$AC,13,FALSE)</f>
        <v>20.5</v>
      </c>
      <c r="M221" s="13">
        <f>VLOOKUP($B221,'2022'!$B:$AC,14,FALSE)</f>
        <v>80.8</v>
      </c>
      <c r="N221">
        <f>VLOOKUP($B221,'2022'!$B:$AC,20,FALSE)</f>
        <v>2.2458847871947821E-3</v>
      </c>
      <c r="O221">
        <f>VLOOKUP($B221,'2022'!$B:$AC,22,FALSE)</f>
        <v>1.5661156175350051</v>
      </c>
      <c r="P221">
        <f>VLOOKUP($B221,'2022'!$B:$AC,23,FALSE)</f>
        <v>1.4663826214372533</v>
      </c>
      <c r="Q221">
        <f>VLOOKUP($B221,'2022'!$B:$AC,24,FALSE)</f>
        <v>1.3805523556378196</v>
      </c>
      <c r="R221">
        <f>VLOOKUP($B221,'2022'!$B:$AC,25,FALSE)</f>
        <v>1.2048987318757083</v>
      </c>
      <c r="S221">
        <f>VLOOKUP($B221,'2022'!$B:$AC,26,FALSE)</f>
        <v>-0.86035254811930706</v>
      </c>
      <c r="T221">
        <f>VLOOKUP($B221,'2022'!$B:$AC,27,FALSE)</f>
        <v>-2.1869710298182086</v>
      </c>
      <c r="U221">
        <f>VLOOKUP($B221,'2022'!$B:$AC,28,FALSE)</f>
        <v>1.5022721054610131</v>
      </c>
      <c r="V221">
        <f>P221*'Comb LR RESULTS'!$B$18+Q221*'Comb LR RESULTS'!$B$19+R221*'Comb LR RESULTS'!$B$20+S221*'Comb LR RESULTS'!$B$21+T221*'Comb LR RESULTS'!$B$22</f>
        <v>0.78258241490831371</v>
      </c>
      <c r="W221" s="16">
        <f>'NO Z LR RESULTS'!$B$17+'NO Z LR RESULTS'!$B$18*LR!J221+'NO Z LR RESULTS'!$B$19*LR!I221+'NO Z LR RESULTS'!$B$20*LR!K221+'NO Z LR RESULTS'!$B$21*LR!L221+'NO Z LR RESULTS'!$B$22*LR!M221</f>
        <v>0.40878493260041898</v>
      </c>
    </row>
    <row r="222" spans="1:23" x14ac:dyDescent="0.3">
      <c r="A222">
        <v>2022</v>
      </c>
      <c r="B222" t="s">
        <v>268</v>
      </c>
      <c r="C222">
        <f>VLOOKUP($B222,'2022'!$B:$AC,18,FALSE)</f>
        <v>0.33541293090142399</v>
      </c>
      <c r="D222">
        <f>VLOOKUP($B222,'2022'!$B:$AC,19,FALSE)</f>
        <v>0.36499999999999999</v>
      </c>
      <c r="E222">
        <f>VLOOKUP($B222,'2022'!$B:$AC,21,FALSE)</f>
        <v>0.34016238558568895</v>
      </c>
      <c r="F222" s="13">
        <f>VLOOKUP($B222,'2022'!$B:$AC,7,FALSE)</f>
        <v>108.5</v>
      </c>
      <c r="G222" s="13">
        <f>VLOOKUP($B222,'2022'!$B:$AC,10,FALSE)</f>
        <v>21.9</v>
      </c>
      <c r="H222">
        <f>VLOOKUP(B222,'2022'!$B:$P,9,FALSE)</f>
        <v>6.7</v>
      </c>
      <c r="I222" s="13">
        <f>VLOOKUP($B222,'2022'!$B:$AC,11,FALSE)</f>
        <v>50.9</v>
      </c>
      <c r="J222" s="13">
        <f>VLOOKUP($B222,'2022'!$B:$AC,6,FALSE)</f>
        <v>28.8</v>
      </c>
      <c r="K222" s="13">
        <f>VLOOKUP($B222,'2022'!$B:$AC,12,FALSE)</f>
        <v>29</v>
      </c>
      <c r="L222" s="13">
        <f>VLOOKUP($B222,'2022'!$B:$AC,13,FALSE)</f>
        <v>29.7</v>
      </c>
      <c r="M222" s="13">
        <f>VLOOKUP($B222,'2022'!$B:$AC,14,FALSE)</f>
        <v>81.2</v>
      </c>
      <c r="N222">
        <f>VLOOKUP($B222,'2022'!$B:$AC,20,FALSE)</f>
        <v>1.3794460771878427</v>
      </c>
      <c r="O222">
        <f>VLOOKUP($B222,'2022'!$B:$AC,22,FALSE)</f>
        <v>-0.53960762791249084</v>
      </c>
      <c r="P222">
        <f>VLOOKUP($B222,'2022'!$B:$AC,23,FALSE)</f>
        <v>0.23135978765848006</v>
      </c>
      <c r="Q222">
        <f>VLOOKUP($B222,'2022'!$B:$AC,24,FALSE)</f>
        <v>1.0968809131737551</v>
      </c>
      <c r="R222">
        <f>VLOOKUP($B222,'2022'!$B:$AC,25,FALSE)</f>
        <v>-1.3248821814126273</v>
      </c>
      <c r="S222">
        <f>VLOOKUP($B222,'2022'!$B:$AC,26,FALSE)</f>
        <v>-0.77645856640097155</v>
      </c>
      <c r="T222">
        <f>VLOOKUP($B222,'2022'!$B:$AC,27,FALSE)</f>
        <v>-0.57661840930339159</v>
      </c>
      <c r="U222">
        <f>VLOOKUP($B222,'2022'!$B:$AC,28,FALSE)</f>
        <v>2.2219229374888023</v>
      </c>
      <c r="V222">
        <f>P222*'Comb LR RESULTS'!$B$18+Q222*'Comb LR RESULTS'!$B$19+R222*'Comb LR RESULTS'!$B$20+S222*'Comb LR RESULTS'!$B$21+T222*'Comb LR RESULTS'!$B$22</f>
        <v>0.76418545282414418</v>
      </c>
      <c r="W222" s="16">
        <f>'NO Z LR RESULTS'!$B$17+'NO Z LR RESULTS'!$B$18*LR!J222+'NO Z LR RESULTS'!$B$19*LR!I222+'NO Z LR RESULTS'!$B$20*LR!K222+'NO Z LR RESULTS'!$B$21*LR!L222+'NO Z LR RESULTS'!$B$22*LR!M222</f>
        <v>0.40266388063328318</v>
      </c>
    </row>
    <row r="223" spans="1:23" x14ac:dyDescent="0.3">
      <c r="A223">
        <v>2022</v>
      </c>
      <c r="B223" t="s">
        <v>56</v>
      </c>
      <c r="C223">
        <f>VLOOKUP($B223,'2022'!$B:$AC,18,FALSE)</f>
        <v>0.41931570781233801</v>
      </c>
      <c r="D223">
        <f>VLOOKUP($B223,'2022'!$B:$AC,19,FALSE)</f>
        <v>0.36699999999999999</v>
      </c>
      <c r="E223">
        <f>VLOOKUP($B223,'2022'!$B:$AC,21,FALSE)</f>
        <v>2.8058332496846874</v>
      </c>
      <c r="F223" s="13">
        <f>VLOOKUP($B223,'2022'!$B:$AC,7,FALSE)</f>
        <v>107</v>
      </c>
      <c r="G223" s="13">
        <f>VLOOKUP($B223,'2022'!$B:$AC,10,FALSE)</f>
        <v>19.5</v>
      </c>
      <c r="H223">
        <f>VLOOKUP(B223,'2022'!$B:$P,9,FALSE)</f>
        <v>10.6</v>
      </c>
      <c r="I223" s="13">
        <f>VLOOKUP($B223,'2022'!$B:$AC,11,FALSE)</f>
        <v>56</v>
      </c>
      <c r="J223" s="13">
        <f>VLOOKUP($B223,'2022'!$B:$AC,6,FALSE)</f>
        <v>32.5</v>
      </c>
      <c r="K223" s="13">
        <f>VLOOKUP($B223,'2022'!$B:$AC,12,FALSE)</f>
        <v>36.5</v>
      </c>
      <c r="L223" s="13">
        <f>VLOOKUP($B223,'2022'!$B:$AC,13,FALSE)</f>
        <v>27.9</v>
      </c>
      <c r="M223" s="13">
        <f>VLOOKUP($B223,'2022'!$B:$AC,14,FALSE)</f>
        <v>78.900000000000006</v>
      </c>
      <c r="N223">
        <f>VLOOKUP($B223,'2022'!$B:$AC,20,FALSE)</f>
        <v>0.83759682116135836</v>
      </c>
      <c r="O223">
        <f>VLOOKUP($B223,'2022'!$B:$AC,22,FALSE)</f>
        <v>0.58536780458685622</v>
      </c>
      <c r="P223">
        <f>VLOOKUP($B223,'2022'!$B:$AC,23,FALSE)</f>
        <v>1.7676077028467099</v>
      </c>
      <c r="Q223">
        <f>VLOOKUP($B223,'2022'!$B:$AC,24,FALSE)</f>
        <v>1.5739647027724093</v>
      </c>
      <c r="R223">
        <f>VLOOKUP($B223,'2022'!$B:$AC,25,FALSE)</f>
        <v>0.53525084306408943</v>
      </c>
      <c r="S223">
        <f>VLOOKUP($B223,'2022'!$B:$AC,26,FALSE)</f>
        <v>-1.2588489612813936</v>
      </c>
      <c r="T223">
        <f>VLOOKUP($B223,'2022'!$B:$AC,27,FALSE)</f>
        <v>-0.89168740027368198</v>
      </c>
      <c r="U223">
        <f>VLOOKUP($B223,'2022'!$B:$AC,28,FALSE)</f>
        <v>0.67155229870060817</v>
      </c>
      <c r="V223">
        <f>P223*'Comb LR RESULTS'!$B$18+Q223*'Comb LR RESULTS'!$B$19+R223*'Comb LR RESULTS'!$B$20+S223*'Comb LR RESULTS'!$B$21+T223*'Comb LR RESULTS'!$B$22</f>
        <v>0.74222421052623977</v>
      </c>
      <c r="W223" s="16">
        <f>'NO Z LR RESULTS'!$B$17+'NO Z LR RESULTS'!$B$18*LR!J223+'NO Z LR RESULTS'!$B$19*LR!I223+'NO Z LR RESULTS'!$B$20*LR!K223+'NO Z LR RESULTS'!$B$21*LR!L223+'NO Z LR RESULTS'!$B$22*LR!M223</f>
        <v>0.4050415818805097</v>
      </c>
    </row>
    <row r="224" spans="1:23" x14ac:dyDescent="0.3">
      <c r="A224">
        <v>2022</v>
      </c>
      <c r="B224" t="s">
        <v>116</v>
      </c>
      <c r="C224">
        <f>VLOOKUP($B224,'2022'!$B:$AC,18,FALSE)</f>
        <v>0.39254547552815799</v>
      </c>
      <c r="D224">
        <f>VLOOKUP($B224,'2022'!$B:$AC,19,FALSE)</f>
        <v>0.40300000000000002</v>
      </c>
      <c r="E224">
        <f>VLOOKUP($B224,'2022'!$B:$AC,21,FALSE)</f>
        <v>2.0191300653747177</v>
      </c>
      <c r="F224" s="13">
        <f>VLOOKUP($B224,'2022'!$B:$AC,7,FALSE)</f>
        <v>104.4</v>
      </c>
      <c r="G224" s="13">
        <f>VLOOKUP($B224,'2022'!$B:$AC,10,FALSE)</f>
        <v>19.7</v>
      </c>
      <c r="H224">
        <f>VLOOKUP(B224,'2022'!$B:$P,9,FALSE)</f>
        <v>6.2</v>
      </c>
      <c r="I224" s="13">
        <f>VLOOKUP($B224,'2022'!$B:$AC,11,FALSE)</f>
        <v>49.1</v>
      </c>
      <c r="J224" s="13">
        <f>VLOOKUP($B224,'2022'!$B:$AC,6,FALSE)</f>
        <v>25.5</v>
      </c>
      <c r="K224" s="13">
        <f>VLOOKUP($B224,'2022'!$B:$AC,12,FALSE)</f>
        <v>29.4</v>
      </c>
      <c r="L224" s="13">
        <f>VLOOKUP($B224,'2022'!$B:$AC,13,FALSE)</f>
        <v>30.6</v>
      </c>
      <c r="M224" s="13">
        <f>VLOOKUP($B224,'2022'!$B:$AC,14,FALSE)</f>
        <v>85.5</v>
      </c>
      <c r="N224">
        <f>VLOOKUP($B224,'2022'!$B:$AC,20,FALSE)</f>
        <v>0.88275092583023196</v>
      </c>
      <c r="O224">
        <f>VLOOKUP($B224,'2022'!$B:$AC,22,FALSE)</f>
        <v>-0.68383524746368929</v>
      </c>
      <c r="P224">
        <f>VLOOKUP($B224,'2022'!$B:$AC,23,FALSE)</f>
        <v>-0.31084535887854126</v>
      </c>
      <c r="Q224">
        <f>VLOOKUP($B224,'2022'!$B:$AC,24,FALSE)</f>
        <v>0.67137374947765815</v>
      </c>
      <c r="R224">
        <f>VLOOKUP($B224,'2022'!$B:$AC,25,FALSE)</f>
        <v>-1.2256750867738693</v>
      </c>
      <c r="S224">
        <f>VLOOKUP($B224,'2022'!$B:$AC,26,FALSE)</f>
        <v>0.12540173707112248</v>
      </c>
      <c r="T224">
        <f>VLOOKUP($B224,'2022'!$B:$AC,27,FALSE)</f>
        <v>-0.41908391381824611</v>
      </c>
      <c r="U224">
        <f>VLOOKUP($B224,'2022'!$B:$AC,28,FALSE)</f>
        <v>2.4415344871408959</v>
      </c>
      <c r="V224">
        <f>P224*'Comb LR RESULTS'!$B$18+Q224*'Comb LR RESULTS'!$B$19+R224*'Comb LR RESULTS'!$B$20+S224*'Comb LR RESULTS'!$B$21+T224*'Comb LR RESULTS'!$B$22</f>
        <v>0.74020122850061032</v>
      </c>
      <c r="W224" s="16">
        <f>'NO Z LR RESULTS'!$B$17+'NO Z LR RESULTS'!$B$18*LR!J224+'NO Z LR RESULTS'!$B$19*LR!I224+'NO Z LR RESULTS'!$B$20*LR!K224+'NO Z LR RESULTS'!$B$21*LR!L224+'NO Z LR RESULTS'!$B$22*LR!M224</f>
        <v>0.40566577742805887</v>
      </c>
    </row>
    <row r="225" spans="1:23" x14ac:dyDescent="0.3">
      <c r="A225">
        <v>2022</v>
      </c>
      <c r="B225" t="s">
        <v>22</v>
      </c>
      <c r="C225">
        <f>VLOOKUP($B225,'2022'!$B:$AC,18,FALSE)</f>
        <v>0.36962461224728499</v>
      </c>
      <c r="D225">
        <f>VLOOKUP($B225,'2022'!$B:$AC,19,FALSE)</f>
        <v>0.38300000000000001</v>
      </c>
      <c r="E225">
        <f>VLOOKUP($B225,'2022'!$B:$AC,21,FALSE)</f>
        <v>1.3455492036631709</v>
      </c>
      <c r="F225" s="13">
        <f>VLOOKUP($B225,'2022'!$B:$AC,7,FALSE)</f>
        <v>108</v>
      </c>
      <c r="G225" s="13">
        <f>VLOOKUP($B225,'2022'!$B:$AC,10,FALSE)</f>
        <v>17.8</v>
      </c>
      <c r="H225">
        <f>VLOOKUP(B225,'2022'!$B:$P,9,FALSE)</f>
        <v>5.4</v>
      </c>
      <c r="I225" s="13">
        <f>VLOOKUP($B225,'2022'!$B:$AC,11,FALSE)</f>
        <v>49.9</v>
      </c>
      <c r="J225" s="13">
        <f>VLOOKUP($B225,'2022'!$B:$AC,6,FALSE)</f>
        <v>32.700000000000003</v>
      </c>
      <c r="K225" s="13">
        <f>VLOOKUP($B225,'2022'!$B:$AC,12,FALSE)</f>
        <v>32.1</v>
      </c>
      <c r="L225" s="13">
        <f>VLOOKUP($B225,'2022'!$B:$AC,13,FALSE)</f>
        <v>32.6</v>
      </c>
      <c r="M225" s="13">
        <f>VLOOKUP($B225,'2022'!$B:$AC,14,FALSE)</f>
        <v>79.400000000000006</v>
      </c>
      <c r="N225">
        <f>VLOOKUP($B225,'2022'!$B:$AC,20,FALSE)</f>
        <v>0.45378693147593196</v>
      </c>
      <c r="O225">
        <f>VLOOKUP($B225,'2022'!$B:$AC,22,FALSE)</f>
        <v>-0.91459943874560656</v>
      </c>
      <c r="P225">
        <f>VLOOKUP($B225,'2022'!$B:$AC,23,FALSE)</f>
        <v>-6.9865293750976692E-2</v>
      </c>
      <c r="Q225">
        <f>VLOOKUP($B225,'2022'!$B:$AC,24,FALSE)</f>
        <v>1.5997530157236881</v>
      </c>
      <c r="R225">
        <f>VLOOKUP($B225,'2022'!$B:$AC,25,FALSE)</f>
        <v>-0.55602719796225064</v>
      </c>
      <c r="S225">
        <f>VLOOKUP($B225,'2022'!$B:$AC,26,FALSE)</f>
        <v>-1.1539814841334757</v>
      </c>
      <c r="T225">
        <f>VLOOKUP($B225,'2022'!$B:$AC,27,FALSE)</f>
        <v>-6.9007257184590234E-2</v>
      </c>
      <c r="U225">
        <f>VLOOKUP($B225,'2022'!$B:$AC,28,FALSE)</f>
        <v>1.0708059867370534</v>
      </c>
      <c r="V225">
        <f>P225*'Comb LR RESULTS'!$B$18+Q225*'Comb LR RESULTS'!$B$19+R225*'Comb LR RESULTS'!$B$20+S225*'Comb LR RESULTS'!$B$21+T225*'Comb LR RESULTS'!$B$22</f>
        <v>0.72043535734670949</v>
      </c>
      <c r="W225" s="16">
        <f>'NO Z LR RESULTS'!$B$17+'NO Z LR RESULTS'!$B$18*LR!J225+'NO Z LR RESULTS'!$B$19*LR!I225+'NO Z LR RESULTS'!$B$20*LR!K225+'NO Z LR RESULTS'!$B$21*LR!L225+'NO Z LR RESULTS'!$B$22*LR!M225</f>
        <v>0.39069430798475269</v>
      </c>
    </row>
    <row r="226" spans="1:23" x14ac:dyDescent="0.3">
      <c r="A226">
        <v>2022</v>
      </c>
      <c r="B226" t="s">
        <v>18</v>
      </c>
      <c r="C226">
        <f>VLOOKUP($B226,'2022'!$B:$AC,18,FALSE)</f>
        <v>0.33073410651376101</v>
      </c>
      <c r="D226">
        <f>VLOOKUP($B226,'2022'!$B:$AC,19,FALSE)</f>
        <v>0.34100000000000003</v>
      </c>
      <c r="E226">
        <f>VLOOKUP($B226,'2022'!$B:$AC,21,FALSE)</f>
        <v>0.20266466029412236</v>
      </c>
      <c r="F226" s="13">
        <f>VLOOKUP($B226,'2022'!$B:$AC,7,FALSE)</f>
        <v>107.2</v>
      </c>
      <c r="G226" s="13">
        <f>VLOOKUP($B226,'2022'!$B:$AC,10,FALSE)</f>
        <v>20.8</v>
      </c>
      <c r="H226">
        <f>VLOOKUP(B226,'2022'!$B:$P,9,FALSE)</f>
        <v>13.2</v>
      </c>
      <c r="I226" s="13">
        <f>VLOOKUP($B226,'2022'!$B:$AC,11,FALSE)</f>
        <v>54.8</v>
      </c>
      <c r="J226" s="13">
        <f>VLOOKUP($B226,'2022'!$B:$AC,6,FALSE)</f>
        <v>32</v>
      </c>
      <c r="K226" s="13">
        <f>VLOOKUP($B226,'2022'!$B:$AC,12,FALSE)</f>
        <v>34</v>
      </c>
      <c r="L226" s="13">
        <f>VLOOKUP($B226,'2022'!$B:$AC,13,FALSE)</f>
        <v>23.1</v>
      </c>
      <c r="M226" s="13">
        <f>VLOOKUP($B226,'2022'!$B:$AC,14,FALSE)</f>
        <v>76.8</v>
      </c>
      <c r="N226">
        <f>VLOOKUP($B226,'2022'!$B:$AC,20,FALSE)</f>
        <v>1.1310985015090378</v>
      </c>
      <c r="O226">
        <f>VLOOKUP($B226,'2022'!$B:$AC,22,FALSE)</f>
        <v>1.3353514262530877</v>
      </c>
      <c r="P226">
        <f>VLOOKUP($B226,'2022'!$B:$AC,23,FALSE)</f>
        <v>1.4061376051553609</v>
      </c>
      <c r="Q226">
        <f>VLOOKUP($B226,'2022'!$B:$AC,24,FALSE)</f>
        <v>1.5094939203942126</v>
      </c>
      <c r="R226">
        <f>VLOOKUP($B226,'2022'!$B:$AC,25,FALSE)</f>
        <v>-8.4793498428149414E-2</v>
      </c>
      <c r="S226">
        <f>VLOOKUP($B226,'2022'!$B:$AC,26,FALSE)</f>
        <v>-1.6992923653026508</v>
      </c>
      <c r="T226">
        <f>VLOOKUP($B226,'2022'!$B:$AC,27,FALSE)</f>
        <v>-1.7318713761944555</v>
      </c>
      <c r="U226">
        <f>VLOOKUP($B226,'2022'!$B:$AC,28,FALSE)</f>
        <v>1.6268664297141666</v>
      </c>
      <c r="V226">
        <f>P226*'Comb LR RESULTS'!$B$18+Q226*'Comb LR RESULTS'!$B$19+R226*'Comb LR RESULTS'!$B$20+S226*'Comb LR RESULTS'!$B$21+T226*'Comb LR RESULTS'!$B$22</f>
        <v>0.71517396599690364</v>
      </c>
      <c r="W226" s="16">
        <f>'NO Z LR RESULTS'!$B$17+'NO Z LR RESULTS'!$B$18*LR!J226+'NO Z LR RESULTS'!$B$19*LR!I226+'NO Z LR RESULTS'!$B$20*LR!K226+'NO Z LR RESULTS'!$B$21*LR!L226+'NO Z LR RESULTS'!$B$22*LR!M226</f>
        <v>0.40281719695682017</v>
      </c>
    </row>
    <row r="227" spans="1:23" x14ac:dyDescent="0.3">
      <c r="A227">
        <v>2022</v>
      </c>
      <c r="B227" t="s">
        <v>124</v>
      </c>
      <c r="C227">
        <f>VLOOKUP($B227,'2022'!$B:$AC,18,FALSE)</f>
        <v>0.34748619786293899</v>
      </c>
      <c r="D227">
        <f>VLOOKUP($B227,'2022'!$B:$AC,19,FALSE)</f>
        <v>0.33400000000000002</v>
      </c>
      <c r="E227">
        <f>VLOOKUP($B227,'2022'!$B:$AC,21,FALSE)</f>
        <v>0.69496235380490889</v>
      </c>
      <c r="F227" s="13">
        <f>VLOOKUP($B227,'2022'!$B:$AC,7,FALSE)</f>
        <v>106.6</v>
      </c>
      <c r="G227" s="13">
        <f>VLOOKUP($B227,'2022'!$B:$AC,10,FALSE)</f>
        <v>17.399999999999999</v>
      </c>
      <c r="H227">
        <f>VLOOKUP(B227,'2022'!$B:$P,9,FALSE)</f>
        <v>4</v>
      </c>
      <c r="I227" s="13">
        <f>VLOOKUP($B227,'2022'!$B:$AC,11,FALSE)</f>
        <v>45.6</v>
      </c>
      <c r="J227" s="13">
        <f>VLOOKUP($B227,'2022'!$B:$AC,6,FALSE)</f>
        <v>27.5</v>
      </c>
      <c r="K227" s="13">
        <f>VLOOKUP($B227,'2022'!$B:$AC,12,FALSE)</f>
        <v>28.2</v>
      </c>
      <c r="L227" s="13">
        <f>VLOOKUP($B227,'2022'!$B:$AC,13,FALSE)</f>
        <v>39.6</v>
      </c>
      <c r="M227" s="13">
        <f>VLOOKUP($B227,'2022'!$B:$AC,14,FALSE)</f>
        <v>86.1</v>
      </c>
      <c r="N227">
        <f>VLOOKUP($B227,'2022'!$B:$AC,20,FALSE)</f>
        <v>0.36347872213818405</v>
      </c>
      <c r="O227">
        <f>VLOOKUP($B227,'2022'!$B:$AC,22,FALSE)</f>
        <v>-1.3184367734889622</v>
      </c>
      <c r="P227">
        <f>VLOOKUP($B227,'2022'!$B:$AC,23,FALSE)</f>
        <v>-1.3651331438116399</v>
      </c>
      <c r="Q227">
        <f>VLOOKUP($B227,'2022'!$B:$AC,24,FALSE)</f>
        <v>0.92925687899044418</v>
      </c>
      <c r="R227">
        <f>VLOOKUP($B227,'2022'!$B:$AC,25,FALSE)</f>
        <v>-1.5232963706901439</v>
      </c>
      <c r="S227">
        <f>VLOOKUP($B227,'2022'!$B:$AC,26,FALSE)</f>
        <v>0.25124270964862283</v>
      </c>
      <c r="T227">
        <f>VLOOKUP($B227,'2022'!$B:$AC,27,FALSE)</f>
        <v>1.1562610410332053</v>
      </c>
      <c r="U227">
        <f>VLOOKUP($B227,'2022'!$B:$AC,28,FALSE)</f>
        <v>1.5475349182960056</v>
      </c>
      <c r="V227">
        <f>P227*'Comb LR RESULTS'!$B$18+Q227*'Comb LR RESULTS'!$B$19+R227*'Comb LR RESULTS'!$B$20+S227*'Comb LR RESULTS'!$B$21+T227*'Comb LR RESULTS'!$B$22</f>
        <v>0.71440963070418451</v>
      </c>
      <c r="W227" s="16">
        <f>'NO Z LR RESULTS'!$B$17+'NO Z LR RESULTS'!$B$18*LR!J227+'NO Z LR RESULTS'!$B$19*LR!I227+'NO Z LR RESULTS'!$B$20*LR!K227+'NO Z LR RESULTS'!$B$21*LR!L227+'NO Z LR RESULTS'!$B$22*LR!M227</f>
        <v>0.39248463014341362</v>
      </c>
    </row>
    <row r="228" spans="1:23" x14ac:dyDescent="0.3">
      <c r="A228">
        <v>2022</v>
      </c>
      <c r="B228" t="s">
        <v>149</v>
      </c>
      <c r="C228">
        <f>VLOOKUP($B228,'2022'!$B:$AC,18,FALSE)</f>
        <v>0.3810049212346</v>
      </c>
      <c r="D228">
        <f>VLOOKUP($B228,'2022'!$B:$AC,19,FALSE)</f>
        <v>0.33900000000000002</v>
      </c>
      <c r="E228">
        <f>VLOOKUP($B228,'2022'!$B:$AC,21,FALSE)</f>
        <v>1.6799850510518712</v>
      </c>
      <c r="F228" s="13">
        <f>VLOOKUP($B228,'2022'!$B:$AC,7,FALSE)</f>
        <v>103.7</v>
      </c>
      <c r="G228" s="13">
        <f>VLOOKUP($B228,'2022'!$B:$AC,10,FALSE)</f>
        <v>18.2</v>
      </c>
      <c r="H228">
        <f>VLOOKUP(B228,'2022'!$B:$P,9,FALSE)</f>
        <v>18.399999999999999</v>
      </c>
      <c r="I228" s="13">
        <f>VLOOKUP($B228,'2022'!$B:$AC,11,FALSE)</f>
        <v>51.4</v>
      </c>
      <c r="J228" s="13">
        <f>VLOOKUP($B228,'2022'!$B:$AC,6,FALSE)</f>
        <v>24.1</v>
      </c>
      <c r="K228" s="13">
        <f>VLOOKUP($B228,'2022'!$B:$AC,12,FALSE)</f>
        <v>33.200000000000003</v>
      </c>
      <c r="L228" s="13">
        <f>VLOOKUP($B228,'2022'!$B:$AC,13,FALSE)</f>
        <v>35.6</v>
      </c>
      <c r="M228" s="13">
        <f>VLOOKUP($B228,'2022'!$B:$AC,14,FALSE)</f>
        <v>89.2</v>
      </c>
      <c r="N228">
        <f>VLOOKUP($B228,'2022'!$B:$AC,20,FALSE)</f>
        <v>0.54409514081367905</v>
      </c>
      <c r="O228">
        <f>VLOOKUP($B228,'2022'!$B:$AC,22,FALSE)</f>
        <v>2.8353186695855501</v>
      </c>
      <c r="P228">
        <f>VLOOKUP($B228,'2022'!$B:$AC,23,FALSE)</f>
        <v>0.38197232836320844</v>
      </c>
      <c r="Q228">
        <f>VLOOKUP($B228,'2022'!$B:$AC,24,FALSE)</f>
        <v>0.49085555881870807</v>
      </c>
      <c r="R228">
        <f>VLOOKUP($B228,'2022'!$B:$AC,25,FALSE)</f>
        <v>-0.28320768770566518</v>
      </c>
      <c r="S228">
        <f>VLOOKUP($B228,'2022'!$B:$AC,26,FALSE)</f>
        <v>0.90142106796571608</v>
      </c>
      <c r="T228">
        <f>VLOOKUP($B228,'2022'!$B:$AC,27,FALSE)</f>
        <v>0.45610772776589353</v>
      </c>
      <c r="U228">
        <f>VLOOKUP($B228,'2022'!$B:$AC,28,FALSE)</f>
        <v>1.2193765867241959</v>
      </c>
      <c r="V228">
        <f>P228*'Comb LR RESULTS'!$B$18+Q228*'Comb LR RESULTS'!$B$19+R228*'Comb LR RESULTS'!$B$20+S228*'Comb LR RESULTS'!$B$21+T228*'Comb LR RESULTS'!$B$22</f>
        <v>0.70207134813865668</v>
      </c>
      <c r="W228" s="16">
        <f>'NO Z LR RESULTS'!$B$17+'NO Z LR RESULTS'!$B$18*LR!J228+'NO Z LR RESULTS'!$B$19*LR!I228+'NO Z LR RESULTS'!$B$20*LR!K228+'NO Z LR RESULTS'!$B$21*LR!L228+'NO Z LR RESULTS'!$B$22*LR!M228</f>
        <v>0.41228455975067413</v>
      </c>
    </row>
    <row r="229" spans="1:23" x14ac:dyDescent="0.3">
      <c r="A229">
        <v>2022</v>
      </c>
      <c r="B229" t="s">
        <v>84</v>
      </c>
      <c r="C229">
        <f>VLOOKUP($B229,'2022'!$B:$AC,18,FALSE)</f>
        <v>0.31594369658513999</v>
      </c>
      <c r="D229">
        <f>VLOOKUP($B229,'2022'!$B:$AC,19,FALSE)</f>
        <v>0.36199999999999999</v>
      </c>
      <c r="E229">
        <f>VLOOKUP($B229,'2022'!$B:$AC,21,FALSE)</f>
        <v>-0.23198463466071023</v>
      </c>
      <c r="F229" s="13">
        <f>VLOOKUP($B229,'2022'!$B:$AC,7,FALSE)</f>
        <v>106.6</v>
      </c>
      <c r="G229" s="13">
        <f>VLOOKUP($B229,'2022'!$B:$AC,10,FALSE)</f>
        <v>23.6</v>
      </c>
      <c r="H229">
        <f>VLOOKUP(B229,'2022'!$B:$P,9,FALSE)</f>
        <v>7.1</v>
      </c>
      <c r="I229" s="13">
        <f>VLOOKUP($B229,'2022'!$B:$AC,11,FALSE)</f>
        <v>47.6</v>
      </c>
      <c r="J229" s="13">
        <f>VLOOKUP($B229,'2022'!$B:$AC,6,FALSE)</f>
        <v>30.4</v>
      </c>
      <c r="K229" s="13">
        <f>VLOOKUP($B229,'2022'!$B:$AC,12,FALSE)</f>
        <v>24</v>
      </c>
      <c r="L229" s="13">
        <f>VLOOKUP($B229,'2022'!$B:$AC,13,FALSE)</f>
        <v>41.2</v>
      </c>
      <c r="M229" s="13">
        <f>VLOOKUP($B229,'2022'!$B:$AC,14,FALSE)</f>
        <v>80.2</v>
      </c>
      <c r="N229">
        <f>VLOOKUP($B229,'2022'!$B:$AC,20,FALSE)</f>
        <v>1.7632559668732699</v>
      </c>
      <c r="O229">
        <f>VLOOKUP($B229,'2022'!$B:$AC,22,FALSE)</f>
        <v>-0.42422553227153237</v>
      </c>
      <c r="P229">
        <f>VLOOKUP($B229,'2022'!$B:$AC,23,FALSE)</f>
        <v>-0.76268298099272636</v>
      </c>
      <c r="Q229">
        <f>VLOOKUP($B229,'2022'!$B:$AC,24,FALSE)</f>
        <v>1.3031874167839836</v>
      </c>
      <c r="R229">
        <f>VLOOKUP($B229,'2022'!$B:$AC,25,FALSE)</f>
        <v>-2.5649708643971052</v>
      </c>
      <c r="S229">
        <f>VLOOKUP($B229,'2022'!$B:$AC,26,FALSE)</f>
        <v>-0.98619352069680744</v>
      </c>
      <c r="T229">
        <f>VLOOKUP($B229,'2022'!$B:$AC,27,FALSE)</f>
        <v>1.4363223663401301</v>
      </c>
      <c r="U229">
        <f>VLOOKUP($B229,'2022'!$B:$AC,28,FALSE)</f>
        <v>1.4456423941441514</v>
      </c>
      <c r="V229">
        <f>P229*'Comb LR RESULTS'!$B$18+Q229*'Comb LR RESULTS'!$B$19+R229*'Comb LR RESULTS'!$B$20+S229*'Comb LR RESULTS'!$B$21+T229*'Comb LR RESULTS'!$B$22</f>
        <v>0.6956354727670182</v>
      </c>
      <c r="W229" s="16">
        <f>'NO Z LR RESULTS'!$B$17+'NO Z LR RESULTS'!$B$18*LR!J229+'NO Z LR RESULTS'!$B$19*LR!I229+'NO Z LR RESULTS'!$B$20*LR!K229+'NO Z LR RESULTS'!$B$21*LR!L229+'NO Z LR RESULTS'!$B$22*LR!M229</f>
        <v>0.38852465963887672</v>
      </c>
    </row>
    <row r="230" spans="1:23" x14ac:dyDescent="0.3">
      <c r="A230">
        <v>2022</v>
      </c>
      <c r="B230" t="s">
        <v>71</v>
      </c>
      <c r="C230">
        <f>VLOOKUP($B230,'2022'!$B:$AC,18,FALSE)</f>
        <v>0.344202921007699</v>
      </c>
      <c r="D230">
        <f>VLOOKUP($B230,'2022'!$B:$AC,19,FALSE)</f>
        <v>0.33900000000000002</v>
      </c>
      <c r="E230">
        <f>VLOOKUP($B230,'2022'!$B:$AC,21,FALSE)</f>
        <v>0.59847591582525272</v>
      </c>
      <c r="F230" s="13">
        <f>VLOOKUP($B230,'2022'!$B:$AC,7,FALSE)</f>
        <v>105.2</v>
      </c>
      <c r="G230" s="13">
        <f>VLOOKUP($B230,'2022'!$B:$AC,10,FALSE)</f>
        <v>20.8</v>
      </c>
      <c r="H230">
        <f>VLOOKUP(B230,'2022'!$B:$P,9,FALSE)</f>
        <v>12.2</v>
      </c>
      <c r="I230" s="13">
        <f>VLOOKUP($B230,'2022'!$B:$AC,11,FALSE)</f>
        <v>55.2</v>
      </c>
      <c r="J230" s="13">
        <f>VLOOKUP($B230,'2022'!$B:$AC,6,FALSE)</f>
        <v>29</v>
      </c>
      <c r="K230" s="13">
        <f>VLOOKUP($B230,'2022'!$B:$AC,12,FALSE)</f>
        <v>34.4</v>
      </c>
      <c r="L230" s="13">
        <f>VLOOKUP($B230,'2022'!$B:$AC,13,FALSE)</f>
        <v>27.4</v>
      </c>
      <c r="M230" s="13">
        <f>VLOOKUP($B230,'2022'!$B:$AC,14,FALSE)</f>
        <v>81</v>
      </c>
      <c r="N230">
        <f>VLOOKUP($B230,'2022'!$B:$AC,20,FALSE)</f>
        <v>1.1310985015090378</v>
      </c>
      <c r="O230">
        <f>VLOOKUP($B230,'2022'!$B:$AC,22,FALSE)</f>
        <v>1.0468961871506908</v>
      </c>
      <c r="P230">
        <f>VLOOKUP($B230,'2022'!$B:$AC,23,FALSE)</f>
        <v>1.5266276377191454</v>
      </c>
      <c r="Q230">
        <f>VLOOKUP($B230,'2022'!$B:$AC,24,FALSE)</f>
        <v>1.1226692261250337</v>
      </c>
      <c r="R230">
        <f>VLOOKUP($B230,'2022'!$B:$AC,25,FALSE)</f>
        <v>1.441359621060846E-2</v>
      </c>
      <c r="S230">
        <f>VLOOKUP($B230,'2022'!$B:$AC,26,FALSE)</f>
        <v>-0.8184055572601393</v>
      </c>
      <c r="T230">
        <f>VLOOKUP($B230,'2022'!$B:$AC,27,FALSE)</f>
        <v>-0.97920656443209597</v>
      </c>
      <c r="U230">
        <f>VLOOKUP($B230,'2022'!$B:$AC,28,FALSE)</f>
        <v>1.2690566370863821</v>
      </c>
      <c r="V230">
        <f>P230*'Comb LR RESULTS'!$B$18+Q230*'Comb LR RESULTS'!$B$19+R230*'Comb LR RESULTS'!$B$20+S230*'Comb LR RESULTS'!$B$21+T230*'Comb LR RESULTS'!$B$22</f>
        <v>0.69519474310749141</v>
      </c>
      <c r="W230" s="16">
        <f>'NO Z LR RESULTS'!$B$17+'NO Z LR RESULTS'!$B$18*LR!J230+'NO Z LR RESULTS'!$B$19*LR!I230+'NO Z LR RESULTS'!$B$20*LR!K230+'NO Z LR RESULTS'!$B$21*LR!L230+'NO Z LR RESULTS'!$B$22*LR!M230</f>
        <v>0.40939724298384123</v>
      </c>
    </row>
    <row r="231" spans="1:23" x14ac:dyDescent="0.3">
      <c r="A231">
        <v>2022</v>
      </c>
      <c r="B231" t="s">
        <v>168</v>
      </c>
      <c r="C231">
        <f>VLOOKUP($B231,'2022'!$B:$AC,18,FALSE)</f>
        <v>0.35382681615809097</v>
      </c>
      <c r="D231">
        <f>VLOOKUP($B231,'2022'!$B:$AC,19,FALSE)</f>
        <v>0.34200000000000003</v>
      </c>
      <c r="E231">
        <f>VLOOKUP($B231,'2022'!$B:$AC,21,FALSE)</f>
        <v>0.88129561196785355</v>
      </c>
      <c r="F231" s="13">
        <f>VLOOKUP($B231,'2022'!$B:$AC,7,FALSE)</f>
        <v>103.5</v>
      </c>
      <c r="G231" s="13">
        <f>VLOOKUP($B231,'2022'!$B:$AC,10,FALSE)</f>
        <v>21.1</v>
      </c>
      <c r="H231">
        <f>VLOOKUP(B231,'2022'!$B:$P,9,FALSE)</f>
        <v>9.5</v>
      </c>
      <c r="I231" s="13">
        <f>VLOOKUP($B231,'2022'!$B:$AC,11,FALSE)</f>
        <v>57</v>
      </c>
      <c r="J231" s="13">
        <f>VLOOKUP($B231,'2022'!$B:$AC,6,FALSE)</f>
        <v>19.399999999999999</v>
      </c>
      <c r="K231" s="13">
        <f>VLOOKUP($B231,'2022'!$B:$AC,12,FALSE)</f>
        <v>35.9</v>
      </c>
      <c r="L231" s="13">
        <f>VLOOKUP($B231,'2022'!$B:$AC,13,FALSE)</f>
        <v>25.7</v>
      </c>
      <c r="M231" s="13">
        <f>VLOOKUP($B231,'2022'!$B:$AC,14,FALSE)</f>
        <v>90.4</v>
      </c>
      <c r="N231">
        <f>VLOOKUP($B231,'2022'!$B:$AC,20,FALSE)</f>
        <v>1.1988296585123486</v>
      </c>
      <c r="O231">
        <f>VLOOKUP($B231,'2022'!$B:$AC,22,FALSE)</f>
        <v>0.2680670415742199</v>
      </c>
      <c r="P231">
        <f>VLOOKUP($B231,'2022'!$B:$AC,23,FALSE)</f>
        <v>2.0688327842561667</v>
      </c>
      <c r="Q231">
        <f>VLOOKUP($B231,'2022'!$B:$AC,24,FALSE)</f>
        <v>-0.11516979553633944</v>
      </c>
      <c r="R231">
        <f>VLOOKUP($B231,'2022'!$B:$AC,25,FALSE)</f>
        <v>0.38644020110595179</v>
      </c>
      <c r="S231">
        <f>VLOOKUP($B231,'2022'!$B:$AC,26,FALSE)</f>
        <v>1.1531030131207198</v>
      </c>
      <c r="T231">
        <f>VLOOKUP($B231,'2022'!$B:$AC,27,FALSE)</f>
        <v>-1.2767717225707034</v>
      </c>
      <c r="U231">
        <f>VLOOKUP($B231,'2022'!$B:$AC,28,FALSE)</f>
        <v>1.9282647390491321</v>
      </c>
      <c r="V231">
        <f>P231*'Comb LR RESULTS'!$B$18+Q231*'Comb LR RESULTS'!$B$19+R231*'Comb LR RESULTS'!$B$20+S231*'Comb LR RESULTS'!$B$21+T231*'Comb LR RESULTS'!$B$22</f>
        <v>0.65413157242679465</v>
      </c>
      <c r="W231" s="16">
        <f>'NO Z LR RESULTS'!$B$17+'NO Z LR RESULTS'!$B$18*LR!J231+'NO Z LR RESULTS'!$B$19*LR!I231+'NO Z LR RESULTS'!$B$20*LR!K231+'NO Z LR RESULTS'!$B$21*LR!L231+'NO Z LR RESULTS'!$B$22*LR!M231</f>
        <v>0.43345945996598212</v>
      </c>
    </row>
    <row r="232" spans="1:23" x14ac:dyDescent="0.3">
      <c r="A232">
        <v>2022</v>
      </c>
      <c r="B232" t="s">
        <v>147</v>
      </c>
      <c r="C232">
        <f>VLOOKUP($B232,'2022'!$B:$AC,18,FALSE)</f>
        <v>0.36135793612661798</v>
      </c>
      <c r="D232">
        <f>VLOOKUP($B232,'2022'!$B:$AC,19,FALSE)</f>
        <v>0.373</v>
      </c>
      <c r="E232">
        <f>VLOOKUP($B232,'2022'!$B:$AC,21,FALSE)</f>
        <v>1.1026144260060065</v>
      </c>
      <c r="F232" s="13">
        <f>VLOOKUP($B232,'2022'!$B:$AC,7,FALSE)</f>
        <v>107.6</v>
      </c>
      <c r="G232" s="13">
        <f>VLOOKUP($B232,'2022'!$B:$AC,10,FALSE)</f>
        <v>19.5</v>
      </c>
      <c r="H232">
        <f>VLOOKUP(B232,'2022'!$B:$P,9,FALSE)</f>
        <v>4.0999999999999996</v>
      </c>
      <c r="I232" s="13">
        <f>VLOOKUP($B232,'2022'!$B:$AC,11,FALSE)</f>
        <v>52.4</v>
      </c>
      <c r="J232" s="13">
        <f>VLOOKUP($B232,'2022'!$B:$AC,6,FALSE)</f>
        <v>24.3</v>
      </c>
      <c r="K232" s="13">
        <f>VLOOKUP($B232,'2022'!$B:$AC,12,FALSE)</f>
        <v>32.9</v>
      </c>
      <c r="L232" s="13">
        <f>VLOOKUP($B232,'2022'!$B:$AC,13,FALSE)</f>
        <v>33.200000000000003</v>
      </c>
      <c r="M232" s="13">
        <f>VLOOKUP($B232,'2022'!$B:$AC,14,FALSE)</f>
        <v>87.1</v>
      </c>
      <c r="N232">
        <f>VLOOKUP($B232,'2022'!$B:$AC,20,FALSE)</f>
        <v>0.83759682116135836</v>
      </c>
      <c r="O232">
        <f>VLOOKUP($B232,'2022'!$B:$AC,22,FALSE)</f>
        <v>-1.2895912495787225</v>
      </c>
      <c r="P232">
        <f>VLOOKUP($B232,'2022'!$B:$AC,23,FALSE)</f>
        <v>0.68319740977266519</v>
      </c>
      <c r="Q232">
        <f>VLOOKUP($B232,'2022'!$B:$AC,24,FALSE)</f>
        <v>0.51664387176998661</v>
      </c>
      <c r="R232">
        <f>VLOOKUP($B232,'2022'!$B:$AC,25,FALSE)</f>
        <v>-0.35761300868473489</v>
      </c>
      <c r="S232">
        <f>VLOOKUP($B232,'2022'!$B:$AC,26,FALSE)</f>
        <v>0.46097766394445883</v>
      </c>
      <c r="T232">
        <f>VLOOKUP($B232,'2022'!$B:$AC,27,FALSE)</f>
        <v>3.6015739805506763E-2</v>
      </c>
      <c r="U232">
        <f>VLOOKUP($B232,'2022'!$B:$AC,28,FALSE)</f>
        <v>1.2992188045936737</v>
      </c>
      <c r="V232">
        <f>P232*'Comb LR RESULTS'!$B$18+Q232*'Comb LR RESULTS'!$B$19+R232*'Comb LR RESULTS'!$B$20+S232*'Comb LR RESULTS'!$B$21+T232*'Comb LR RESULTS'!$B$22</f>
        <v>0.64475542565803123</v>
      </c>
      <c r="W232" s="16">
        <f>'NO Z LR RESULTS'!$B$17+'NO Z LR RESULTS'!$B$18*LR!J232+'NO Z LR RESULTS'!$B$19*LR!I232+'NO Z LR RESULTS'!$B$20*LR!K232+'NO Z LR RESULTS'!$B$21*LR!L232+'NO Z LR RESULTS'!$B$22*LR!M232</f>
        <v>0.41198217594297942</v>
      </c>
    </row>
    <row r="233" spans="1:23" x14ac:dyDescent="0.3">
      <c r="A233">
        <v>2022</v>
      </c>
      <c r="B233" t="s">
        <v>60</v>
      </c>
      <c r="C233">
        <f>VLOOKUP($B233,'2022'!$B:$AC,18,FALSE)</f>
        <v>0.27195658601156503</v>
      </c>
      <c r="D233">
        <f>VLOOKUP($B233,'2022'!$B:$AC,19,FALSE)</f>
        <v>0.30499999999999999</v>
      </c>
      <c r="E233">
        <f>VLOOKUP($B233,'2022'!$B:$AC,21,FALSE)</f>
        <v>-1.5246443168583879</v>
      </c>
      <c r="F233" s="13">
        <f>VLOOKUP($B233,'2022'!$B:$AC,7,FALSE)</f>
        <v>105.5</v>
      </c>
      <c r="G233" s="13">
        <f>VLOOKUP($B233,'2022'!$B:$AC,10,FALSE)</f>
        <v>18.7</v>
      </c>
      <c r="H233">
        <f>VLOOKUP(B233,'2022'!$B:$P,9,FALSE)</f>
        <v>8</v>
      </c>
      <c r="I233" s="13">
        <f>VLOOKUP($B233,'2022'!$B:$AC,11,FALSE)</f>
        <v>52</v>
      </c>
      <c r="J233" s="13">
        <f>VLOOKUP($B233,'2022'!$B:$AC,6,FALSE)</f>
        <v>24.7</v>
      </c>
      <c r="K233" s="13">
        <f>VLOOKUP($B233,'2022'!$B:$AC,12,FALSE)</f>
        <v>33.299999999999997</v>
      </c>
      <c r="L233" s="13">
        <f>VLOOKUP($B233,'2022'!$B:$AC,13,FALSE)</f>
        <v>28.8</v>
      </c>
      <c r="M233" s="13">
        <f>VLOOKUP($B233,'2022'!$B:$AC,14,FALSE)</f>
        <v>85.7</v>
      </c>
      <c r="N233">
        <f>VLOOKUP($B233,'2022'!$B:$AC,20,FALSE)</f>
        <v>0.65698040248586342</v>
      </c>
      <c r="O233">
        <f>VLOOKUP($B233,'2022'!$B:$AC,22,FALSE)</f>
        <v>-0.1646158170793752</v>
      </c>
      <c r="P233">
        <f>VLOOKUP($B233,'2022'!$B:$AC,23,FALSE)</f>
        <v>0.56270737720888298</v>
      </c>
      <c r="Q233">
        <f>VLOOKUP($B233,'2022'!$B:$AC,24,FALSE)</f>
        <v>0.56822049767254357</v>
      </c>
      <c r="R233">
        <f>VLOOKUP($B233,'2022'!$B:$AC,25,FALSE)</f>
        <v>-0.25840591404597701</v>
      </c>
      <c r="S233">
        <f>VLOOKUP($B233,'2022'!$B:$AC,26,FALSE)</f>
        <v>0.16734872793029026</v>
      </c>
      <c r="T233">
        <f>VLOOKUP($B233,'2022'!$B:$AC,27,FALSE)</f>
        <v>-0.73415290478853645</v>
      </c>
      <c r="U233">
        <f>VLOOKUP($B233,'2022'!$B:$AC,28,FALSE)</f>
        <v>1.7281280444373475</v>
      </c>
      <c r="V233">
        <f>P233*'Comb LR RESULTS'!$B$18+Q233*'Comb LR RESULTS'!$B$19+R233*'Comb LR RESULTS'!$B$20+S233*'Comb LR RESULTS'!$B$21+T233*'Comb LR RESULTS'!$B$22</f>
        <v>0.63464986346995755</v>
      </c>
      <c r="W233" s="16">
        <f>'NO Z LR RESULTS'!$B$17+'NO Z LR RESULTS'!$B$18*LR!J233+'NO Z LR RESULTS'!$B$19*LR!I233+'NO Z LR RESULTS'!$B$20*LR!K233+'NO Z LR RESULTS'!$B$21*LR!L233+'NO Z LR RESULTS'!$B$22*LR!M233</f>
        <v>0.41033413286769227</v>
      </c>
    </row>
    <row r="234" spans="1:23" x14ac:dyDescent="0.3">
      <c r="A234">
        <v>2022</v>
      </c>
      <c r="B234" t="s">
        <v>70</v>
      </c>
      <c r="C234">
        <f>VLOOKUP($B234,'2022'!$B:$AC,18,FALSE)</f>
        <v>0.36932891035537302</v>
      </c>
      <c r="D234">
        <f>VLOOKUP($B234,'2022'!$B:$AC,19,FALSE)</f>
        <v>0.38</v>
      </c>
      <c r="E234">
        <f>VLOOKUP($B234,'2022'!$B:$AC,21,FALSE)</f>
        <v>1.3368593418231935</v>
      </c>
      <c r="F234" s="13">
        <f>VLOOKUP($B234,'2022'!$B:$AC,7,FALSE)</f>
        <v>107.8</v>
      </c>
      <c r="G234" s="13">
        <f>VLOOKUP($B234,'2022'!$B:$AC,10,FALSE)</f>
        <v>19</v>
      </c>
      <c r="H234">
        <f>VLOOKUP(B234,'2022'!$B:$P,9,FALSE)</f>
        <v>6.6</v>
      </c>
      <c r="I234" s="13">
        <f>VLOOKUP($B234,'2022'!$B:$AC,11,FALSE)</f>
        <v>46.1</v>
      </c>
      <c r="J234" s="13">
        <f>VLOOKUP($B234,'2022'!$B:$AC,6,FALSE)</f>
        <v>29.3</v>
      </c>
      <c r="K234" s="13">
        <f>VLOOKUP($B234,'2022'!$B:$AC,12,FALSE)</f>
        <v>27.1</v>
      </c>
      <c r="L234" s="13">
        <f>VLOOKUP($B234,'2022'!$B:$AC,13,FALSE)</f>
        <v>40</v>
      </c>
      <c r="M234" s="13">
        <f>VLOOKUP($B234,'2022'!$B:$AC,14,FALSE)</f>
        <v>82.5</v>
      </c>
      <c r="N234">
        <f>VLOOKUP($B234,'2022'!$B:$AC,20,FALSE)</f>
        <v>0.7247115594891741</v>
      </c>
      <c r="O234">
        <f>VLOOKUP($B234,'2022'!$B:$AC,22,FALSE)</f>
        <v>-0.56845315182273071</v>
      </c>
      <c r="P234">
        <f>VLOOKUP($B234,'2022'!$B:$AC,23,FALSE)</f>
        <v>-1.2145206031069116</v>
      </c>
      <c r="Q234">
        <f>VLOOKUP($B234,'2022'!$B:$AC,24,FALSE)</f>
        <v>1.1613516955519516</v>
      </c>
      <c r="R234">
        <f>VLOOKUP($B234,'2022'!$B:$AC,25,FALSE)</f>
        <v>-1.7961158809467284</v>
      </c>
      <c r="S234">
        <f>VLOOKUP($B234,'2022'!$B:$AC,26,FALSE)</f>
        <v>-0.50380312581638542</v>
      </c>
      <c r="T234">
        <f>VLOOKUP($B234,'2022'!$B:$AC,27,FALSE)</f>
        <v>1.2262763723599361</v>
      </c>
      <c r="U234">
        <f>VLOOKUP($B234,'2022'!$B:$AC,28,FALSE)</f>
        <v>1.2273880783223583</v>
      </c>
      <c r="V234">
        <f>P234*'Comb LR RESULTS'!$B$18+Q234*'Comb LR RESULTS'!$B$19+R234*'Comb LR RESULTS'!$B$20+S234*'Comb LR RESULTS'!$B$21+T234*'Comb LR RESULTS'!$B$22</f>
        <v>0.63232501646605732</v>
      </c>
      <c r="W234" s="16">
        <f>'NO Z LR RESULTS'!$B$17+'NO Z LR RESULTS'!$B$18*LR!J234+'NO Z LR RESULTS'!$B$19*LR!I234+'NO Z LR RESULTS'!$B$20*LR!K234+'NO Z LR RESULTS'!$B$21*LR!L234+'NO Z LR RESULTS'!$B$22*LR!M234</f>
        <v>0.38641400598996178</v>
      </c>
    </row>
    <row r="235" spans="1:23" x14ac:dyDescent="0.3">
      <c r="A235">
        <v>2022</v>
      </c>
      <c r="B235" t="s">
        <v>163</v>
      </c>
      <c r="C235">
        <f>VLOOKUP($B235,'2022'!$B:$AC,18,FALSE)</f>
        <v>0.35234051162026397</v>
      </c>
      <c r="D235">
        <f>VLOOKUP($B235,'2022'!$B:$AC,19,FALSE)</f>
        <v>0.34899999999999998</v>
      </c>
      <c r="E235">
        <f>VLOOKUP($B235,'2022'!$B:$AC,21,FALSE)</f>
        <v>0.83761722694861529</v>
      </c>
      <c r="F235" s="13">
        <f>VLOOKUP($B235,'2022'!$B:$AC,7,FALSE)</f>
        <v>104.4</v>
      </c>
      <c r="G235" s="13">
        <f>VLOOKUP($B235,'2022'!$B:$AC,10,FALSE)</f>
        <v>16.2</v>
      </c>
      <c r="H235">
        <f>VLOOKUP(B235,'2022'!$B:$P,9,FALSE)</f>
        <v>15.3</v>
      </c>
      <c r="I235" s="13">
        <f>VLOOKUP($B235,'2022'!$B:$AC,11,FALSE)</f>
        <v>51.9</v>
      </c>
      <c r="J235" s="13">
        <f>VLOOKUP($B235,'2022'!$B:$AC,6,FALSE)</f>
        <v>24.9</v>
      </c>
      <c r="K235" s="13">
        <f>VLOOKUP($B235,'2022'!$B:$AC,12,FALSE)</f>
        <v>35.700000000000003</v>
      </c>
      <c r="L235" s="13">
        <f>VLOOKUP($B235,'2022'!$B:$AC,13,FALSE)</f>
        <v>31.9</v>
      </c>
      <c r="M235" s="13">
        <f>VLOOKUP($B235,'2022'!$B:$AC,14,FALSE)</f>
        <v>87.6</v>
      </c>
      <c r="N235">
        <f>VLOOKUP($B235,'2022'!$B:$AC,20,FALSE)</f>
        <v>9.2554094124941894E-2</v>
      </c>
      <c r="O235">
        <f>VLOOKUP($B235,'2022'!$B:$AC,22,FALSE)</f>
        <v>1.9411074283681211</v>
      </c>
      <c r="P235">
        <f>VLOOKUP($B235,'2022'!$B:$AC,23,FALSE)</f>
        <v>0.53258486906793678</v>
      </c>
      <c r="Q235">
        <f>VLOOKUP($B235,'2022'!$B:$AC,24,FALSE)</f>
        <v>0.59400881062382216</v>
      </c>
      <c r="R235">
        <f>VLOOKUP($B235,'2022'!$B:$AC,25,FALSE)</f>
        <v>0.33683665378657374</v>
      </c>
      <c r="S235">
        <f>VLOOKUP($B235,'2022'!$B:$AC,26,FALSE)</f>
        <v>0.56584514109237682</v>
      </c>
      <c r="T235">
        <f>VLOOKUP($B235,'2022'!$B:$AC,27,FALSE)</f>
        <v>-0.19153408700637028</v>
      </c>
      <c r="U235">
        <f>VLOOKUP($B235,'2022'!$B:$AC,28,FALSE)</f>
        <v>1.0145513849359955</v>
      </c>
      <c r="V235">
        <f>P235*'Comb LR RESULTS'!$B$18+Q235*'Comb LR RESULTS'!$B$19+R235*'Comb LR RESULTS'!$B$20+S235*'Comb LR RESULTS'!$B$21+T235*'Comb LR RESULTS'!$B$22</f>
        <v>0.6255094374721909</v>
      </c>
      <c r="W235" s="16">
        <f>'NO Z LR RESULTS'!$B$17+'NO Z LR RESULTS'!$B$18*LR!J235+'NO Z LR RESULTS'!$B$19*LR!I235+'NO Z LR RESULTS'!$B$20*LR!K235+'NO Z LR RESULTS'!$B$21*LR!L235+'NO Z LR RESULTS'!$B$22*LR!M235</f>
        <v>0.4095178300597993</v>
      </c>
    </row>
    <row r="236" spans="1:23" x14ac:dyDescent="0.3">
      <c r="A236">
        <v>2022</v>
      </c>
      <c r="B236" t="s">
        <v>152</v>
      </c>
      <c r="C236">
        <f>VLOOKUP($B236,'2022'!$B:$AC,18,FALSE)</f>
        <v>0.36193443951031801</v>
      </c>
      <c r="D236">
        <f>VLOOKUP($B236,'2022'!$B:$AC,19,FALSE)</f>
        <v>0.36099999999999999</v>
      </c>
      <c r="E236">
        <f>VLOOKUP($B236,'2022'!$B:$AC,21,FALSE)</f>
        <v>1.1195562680829727</v>
      </c>
      <c r="F236" s="13">
        <f>VLOOKUP($B236,'2022'!$B:$AC,7,FALSE)</f>
        <v>104.1</v>
      </c>
      <c r="G236" s="13">
        <f>VLOOKUP($B236,'2022'!$B:$AC,10,FALSE)</f>
        <v>20</v>
      </c>
      <c r="H236">
        <f>VLOOKUP(B236,'2022'!$B:$P,9,FALSE)</f>
        <v>7.1</v>
      </c>
      <c r="I236" s="13">
        <f>VLOOKUP($B236,'2022'!$B:$AC,11,FALSE)</f>
        <v>54.7</v>
      </c>
      <c r="J236" s="13">
        <f>VLOOKUP($B236,'2022'!$B:$AC,6,FALSE)</f>
        <v>23.2</v>
      </c>
      <c r="K236" s="13">
        <f>VLOOKUP($B236,'2022'!$B:$AC,12,FALSE)</f>
        <v>34.700000000000003</v>
      </c>
      <c r="L236" s="13">
        <f>VLOOKUP($B236,'2022'!$B:$AC,13,FALSE)</f>
        <v>23.2</v>
      </c>
      <c r="M236" s="13">
        <f>VLOOKUP($B236,'2022'!$B:$AC,14,FALSE)</f>
        <v>85.3</v>
      </c>
      <c r="N236">
        <f>VLOOKUP($B236,'2022'!$B:$AC,20,FALSE)</f>
        <v>0.95048208283354274</v>
      </c>
      <c r="O236">
        <f>VLOOKUP($B236,'2022'!$B:$AC,22,FALSE)</f>
        <v>-0.42422553227153237</v>
      </c>
      <c r="P236">
        <f>VLOOKUP($B236,'2022'!$B:$AC,23,FALSE)</f>
        <v>1.3760150970144169</v>
      </c>
      <c r="Q236">
        <f>VLOOKUP($B236,'2022'!$B:$AC,24,FALSE)</f>
        <v>0.37480815053795408</v>
      </c>
      <c r="R236">
        <f>VLOOKUP($B236,'2022'!$B:$AC,25,FALSE)</f>
        <v>8.8818917189678187E-2</v>
      </c>
      <c r="S236">
        <f>VLOOKUP($B236,'2022'!$B:$AC,26,FALSE)</f>
        <v>8.3454746211954686E-2</v>
      </c>
      <c r="T236">
        <f>VLOOKUP($B236,'2022'!$B:$AC,27,FALSE)</f>
        <v>-1.7143675433627732</v>
      </c>
      <c r="U236">
        <f>VLOOKUP($B236,'2022'!$B:$AC,28,FALSE)</f>
        <v>2.0838115229230039</v>
      </c>
      <c r="V236">
        <f>P236*'Comb LR RESULTS'!$B$18+Q236*'Comb LR RESULTS'!$B$19+R236*'Comb LR RESULTS'!$B$20+S236*'Comb LR RESULTS'!$B$21+T236*'Comb LR RESULTS'!$B$22</f>
        <v>0.61206437991253959</v>
      </c>
      <c r="W236" s="16">
        <f>'NO Z LR RESULTS'!$B$17+'NO Z LR RESULTS'!$B$18*LR!J236+'NO Z LR RESULTS'!$B$19*LR!I236+'NO Z LR RESULTS'!$B$20*LR!K236+'NO Z LR RESULTS'!$B$21*LR!L236+'NO Z LR RESULTS'!$B$22*LR!M236</f>
        <v>0.41891990217235708</v>
      </c>
    </row>
    <row r="237" spans="1:23" x14ac:dyDescent="0.3">
      <c r="A237">
        <v>2022</v>
      </c>
      <c r="B237" t="s">
        <v>81</v>
      </c>
      <c r="C237">
        <f>VLOOKUP($B237,'2022'!$B:$AC,18,FALSE)</f>
        <v>0.32762402824889397</v>
      </c>
      <c r="D237">
        <f>VLOOKUP($B237,'2022'!$B:$AC,19,FALSE)</f>
        <v>0.33900000000000002</v>
      </c>
      <c r="E237">
        <f>VLOOKUP($B237,'2022'!$B:$AC,21,FALSE)</f>
        <v>0.11126805049070231</v>
      </c>
      <c r="F237" s="13">
        <f>VLOOKUP($B237,'2022'!$B:$AC,7,FALSE)</f>
        <v>107.6</v>
      </c>
      <c r="G237" s="13">
        <f>VLOOKUP($B237,'2022'!$B:$AC,10,FALSE)</f>
        <v>17.600000000000001</v>
      </c>
      <c r="H237">
        <f>VLOOKUP(B237,'2022'!$B:$P,9,FALSE)</f>
        <v>2.4</v>
      </c>
      <c r="I237" s="13">
        <f>VLOOKUP($B237,'2022'!$B:$AC,11,FALSE)</f>
        <v>53</v>
      </c>
      <c r="J237" s="13">
        <f>VLOOKUP($B237,'2022'!$B:$AC,6,FALSE)</f>
        <v>24</v>
      </c>
      <c r="K237" s="13">
        <f>VLOOKUP($B237,'2022'!$B:$AC,12,FALSE)</f>
        <v>35.4</v>
      </c>
      <c r="L237" s="13">
        <f>VLOOKUP($B237,'2022'!$B:$AC,13,FALSE)</f>
        <v>25.3</v>
      </c>
      <c r="M237" s="13">
        <f>VLOOKUP($B237,'2022'!$B:$AC,14,FALSE)</f>
        <v>86</v>
      </c>
      <c r="N237">
        <f>VLOOKUP($B237,'2022'!$B:$AC,20,FALSE)</f>
        <v>0.40863282680705842</v>
      </c>
      <c r="O237">
        <f>VLOOKUP($B237,'2022'!$B:$AC,22,FALSE)</f>
        <v>-1.7799651560527967</v>
      </c>
      <c r="P237">
        <f>VLOOKUP($B237,'2022'!$B:$AC,23,FALSE)</f>
        <v>0.86393245861833967</v>
      </c>
      <c r="Q237">
        <f>VLOOKUP($B237,'2022'!$B:$AC,24,FALSE)</f>
        <v>0.47796140234306861</v>
      </c>
      <c r="R237">
        <f>VLOOKUP($B237,'2022'!$B:$AC,25,FALSE)</f>
        <v>0.26243133280750403</v>
      </c>
      <c r="S237">
        <f>VLOOKUP($B237,'2022'!$B:$AC,26,FALSE)</f>
        <v>0.23026921421904045</v>
      </c>
      <c r="T237">
        <f>VLOOKUP($B237,'2022'!$B:$AC,27,FALSE)</f>
        <v>-1.3467870538974342</v>
      </c>
      <c r="U237">
        <f>VLOOKUP($B237,'2022'!$B:$AC,28,FALSE)</f>
        <v>1.7925863376520392</v>
      </c>
      <c r="V237">
        <f>P237*'Comb LR RESULTS'!$B$18+Q237*'Comb LR RESULTS'!$B$19+R237*'Comb LR RESULTS'!$B$20+S237*'Comb LR RESULTS'!$B$21+T237*'Comb LR RESULTS'!$B$22</f>
        <v>0.61081946259249165</v>
      </c>
      <c r="W237" s="16">
        <f>'NO Z LR RESULTS'!$B$17+'NO Z LR RESULTS'!$B$18*LR!J237+'NO Z LR RESULTS'!$B$19*LR!I237+'NO Z LR RESULTS'!$B$20*LR!K237+'NO Z LR RESULTS'!$B$21*LR!L237+'NO Z LR RESULTS'!$B$22*LR!M237</f>
        <v>0.41366076556211362</v>
      </c>
    </row>
    <row r="238" spans="1:23" x14ac:dyDescent="0.3">
      <c r="A238">
        <v>2022</v>
      </c>
      <c r="B238" t="s">
        <v>427</v>
      </c>
      <c r="C238">
        <f>VLOOKUP($B238,'2022'!$B:$AC,18,FALSE)</f>
        <v>0.33478012762069698</v>
      </c>
      <c r="D238">
        <f>VLOOKUP($B238,'2022'!$B:$AC,19,FALSE)</f>
        <v>0.32</v>
      </c>
      <c r="E238">
        <f>VLOOKUP($B238,'2022'!$B:$AC,21,FALSE)</f>
        <v>0.32156604504201985</v>
      </c>
      <c r="F238" s="13">
        <f>VLOOKUP($B238,'2022'!$B:$AC,7,FALSE)</f>
        <v>106.8</v>
      </c>
      <c r="G238" s="13">
        <f>VLOOKUP($B238,'2022'!$B:$AC,10,FALSE)</f>
        <v>16.3</v>
      </c>
      <c r="H238">
        <f>VLOOKUP(B238,'2022'!$B:$P,9,FALSE)</f>
        <v>7.9</v>
      </c>
      <c r="I238" s="13">
        <f>VLOOKUP($B238,'2022'!$B:$AC,11,FALSE)</f>
        <v>52.1</v>
      </c>
      <c r="J238" s="13">
        <f>VLOOKUP($B238,'2022'!$B:$AC,6,FALSE)</f>
        <v>26.9</v>
      </c>
      <c r="K238" s="13">
        <f>VLOOKUP($B238,'2022'!$B:$AC,12,FALSE)</f>
        <v>35.799999999999997</v>
      </c>
      <c r="L238" s="13">
        <f>VLOOKUP($B238,'2022'!$B:$AC,13,FALSE)</f>
        <v>37.5</v>
      </c>
      <c r="M238" s="13">
        <f>VLOOKUP($B238,'2022'!$B:$AC,14,FALSE)</f>
        <v>86.8</v>
      </c>
      <c r="N238">
        <f>VLOOKUP($B238,'2022'!$B:$AC,20,FALSE)</f>
        <v>0.11513114645937908</v>
      </c>
      <c r="O238">
        <f>VLOOKUP($B238,'2022'!$B:$AC,22,FALSE)</f>
        <v>-0.19346134098961476</v>
      </c>
      <c r="P238">
        <f>VLOOKUP($B238,'2022'!$B:$AC,23,FALSE)</f>
        <v>0.59282988534982906</v>
      </c>
      <c r="Q238">
        <f>VLOOKUP($B238,'2022'!$B:$AC,24,FALSE)</f>
        <v>0.85189194013660818</v>
      </c>
      <c r="R238">
        <f>VLOOKUP($B238,'2022'!$B:$AC,25,FALSE)</f>
        <v>0.3616384274462619</v>
      </c>
      <c r="S238">
        <f>VLOOKUP($B238,'2022'!$B:$AC,26,FALSE)</f>
        <v>0.39805717765570864</v>
      </c>
      <c r="T238">
        <f>VLOOKUP($B238,'2022'!$B:$AC,27,FALSE)</f>
        <v>0.78868055156786632</v>
      </c>
      <c r="U238">
        <f>VLOOKUP($B238,'2022'!$B:$AC,28,FALSE)</f>
        <v>9.9630138778188548E-2</v>
      </c>
      <c r="V238">
        <f>P238*'Comb LR RESULTS'!$B$18+Q238*'Comb LR RESULTS'!$B$19+R238*'Comb LR RESULTS'!$B$20+S238*'Comb LR RESULTS'!$B$21+T238*'Comb LR RESULTS'!$B$22</f>
        <v>0.60847507687755908</v>
      </c>
      <c r="W238" s="16">
        <f>'NO Z LR RESULTS'!$B$17+'NO Z LR RESULTS'!$B$18*LR!J238+'NO Z LR RESULTS'!$B$19*LR!I238+'NO Z LR RESULTS'!$B$20*LR!K238+'NO Z LR RESULTS'!$B$21*LR!L238+'NO Z LR RESULTS'!$B$22*LR!M238</f>
        <v>0.40443991794875633</v>
      </c>
    </row>
    <row r="239" spans="1:23" x14ac:dyDescent="0.3">
      <c r="A239">
        <v>2022</v>
      </c>
      <c r="B239" t="s">
        <v>90</v>
      </c>
      <c r="C239">
        <f>VLOOKUP($B239,'2022'!$B:$AC,18,FALSE)</f>
        <v>0.32413363190972799</v>
      </c>
      <c r="D239">
        <f>VLOOKUP($B239,'2022'!$B:$AC,19,FALSE)</f>
        <v>0.32300000000000001</v>
      </c>
      <c r="E239">
        <f>VLOOKUP($B239,'2022'!$B:$AC,21,FALSE)</f>
        <v>8.6949429667738942E-3</v>
      </c>
      <c r="F239" s="13">
        <f>VLOOKUP($B239,'2022'!$B:$AC,7,FALSE)</f>
        <v>106.2</v>
      </c>
      <c r="G239" s="13">
        <f>VLOOKUP($B239,'2022'!$B:$AC,10,FALSE)</f>
        <v>24.9</v>
      </c>
      <c r="H239">
        <f>VLOOKUP(B239,'2022'!$B:$P,9,FALSE)</f>
        <v>10.7</v>
      </c>
      <c r="I239" s="13">
        <f>VLOOKUP($B239,'2022'!$B:$AC,11,FALSE)</f>
        <v>49.3</v>
      </c>
      <c r="J239" s="13">
        <f>VLOOKUP($B239,'2022'!$B:$AC,6,FALSE)</f>
        <v>31.5</v>
      </c>
      <c r="K239" s="13">
        <f>VLOOKUP($B239,'2022'!$B:$AC,12,FALSE)</f>
        <v>24.4</v>
      </c>
      <c r="L239" s="13">
        <f>VLOOKUP($B239,'2022'!$B:$AC,13,FALSE)</f>
        <v>45.7</v>
      </c>
      <c r="M239" s="13">
        <f>VLOOKUP($B239,'2022'!$B:$AC,14,FALSE)</f>
        <v>78.7</v>
      </c>
      <c r="N239">
        <f>VLOOKUP($B239,'2022'!$B:$AC,20,FALSE)</f>
        <v>2.0567576472209486</v>
      </c>
      <c r="O239">
        <f>VLOOKUP($B239,'2022'!$B:$AC,22,FALSE)</f>
        <v>0.61421332849709576</v>
      </c>
      <c r="P239">
        <f>VLOOKUP($B239,'2022'!$B:$AC,23,FALSE)</f>
        <v>-0.25060034259665115</v>
      </c>
      <c r="Q239">
        <f>VLOOKUP($B239,'2022'!$B:$AC,24,FALSE)</f>
        <v>1.4450231380160161</v>
      </c>
      <c r="R239">
        <f>VLOOKUP($B239,'2022'!$B:$AC,25,FALSE)</f>
        <v>-2.4657637697583472</v>
      </c>
      <c r="S239">
        <f>VLOOKUP($B239,'2022'!$B:$AC,26,FALSE)</f>
        <v>-1.3007959521405614</v>
      </c>
      <c r="T239">
        <f>VLOOKUP($B239,'2022'!$B:$AC,27,FALSE)</f>
        <v>2.2239948437658557</v>
      </c>
      <c r="U239">
        <f>VLOOKUP($B239,'2022'!$B:$AC,28,FALSE)</f>
        <v>0.38599611186794602</v>
      </c>
      <c r="V239">
        <f>P239*'Comb LR RESULTS'!$B$18+Q239*'Comb LR RESULTS'!$B$19+R239*'Comb LR RESULTS'!$B$20+S239*'Comb LR RESULTS'!$B$21+T239*'Comb LR RESULTS'!$B$22</f>
        <v>0.59842400620712188</v>
      </c>
      <c r="W239" s="16">
        <f>'NO Z LR RESULTS'!$B$17+'NO Z LR RESULTS'!$B$18*LR!J239+'NO Z LR RESULTS'!$B$19*LR!I239+'NO Z LR RESULTS'!$B$20*LR!K239+'NO Z LR RESULTS'!$B$21*LR!L239+'NO Z LR RESULTS'!$B$22*LR!M239</f>
        <v>0.385816018724707</v>
      </c>
    </row>
    <row r="240" spans="1:23" x14ac:dyDescent="0.3">
      <c r="A240">
        <v>2022</v>
      </c>
      <c r="B240" t="s">
        <v>171</v>
      </c>
      <c r="C240">
        <f>VLOOKUP($B240,'2022'!$B:$AC,18,FALSE)</f>
        <v>0.33141301723144301</v>
      </c>
      <c r="D240">
        <f>VLOOKUP($B240,'2022'!$B:$AC,19,FALSE)</f>
        <v>0.32700000000000001</v>
      </c>
      <c r="E240">
        <f>VLOOKUP($B240,'2022'!$B:$AC,21,FALSE)</f>
        <v>0.22261597105574871</v>
      </c>
      <c r="F240" s="13">
        <f>VLOOKUP($B240,'2022'!$B:$AC,7,FALSE)</f>
        <v>105.9</v>
      </c>
      <c r="G240" s="13">
        <f>VLOOKUP($B240,'2022'!$B:$AC,10,FALSE)</f>
        <v>17.7</v>
      </c>
      <c r="H240">
        <f>VLOOKUP(B240,'2022'!$B:$P,9,FALSE)</f>
        <v>8</v>
      </c>
      <c r="I240" s="13">
        <f>VLOOKUP($B240,'2022'!$B:$AC,11,FALSE)</f>
        <v>49.2</v>
      </c>
      <c r="J240" s="13">
        <f>VLOOKUP($B240,'2022'!$B:$AC,6,FALSE)</f>
        <v>22.7</v>
      </c>
      <c r="K240" s="13">
        <f>VLOOKUP($B240,'2022'!$B:$AC,12,FALSE)</f>
        <v>31.5</v>
      </c>
      <c r="L240" s="13">
        <f>VLOOKUP($B240,'2022'!$B:$AC,13,FALSE)</f>
        <v>39.9</v>
      </c>
      <c r="M240" s="13">
        <f>VLOOKUP($B240,'2022'!$B:$AC,14,FALSE)</f>
        <v>90.2</v>
      </c>
      <c r="N240">
        <f>VLOOKUP($B240,'2022'!$B:$AC,20,FALSE)</f>
        <v>0.43120987914149478</v>
      </c>
      <c r="O240">
        <f>VLOOKUP($B240,'2022'!$B:$AC,22,FALSE)</f>
        <v>-0.1646158170793752</v>
      </c>
      <c r="P240">
        <f>VLOOKUP($B240,'2022'!$B:$AC,23,FALSE)</f>
        <v>-0.28072285073759512</v>
      </c>
      <c r="Q240">
        <f>VLOOKUP($B240,'2022'!$B:$AC,24,FALSE)</f>
        <v>0.3103373681597576</v>
      </c>
      <c r="R240">
        <f>VLOOKUP($B240,'2022'!$B:$AC,25,FALSE)</f>
        <v>-0.70483783992038829</v>
      </c>
      <c r="S240">
        <f>VLOOKUP($B240,'2022'!$B:$AC,26,FALSE)</f>
        <v>1.111156022261552</v>
      </c>
      <c r="T240">
        <f>VLOOKUP($B240,'2022'!$B:$AC,27,FALSE)</f>
        <v>1.2087725395282531</v>
      </c>
      <c r="U240">
        <f>VLOOKUP($B240,'2022'!$B:$AC,28,FALSE)</f>
        <v>0.91755869081344477</v>
      </c>
      <c r="V240">
        <f>P240*'Comb LR RESULTS'!$B$18+Q240*'Comb LR RESULTS'!$B$19+R240*'Comb LR RESULTS'!$B$20+S240*'Comb LR RESULTS'!$B$21+T240*'Comb LR RESULTS'!$B$22</f>
        <v>0.58147695986466896</v>
      </c>
      <c r="W240" s="16">
        <f>'NO Z LR RESULTS'!$B$17+'NO Z LR RESULTS'!$B$18*LR!J240+'NO Z LR RESULTS'!$B$19*LR!I240+'NO Z LR RESULTS'!$B$20*LR!K240+'NO Z LR RESULTS'!$B$21*LR!L240+'NO Z LR RESULTS'!$B$22*LR!M240</f>
        <v>0.40632493000839598</v>
      </c>
    </row>
    <row r="241" spans="1:23" x14ac:dyDescent="0.3">
      <c r="A241">
        <v>2022</v>
      </c>
      <c r="B241" t="s">
        <v>115</v>
      </c>
      <c r="C241">
        <f>VLOOKUP($B241,'2022'!$B:$AC,18,FALSE)</f>
        <v>0.362349914348855</v>
      </c>
      <c r="D241">
        <f>VLOOKUP($B241,'2022'!$B:$AC,19,FALSE)</f>
        <v>0.36299999999999999</v>
      </c>
      <c r="E241">
        <f>VLOOKUP($B241,'2022'!$B:$AC,21,FALSE)</f>
        <v>1.1317659259973298</v>
      </c>
      <c r="F241" s="13">
        <f>VLOOKUP($B241,'2022'!$B:$AC,7,FALSE)</f>
        <v>106.1</v>
      </c>
      <c r="G241" s="13">
        <f>VLOOKUP($B241,'2022'!$B:$AC,10,FALSE)</f>
        <v>18.3</v>
      </c>
      <c r="H241">
        <f>VLOOKUP(B241,'2022'!$B:$P,9,FALSE)</f>
        <v>9.6</v>
      </c>
      <c r="I241" s="13">
        <f>VLOOKUP($B241,'2022'!$B:$AC,11,FALSE)</f>
        <v>53.9</v>
      </c>
      <c r="J241" s="13">
        <f>VLOOKUP($B241,'2022'!$B:$AC,6,FALSE)</f>
        <v>24.9</v>
      </c>
      <c r="K241" s="13">
        <f>VLOOKUP($B241,'2022'!$B:$AC,12,FALSE)</f>
        <v>35.6</v>
      </c>
      <c r="L241" s="13">
        <f>VLOOKUP($B241,'2022'!$B:$AC,13,FALSE)</f>
        <v>31</v>
      </c>
      <c r="M241" s="13">
        <f>VLOOKUP($B241,'2022'!$B:$AC,14,FALSE)</f>
        <v>86</v>
      </c>
      <c r="N241">
        <f>VLOOKUP($B241,'2022'!$B:$AC,20,FALSE)</f>
        <v>0.56667219314811623</v>
      </c>
      <c r="O241">
        <f>VLOOKUP($B241,'2022'!$B:$AC,22,FALSE)</f>
        <v>0.29691256548445949</v>
      </c>
      <c r="P241">
        <f>VLOOKUP($B241,'2022'!$B:$AC,23,FALSE)</f>
        <v>1.1350350318868503</v>
      </c>
      <c r="Q241">
        <f>VLOOKUP($B241,'2022'!$B:$AC,24,FALSE)</f>
        <v>0.59400881062382216</v>
      </c>
      <c r="R241">
        <f>VLOOKUP($B241,'2022'!$B:$AC,25,FALSE)</f>
        <v>0.31203488012688385</v>
      </c>
      <c r="S241">
        <f>VLOOKUP($B241,'2022'!$B:$AC,26,FALSE)</f>
        <v>0.23026921421904045</v>
      </c>
      <c r="T241">
        <f>VLOOKUP($B241,'2022'!$B:$AC,27,FALSE)</f>
        <v>-0.34906858249151518</v>
      </c>
      <c r="U241">
        <f>VLOOKUP($B241,'2022'!$B:$AC,28,FALSE)</f>
        <v>0.86131172720749405</v>
      </c>
      <c r="V241">
        <f>P241*'Comb LR RESULTS'!$B$18+Q241*'Comb LR RESULTS'!$B$19+R241*'Comb LR RESULTS'!$B$20+S241*'Comb LR RESULTS'!$B$21+T241*'Comb LR RESULTS'!$B$22</f>
        <v>0.57730903764973041</v>
      </c>
      <c r="W241" s="16">
        <f>'NO Z LR RESULTS'!$B$17+'NO Z LR RESULTS'!$B$18*LR!J241+'NO Z LR RESULTS'!$B$19*LR!I241+'NO Z LR RESULTS'!$B$20*LR!K241+'NO Z LR RESULTS'!$B$21*LR!L241+'NO Z LR RESULTS'!$B$22*LR!M241</f>
        <v>0.41188213338635715</v>
      </c>
    </row>
    <row r="242" spans="1:23" x14ac:dyDescent="0.3">
      <c r="A242">
        <v>2022</v>
      </c>
      <c r="B242" t="s">
        <v>30</v>
      </c>
      <c r="C242">
        <f>VLOOKUP($B242,'2022'!$B:$AC,18,FALSE)</f>
        <v>0.29779501744275899</v>
      </c>
      <c r="D242">
        <f>VLOOKUP($B242,'2022'!$B:$AC,19,FALSE)</f>
        <v>0.33700000000000002</v>
      </c>
      <c r="E242">
        <f>VLOOKUP($B242,'2022'!$B:$AC,21,FALSE)</f>
        <v>-0.76532418587440953</v>
      </c>
      <c r="F242" s="13">
        <f>VLOOKUP($B242,'2022'!$B:$AC,7,FALSE)</f>
        <v>106.9</v>
      </c>
      <c r="G242" s="13">
        <f>VLOOKUP($B242,'2022'!$B:$AC,10,FALSE)</f>
        <v>19.100000000000001</v>
      </c>
      <c r="H242">
        <f>VLOOKUP(B242,'2022'!$B:$P,9,FALSE)</f>
        <v>10.8</v>
      </c>
      <c r="I242" s="13">
        <f>VLOOKUP($B242,'2022'!$B:$AC,11,FALSE)</f>
        <v>51.1</v>
      </c>
      <c r="J242" s="13">
        <f>VLOOKUP($B242,'2022'!$B:$AC,6,FALSE)</f>
        <v>29</v>
      </c>
      <c r="K242" s="13">
        <f>VLOOKUP($B242,'2022'!$B:$AC,12,FALSE)</f>
        <v>32</v>
      </c>
      <c r="L242" s="13">
        <f>VLOOKUP($B242,'2022'!$B:$AC,13,FALSE)</f>
        <v>36.6</v>
      </c>
      <c r="M242" s="13">
        <f>VLOOKUP($B242,'2022'!$B:$AC,14,FALSE)</f>
        <v>82</v>
      </c>
      <c r="N242">
        <f>VLOOKUP($B242,'2022'!$B:$AC,20,FALSE)</f>
        <v>0.74728861182361128</v>
      </c>
      <c r="O242">
        <f>VLOOKUP($B242,'2022'!$B:$AC,22,FALSE)</f>
        <v>0.64305885240733585</v>
      </c>
      <c r="P242">
        <f>VLOOKUP($B242,'2022'!$B:$AC,23,FALSE)</f>
        <v>0.2916048039403723</v>
      </c>
      <c r="Q242">
        <f>VLOOKUP($B242,'2022'!$B:$AC,24,FALSE)</f>
        <v>1.1226692261250337</v>
      </c>
      <c r="R242">
        <f>VLOOKUP($B242,'2022'!$B:$AC,25,FALSE)</f>
        <v>-0.58082897162194047</v>
      </c>
      <c r="S242">
        <f>VLOOKUP($B242,'2022'!$B:$AC,26,FALSE)</f>
        <v>-0.60867060296430342</v>
      </c>
      <c r="T242">
        <f>VLOOKUP($B242,'2022'!$B:$AC,27,FALSE)</f>
        <v>0.63114605608272145</v>
      </c>
      <c r="U242">
        <f>VLOOKUP($B242,'2022'!$B:$AC,28,FALSE)</f>
        <v>0.46368153869994932</v>
      </c>
      <c r="V242">
        <f>P242*'Comb LR RESULTS'!$B$18+Q242*'Comb LR RESULTS'!$B$19+R242*'Comb LR RESULTS'!$B$20+S242*'Comb LR RESULTS'!$B$21+T242*'Comb LR RESULTS'!$B$22</f>
        <v>0.56305363601829506</v>
      </c>
      <c r="W242" s="16">
        <f>'NO Z LR RESULTS'!$B$17+'NO Z LR RESULTS'!$B$18*LR!J242+'NO Z LR RESULTS'!$B$19*LR!I242+'NO Z LR RESULTS'!$B$20*LR!K242+'NO Z LR RESULTS'!$B$21*LR!L242+'NO Z LR RESULTS'!$B$22*LR!M242</f>
        <v>0.39565269553584059</v>
      </c>
    </row>
    <row r="243" spans="1:23" x14ac:dyDescent="0.3">
      <c r="A243">
        <v>2022</v>
      </c>
      <c r="B243" t="s">
        <v>119</v>
      </c>
      <c r="C243">
        <f>VLOOKUP($B243,'2022'!$B:$AC,18,FALSE)</f>
        <v>0.34893413495860598</v>
      </c>
      <c r="D243">
        <f>VLOOKUP($B243,'2022'!$B:$AC,19,FALSE)</f>
        <v>0.32900000000000001</v>
      </c>
      <c r="E243">
        <f>VLOOKUP($B243,'2022'!$B:$AC,21,FALSE)</f>
        <v>0.73751322567444055</v>
      </c>
      <c r="F243" s="13">
        <f>VLOOKUP($B243,'2022'!$B:$AC,7,FALSE)</f>
        <v>105.2</v>
      </c>
      <c r="G243" s="13">
        <f>VLOOKUP($B243,'2022'!$B:$AC,10,FALSE)</f>
        <v>16.399999999999999</v>
      </c>
      <c r="H243">
        <f>VLOOKUP(B243,'2022'!$B:$P,9,FALSE)</f>
        <v>7.5</v>
      </c>
      <c r="I243" s="13">
        <f>VLOOKUP($B243,'2022'!$B:$AC,11,FALSE)</f>
        <v>47.6</v>
      </c>
      <c r="J243" s="13">
        <f>VLOOKUP($B243,'2022'!$B:$AC,6,FALSE)</f>
        <v>24.9</v>
      </c>
      <c r="K243" s="13">
        <f>VLOOKUP($B243,'2022'!$B:$AC,12,FALSE)</f>
        <v>31.2</v>
      </c>
      <c r="L243" s="13">
        <f>VLOOKUP($B243,'2022'!$B:$AC,13,FALSE)</f>
        <v>33.299999999999997</v>
      </c>
      <c r="M243" s="13">
        <f>VLOOKUP($B243,'2022'!$B:$AC,14,FALSE)</f>
        <v>86.2</v>
      </c>
      <c r="N243">
        <f>VLOOKUP($B243,'2022'!$B:$AC,20,FALSE)</f>
        <v>0.13770819879381546</v>
      </c>
      <c r="O243">
        <f>VLOOKUP($B243,'2022'!$B:$AC,22,FALSE)</f>
        <v>-0.30884343663057356</v>
      </c>
      <c r="P243">
        <f>VLOOKUP($B243,'2022'!$B:$AC,23,FALSE)</f>
        <v>-0.76268298099272636</v>
      </c>
      <c r="Q243">
        <f>VLOOKUP($B243,'2022'!$B:$AC,24,FALSE)</f>
        <v>0.59400881062382216</v>
      </c>
      <c r="R243">
        <f>VLOOKUP($B243,'2022'!$B:$AC,25,FALSE)</f>
        <v>-0.77924316089945711</v>
      </c>
      <c r="S243">
        <f>VLOOKUP($B243,'2022'!$B:$AC,26,FALSE)</f>
        <v>0.27221620507820826</v>
      </c>
      <c r="T243">
        <f>VLOOKUP($B243,'2022'!$B:$AC,27,FALSE)</f>
        <v>5.3519572637188567E-2</v>
      </c>
      <c r="U243">
        <f>VLOOKUP($B243,'2022'!$B:$AC,28,FALSE)</f>
        <v>1.5919486039642989</v>
      </c>
      <c r="V243">
        <f>P243*'Comb LR RESULTS'!$B$18+Q243*'Comb LR RESULTS'!$B$19+R243*'Comb LR RESULTS'!$B$20+S243*'Comb LR RESULTS'!$B$21+T243*'Comb LR RESULTS'!$B$22</f>
        <v>0.5619842214288967</v>
      </c>
      <c r="W243" s="16">
        <f>'NO Z LR RESULTS'!$B$17+'NO Z LR RESULTS'!$B$18*LR!J243+'NO Z LR RESULTS'!$B$19*LR!I243+'NO Z LR RESULTS'!$B$20*LR!K243+'NO Z LR RESULTS'!$B$21*LR!L243+'NO Z LR RESULTS'!$B$22*LR!M243</f>
        <v>0.39798781713593423</v>
      </c>
    </row>
    <row r="244" spans="1:23" x14ac:dyDescent="0.3">
      <c r="A244">
        <v>2022</v>
      </c>
      <c r="B244" t="s">
        <v>174</v>
      </c>
      <c r="C244">
        <f>VLOOKUP($B244,'2022'!$B:$AC,18,FALSE)</f>
        <v>0.348730917903189</v>
      </c>
      <c r="D244">
        <f>VLOOKUP($B244,'2022'!$B:$AC,19,FALSE)</f>
        <v>0.35199999999999998</v>
      </c>
      <c r="E244">
        <f>VLOOKUP($B244,'2022'!$B:$AC,21,FALSE)</f>
        <v>0.73154123772508262</v>
      </c>
      <c r="F244" s="13">
        <f>VLOOKUP($B244,'2022'!$B:$AC,7,FALSE)</f>
        <v>104</v>
      </c>
      <c r="G244" s="13">
        <f>VLOOKUP($B244,'2022'!$B:$AC,10,FALSE)</f>
        <v>20.2</v>
      </c>
      <c r="H244">
        <f>VLOOKUP(B244,'2022'!$B:$P,9,FALSE)</f>
        <v>8.1999999999999993</v>
      </c>
      <c r="I244" s="13">
        <f>VLOOKUP($B244,'2022'!$B:$AC,11,FALSE)</f>
        <v>53.5</v>
      </c>
      <c r="J244" s="13">
        <f>VLOOKUP($B244,'2022'!$B:$AC,6,FALSE)</f>
        <v>23.8</v>
      </c>
      <c r="K244" s="13">
        <f>VLOOKUP($B244,'2022'!$B:$AC,12,FALSE)</f>
        <v>33.299999999999997</v>
      </c>
      <c r="L244" s="13">
        <f>VLOOKUP($B244,'2022'!$B:$AC,13,FALSE)</f>
        <v>27.3</v>
      </c>
      <c r="M244" s="13">
        <f>VLOOKUP($B244,'2022'!$B:$AC,14,FALSE)</f>
        <v>84.7</v>
      </c>
      <c r="N244">
        <f>VLOOKUP($B244,'2022'!$B:$AC,20,FALSE)</f>
        <v>0.99563618750241623</v>
      </c>
      <c r="O244">
        <f>VLOOKUP($B244,'2022'!$B:$AC,22,FALSE)</f>
        <v>-0.10692476925889605</v>
      </c>
      <c r="P244">
        <f>VLOOKUP($B244,'2022'!$B:$AC,23,FALSE)</f>
        <v>1.014544999323068</v>
      </c>
      <c r="Q244">
        <f>VLOOKUP($B244,'2022'!$B:$AC,24,FALSE)</f>
        <v>0.45217308939179007</v>
      </c>
      <c r="R244">
        <f>VLOOKUP($B244,'2022'!$B:$AC,25,FALSE)</f>
        <v>-0.25840591404597701</v>
      </c>
      <c r="S244">
        <f>VLOOKUP($B244,'2022'!$B:$AC,26,FALSE)</f>
        <v>-4.2386226365545697E-2</v>
      </c>
      <c r="T244">
        <f>VLOOKUP($B244,'2022'!$B:$AC,27,FALSE)</f>
        <v>-0.99671039726377841</v>
      </c>
      <c r="U244">
        <f>VLOOKUP($B244,'2022'!$B:$AC,28,FALSE)</f>
        <v>1.6649031743359997</v>
      </c>
      <c r="V244">
        <f>P244*'Comb LR RESULTS'!$B$18+Q244*'Comb LR RESULTS'!$B$19+R244*'Comb LR RESULTS'!$B$20+S244*'Comb LR RESULTS'!$B$21+T244*'Comb LR RESULTS'!$B$22</f>
        <v>0.55263197192315983</v>
      </c>
      <c r="W244" s="16">
        <f>'NO Z LR RESULTS'!$B$17+'NO Z LR RESULTS'!$B$18*LR!J244+'NO Z LR RESULTS'!$B$19*LR!I244+'NO Z LR RESULTS'!$B$20*LR!K244+'NO Z LR RESULTS'!$B$21*LR!L244+'NO Z LR RESULTS'!$B$22*LR!M244</f>
        <v>0.41262289620235648</v>
      </c>
    </row>
    <row r="245" spans="1:23" x14ac:dyDescent="0.3">
      <c r="A245">
        <v>2022</v>
      </c>
      <c r="B245" t="s">
        <v>126</v>
      </c>
      <c r="C245">
        <f>VLOOKUP($B245,'2022'!$B:$AC,18,FALSE)</f>
        <v>0.33417443268455099</v>
      </c>
      <c r="D245">
        <f>VLOOKUP($B245,'2022'!$B:$AC,19,FALSE)</f>
        <v>0.32600000000000001</v>
      </c>
      <c r="E245">
        <f>VLOOKUP($B245,'2022'!$B:$AC,21,FALSE)</f>
        <v>0.30376634386915929</v>
      </c>
      <c r="F245" s="13">
        <f>VLOOKUP($B245,'2022'!$B:$AC,7,FALSE)</f>
        <v>104.8</v>
      </c>
      <c r="G245" s="13">
        <f>VLOOKUP($B245,'2022'!$B:$AC,10,FALSE)</f>
        <v>18</v>
      </c>
      <c r="H245">
        <f>VLOOKUP(B245,'2022'!$B:$P,9,FALSE)</f>
        <v>3.5</v>
      </c>
      <c r="I245" s="13">
        <f>VLOOKUP($B245,'2022'!$B:$AC,11,FALSE)</f>
        <v>56.2</v>
      </c>
      <c r="J245" s="13">
        <f>VLOOKUP($B245,'2022'!$B:$AC,6,FALSE)</f>
        <v>22.6</v>
      </c>
      <c r="K245" s="13">
        <f>VLOOKUP($B245,'2022'!$B:$AC,12,FALSE)</f>
        <v>38.200000000000003</v>
      </c>
      <c r="L245" s="13">
        <f>VLOOKUP($B245,'2022'!$B:$AC,13,FALSE)</f>
        <v>27</v>
      </c>
      <c r="M245" s="13">
        <f>VLOOKUP($B245,'2022'!$B:$AC,14,FALSE)</f>
        <v>87.6</v>
      </c>
      <c r="N245">
        <f>VLOOKUP($B245,'2022'!$B:$AC,20,FALSE)</f>
        <v>0.49894103614480551</v>
      </c>
      <c r="O245">
        <f>VLOOKUP($B245,'2022'!$B:$AC,22,FALSE)</f>
        <v>-1.4626643930401604</v>
      </c>
      <c r="P245">
        <f>VLOOKUP($B245,'2022'!$B:$AC,23,FALSE)</f>
        <v>1.8278527191286023</v>
      </c>
      <c r="Q245">
        <f>VLOOKUP($B245,'2022'!$B:$AC,24,FALSE)</f>
        <v>0.29744321168411858</v>
      </c>
      <c r="R245">
        <f>VLOOKUP($B245,'2022'!$B:$AC,25,FALSE)</f>
        <v>0.95688099527881265</v>
      </c>
      <c r="S245">
        <f>VLOOKUP($B245,'2022'!$B:$AC,26,FALSE)</f>
        <v>0.56584514109237682</v>
      </c>
      <c r="T245">
        <f>VLOOKUP($B245,'2022'!$B:$AC,27,FALSE)</f>
        <v>-1.0492218957588269</v>
      </c>
      <c r="U245">
        <f>VLOOKUP($B245,'2022'!$B:$AC,28,FALSE)</f>
        <v>0.9556292532565096</v>
      </c>
      <c r="V245">
        <f>P245*'Comb LR RESULTS'!$B$18+Q245*'Comb LR RESULTS'!$B$19+R245*'Comb LR RESULTS'!$B$20+S245*'Comb LR RESULTS'!$B$21+T245*'Comb LR RESULTS'!$B$22</f>
        <v>0.54693562493716341</v>
      </c>
      <c r="W245" s="16">
        <f>'NO Z LR RESULTS'!$B$17+'NO Z LR RESULTS'!$B$18*LR!J245+'NO Z LR RESULTS'!$B$19*LR!I245+'NO Z LR RESULTS'!$B$20*LR!K245+'NO Z LR RESULTS'!$B$21*LR!L245+'NO Z LR RESULTS'!$B$22*LR!M245</f>
        <v>0.42126989735768827</v>
      </c>
    </row>
    <row r="246" spans="1:23" x14ac:dyDescent="0.3">
      <c r="A246">
        <v>2022</v>
      </c>
      <c r="B246" t="s">
        <v>107</v>
      </c>
      <c r="C246">
        <f>VLOOKUP($B246,'2022'!$B:$AC,18,FALSE)</f>
        <v>0.38163493145903499</v>
      </c>
      <c r="D246">
        <f>VLOOKUP($B246,'2022'!$B:$AC,19,FALSE)</f>
        <v>0.34100000000000003</v>
      </c>
      <c r="E246">
        <f>VLOOKUP($B246,'2022'!$B:$AC,21,FALSE)</f>
        <v>1.6984993113858666</v>
      </c>
      <c r="F246" s="13">
        <f>VLOOKUP($B246,'2022'!$B:$AC,7,FALSE)</f>
        <v>107</v>
      </c>
      <c r="G246" s="13">
        <f>VLOOKUP($B246,'2022'!$B:$AC,10,FALSE)</f>
        <v>19.3</v>
      </c>
      <c r="H246">
        <f>VLOOKUP(B246,'2022'!$B:$P,9,FALSE)</f>
        <v>10.7</v>
      </c>
      <c r="I246" s="13">
        <f>VLOOKUP($B246,'2022'!$B:$AC,11,FALSE)</f>
        <v>49.5</v>
      </c>
      <c r="J246" s="13">
        <f>VLOOKUP($B246,'2022'!$B:$AC,6,FALSE)</f>
        <v>26</v>
      </c>
      <c r="K246" s="13">
        <f>VLOOKUP($B246,'2022'!$B:$AC,12,FALSE)</f>
        <v>30.2</v>
      </c>
      <c r="L246" s="13">
        <f>VLOOKUP($B246,'2022'!$B:$AC,13,FALSE)</f>
        <v>34.9</v>
      </c>
      <c r="M246" s="13">
        <f>VLOOKUP($B246,'2022'!$B:$AC,14,FALSE)</f>
        <v>83.9</v>
      </c>
      <c r="N246">
        <f>VLOOKUP($B246,'2022'!$B:$AC,20,FALSE)</f>
        <v>0.79244271649248488</v>
      </c>
      <c r="O246">
        <f>VLOOKUP($B246,'2022'!$B:$AC,22,FALSE)</f>
        <v>0.61421332849709576</v>
      </c>
      <c r="P246">
        <f>VLOOKUP($B246,'2022'!$B:$AC,23,FALSE)</f>
        <v>-0.19035532631475896</v>
      </c>
      <c r="Q246">
        <f>VLOOKUP($B246,'2022'!$B:$AC,24,FALSE)</f>
        <v>0.73584453185585463</v>
      </c>
      <c r="R246">
        <f>VLOOKUP($B246,'2022'!$B:$AC,25,FALSE)</f>
        <v>-1.0272608974963526</v>
      </c>
      <c r="S246">
        <f>VLOOKUP($B246,'2022'!$B:$AC,26,FALSE)</f>
        <v>-0.21017418980221386</v>
      </c>
      <c r="T246">
        <f>VLOOKUP($B246,'2022'!$B:$AC,27,FALSE)</f>
        <v>0.3335808979441135</v>
      </c>
      <c r="U246">
        <f>VLOOKUP($B246,'2022'!$B:$AC,28,FALSE)</f>
        <v>1.21935034160588</v>
      </c>
      <c r="V246">
        <f>P246*'Comb LR RESULTS'!$B$18+Q246*'Comb LR RESULTS'!$B$19+R246*'Comb LR RESULTS'!$B$20+S246*'Comb LR RESULTS'!$B$21+T246*'Comb LR RESULTS'!$B$22</f>
        <v>0.53331631008504365</v>
      </c>
      <c r="W246" s="16">
        <f>'NO Z LR RESULTS'!$B$17+'NO Z LR RESULTS'!$B$18*LR!J246+'NO Z LR RESULTS'!$B$19*LR!I246+'NO Z LR RESULTS'!$B$20*LR!K246+'NO Z LR RESULTS'!$B$21*LR!L246+'NO Z LR RESULTS'!$B$22*LR!M246</f>
        <v>0.39802958432905089</v>
      </c>
    </row>
    <row r="247" spans="1:23" x14ac:dyDescent="0.3">
      <c r="A247">
        <v>2022</v>
      </c>
      <c r="B247" t="s">
        <v>423</v>
      </c>
      <c r="C247">
        <f>VLOOKUP($B247,'2022'!$B:$AC,18,FALSE)</f>
        <v>0.31636746048479097</v>
      </c>
      <c r="D247">
        <f>VLOOKUP($B247,'2022'!$B:$AC,19,FALSE)</f>
        <v>0.29499999999999998</v>
      </c>
      <c r="E247">
        <f>VLOOKUP($B247,'2022'!$B:$AC,21,FALSE)</f>
        <v>-0.21953138413557186</v>
      </c>
      <c r="F247" s="13">
        <f>VLOOKUP($B247,'2022'!$B:$AC,7,FALSE)</f>
        <v>106.8</v>
      </c>
      <c r="G247" s="13">
        <f>VLOOKUP($B247,'2022'!$B:$AC,10,FALSE)</f>
        <v>21.1</v>
      </c>
      <c r="H247">
        <f>VLOOKUP(B247,'2022'!$B:$P,9,FALSE)</f>
        <v>13.9</v>
      </c>
      <c r="I247" s="13">
        <f>VLOOKUP($B247,'2022'!$B:$AC,11,FALSE)</f>
        <v>50.7</v>
      </c>
      <c r="J247" s="13">
        <f>VLOOKUP($B247,'2022'!$B:$AC,6,FALSE)</f>
        <v>33.1</v>
      </c>
      <c r="K247" s="13">
        <f>VLOOKUP($B247,'2022'!$B:$AC,12,FALSE)</f>
        <v>29.6</v>
      </c>
      <c r="L247" s="13">
        <f>VLOOKUP($B247,'2022'!$B:$AC,13,FALSE)</f>
        <v>30.8</v>
      </c>
      <c r="M247" s="13">
        <f>VLOOKUP($B247,'2022'!$B:$AC,14,FALSE)</f>
        <v>74.400000000000006</v>
      </c>
      <c r="N247">
        <f>VLOOKUP($B247,'2022'!$B:$AC,20,FALSE)</f>
        <v>1.1988296585123486</v>
      </c>
      <c r="O247">
        <f>VLOOKUP($B247,'2022'!$B:$AC,22,FALSE)</f>
        <v>1.5372700936247656</v>
      </c>
      <c r="P247">
        <f>VLOOKUP($B247,'2022'!$B:$AC,23,FALSE)</f>
        <v>0.17111477137659001</v>
      </c>
      <c r="Q247">
        <f>VLOOKUP($B247,'2022'!$B:$AC,24,FALSE)</f>
        <v>1.6513296416262453</v>
      </c>
      <c r="R247">
        <f>VLOOKUP($B247,'2022'!$B:$AC,25,FALSE)</f>
        <v>-1.1760715394544896</v>
      </c>
      <c r="S247">
        <f>VLOOKUP($B247,'2022'!$B:$AC,26,FALSE)</f>
        <v>-2.2026562556126552</v>
      </c>
      <c r="T247">
        <f>VLOOKUP($B247,'2022'!$B:$AC,27,FALSE)</f>
        <v>-0.38407624815488062</v>
      </c>
      <c r="U247">
        <f>VLOOKUP($B247,'2022'!$B:$AC,28,FALSE)</f>
        <v>1.0088211736229602</v>
      </c>
      <c r="V247">
        <f>P247*'Comb LR RESULTS'!$B$18+Q247*'Comb LR RESULTS'!$B$19+R247*'Comb LR RESULTS'!$B$20+S247*'Comb LR RESULTS'!$B$21+T247*'Comb LR RESULTS'!$B$22</f>
        <v>0.52583510434675818</v>
      </c>
      <c r="W247" s="16">
        <f>'NO Z LR RESULTS'!$B$17+'NO Z LR RESULTS'!$B$18*LR!J247+'NO Z LR RESULTS'!$B$19*LR!I247+'NO Z LR RESULTS'!$B$20*LR!K247+'NO Z LR RESULTS'!$B$21*LR!L247+'NO Z LR RESULTS'!$B$22*LR!M247</f>
        <v>0.38443626640264283</v>
      </c>
    </row>
    <row r="248" spans="1:23" x14ac:dyDescent="0.3">
      <c r="A248">
        <v>2022</v>
      </c>
      <c r="B248" t="s">
        <v>374</v>
      </c>
      <c r="C248">
        <f>VLOOKUP($B248,'2022'!$B:$AC,18,FALSE)</f>
        <v>0.32343797472076102</v>
      </c>
      <c r="D248">
        <f>VLOOKUP($B248,'2022'!$B:$AC,19,FALSE)</f>
        <v>0.33800000000000002</v>
      </c>
      <c r="E248">
        <f>VLOOKUP($B248,'2022'!$B:$AC,21,FALSE)</f>
        <v>-1.1748500330199358E-2</v>
      </c>
      <c r="F248" s="13">
        <f>VLOOKUP($B248,'2022'!$B:$AC,7,FALSE)</f>
        <v>107.2</v>
      </c>
      <c r="G248" s="13">
        <f>VLOOKUP($B248,'2022'!$B:$AC,10,FALSE)</f>
        <v>14.1</v>
      </c>
      <c r="H248">
        <f>VLOOKUP(B248,'2022'!$B:$P,9,FALSE)</f>
        <v>12.7</v>
      </c>
      <c r="I248" s="13">
        <f>VLOOKUP($B248,'2022'!$B:$AC,11,FALSE)</f>
        <v>49.2</v>
      </c>
      <c r="J248" s="13">
        <f>VLOOKUP($B248,'2022'!$B:$AC,6,FALSE)</f>
        <v>27.3</v>
      </c>
      <c r="K248" s="13">
        <f>VLOOKUP($B248,'2022'!$B:$AC,12,FALSE)</f>
        <v>35.1</v>
      </c>
      <c r="L248" s="13">
        <f>VLOOKUP($B248,'2022'!$B:$AC,13,FALSE)</f>
        <v>33.299999999999997</v>
      </c>
      <c r="M248" s="13">
        <f>VLOOKUP($B248,'2022'!$B:$AC,14,FALSE)</f>
        <v>84.8</v>
      </c>
      <c r="N248">
        <f>VLOOKUP($B248,'2022'!$B:$AC,20,FALSE)</f>
        <v>-0.38156400489823206</v>
      </c>
      <c r="O248">
        <f>VLOOKUP($B248,'2022'!$B:$AC,22,FALSE)</f>
        <v>1.1911238067018892</v>
      </c>
      <c r="P248">
        <f>VLOOKUP($B248,'2022'!$B:$AC,23,FALSE)</f>
        <v>-0.28072285073759512</v>
      </c>
      <c r="Q248">
        <f>VLOOKUP($B248,'2022'!$B:$AC,24,FALSE)</f>
        <v>0.90346856603916559</v>
      </c>
      <c r="R248">
        <f>VLOOKUP($B248,'2022'!$B:$AC,25,FALSE)</f>
        <v>0.18802601182843606</v>
      </c>
      <c r="S248">
        <f>VLOOKUP($B248,'2022'!$B:$AC,26,FALSE)</f>
        <v>-2.1412730935963291E-2</v>
      </c>
      <c r="T248">
        <f>VLOOKUP($B248,'2022'!$B:$AC,27,FALSE)</f>
        <v>5.3519572637188567E-2</v>
      </c>
      <c r="U248">
        <f>VLOOKUP($B248,'2022'!$B:$AC,28,FALSE)</f>
        <v>0.64051025063757772</v>
      </c>
      <c r="V248">
        <f>P248*'Comb LR RESULTS'!$B$18+Q248*'Comb LR RESULTS'!$B$19+R248*'Comb LR RESULTS'!$B$20+S248*'Comb LR RESULTS'!$B$21+T248*'Comb LR RESULTS'!$B$22</f>
        <v>0.52425863364504788</v>
      </c>
      <c r="W248" s="16">
        <f>'NO Z LR RESULTS'!$B$17+'NO Z LR RESULTS'!$B$18*LR!J248+'NO Z LR RESULTS'!$B$19*LR!I248+'NO Z LR RESULTS'!$B$20*LR!K248+'NO Z LR RESULTS'!$B$21*LR!L248+'NO Z LR RESULTS'!$B$22*LR!M248</f>
        <v>0.39509371899160406</v>
      </c>
    </row>
    <row r="249" spans="1:23" x14ac:dyDescent="0.3">
      <c r="A249">
        <v>2022</v>
      </c>
      <c r="B249" t="s">
        <v>142</v>
      </c>
      <c r="C249">
        <f>VLOOKUP($B249,'2022'!$B:$AC,18,FALSE)</f>
        <v>0.34654792287675801</v>
      </c>
      <c r="D249">
        <f>VLOOKUP($B249,'2022'!$B:$AC,19,FALSE)</f>
        <v>0.32300000000000001</v>
      </c>
      <c r="E249">
        <f>VLOOKUP($B249,'2022'!$B:$AC,21,FALSE)</f>
        <v>0.66738904358663387</v>
      </c>
      <c r="F249" s="13">
        <f>VLOOKUP($B249,'2022'!$B:$AC,7,FALSE)</f>
        <v>106.8</v>
      </c>
      <c r="G249" s="13">
        <f>VLOOKUP($B249,'2022'!$B:$AC,10,FALSE)</f>
        <v>18.2</v>
      </c>
      <c r="H249">
        <f>VLOOKUP(B249,'2022'!$B:$P,9,FALSE)</f>
        <v>12.6</v>
      </c>
      <c r="I249" s="13">
        <f>VLOOKUP($B249,'2022'!$B:$AC,11,FALSE)</f>
        <v>52.3</v>
      </c>
      <c r="J249" s="13">
        <f>VLOOKUP($B249,'2022'!$B:$AC,6,FALSE)</f>
        <v>27.5</v>
      </c>
      <c r="K249" s="13">
        <f>VLOOKUP($B249,'2022'!$B:$AC,12,FALSE)</f>
        <v>34.1</v>
      </c>
      <c r="L249" s="13">
        <f>VLOOKUP($B249,'2022'!$B:$AC,13,FALSE)</f>
        <v>34.6</v>
      </c>
      <c r="M249" s="13">
        <f>VLOOKUP($B249,'2022'!$B:$AC,14,FALSE)</f>
        <v>82.9</v>
      </c>
      <c r="N249">
        <f>VLOOKUP($B249,'2022'!$B:$AC,20,FALSE)</f>
        <v>0.54409514081367905</v>
      </c>
      <c r="O249">
        <f>VLOOKUP($B249,'2022'!$B:$AC,22,FALSE)</f>
        <v>1.1622782827916496</v>
      </c>
      <c r="P249">
        <f>VLOOKUP($B249,'2022'!$B:$AC,23,FALSE)</f>
        <v>0.65307490163171911</v>
      </c>
      <c r="Q249">
        <f>VLOOKUP($B249,'2022'!$B:$AC,24,FALSE)</f>
        <v>0.92925687899044418</v>
      </c>
      <c r="R249">
        <f>VLOOKUP($B249,'2022'!$B:$AC,25,FALSE)</f>
        <v>-5.9991724768459501E-2</v>
      </c>
      <c r="S249">
        <f>VLOOKUP($B249,'2022'!$B:$AC,26,FALSE)</f>
        <v>-0.4199091440980498</v>
      </c>
      <c r="T249">
        <f>VLOOKUP($B249,'2022'!$B:$AC,27,FALSE)</f>
        <v>0.28106939944906562</v>
      </c>
      <c r="U249">
        <f>VLOOKUP($B249,'2022'!$B:$AC,28,FALSE)</f>
        <v>0.28827006021178825</v>
      </c>
      <c r="V249">
        <f>P249*'Comb LR RESULTS'!$B$18+Q249*'Comb LR RESULTS'!$B$19+R249*'Comb LR RESULTS'!$B$20+S249*'Comb LR RESULTS'!$B$21+T249*'Comb LR RESULTS'!$B$22</f>
        <v>0.49145114580172677</v>
      </c>
      <c r="W249" s="16">
        <f>'NO Z LR RESULTS'!$B$17+'NO Z LR RESULTS'!$B$18*LR!J249+'NO Z LR RESULTS'!$B$19*LR!I249+'NO Z LR RESULTS'!$B$20*LR!K249+'NO Z LR RESULTS'!$B$21*LR!L249+'NO Z LR RESULTS'!$B$22*LR!M249</f>
        <v>0.39941686858662684</v>
      </c>
    </row>
    <row r="250" spans="1:23" x14ac:dyDescent="0.3">
      <c r="A250">
        <v>2022</v>
      </c>
      <c r="B250" t="s">
        <v>130</v>
      </c>
      <c r="C250">
        <f>VLOOKUP($B250,'2022'!$B:$AC,18,FALSE)</f>
        <v>0.32471920001390298</v>
      </c>
      <c r="D250">
        <f>VLOOKUP($B250,'2022'!$B:$AC,19,FALSE)</f>
        <v>0.32300000000000001</v>
      </c>
      <c r="E250">
        <f>VLOOKUP($B250,'2022'!$B:$AC,21,FALSE)</f>
        <v>2.5903172140677801E-2</v>
      </c>
      <c r="F250" s="13">
        <f>VLOOKUP($B250,'2022'!$B:$AC,7,FALSE)</f>
        <v>104.4</v>
      </c>
      <c r="G250" s="13">
        <f>VLOOKUP($B250,'2022'!$B:$AC,10,FALSE)</f>
        <v>15.4</v>
      </c>
      <c r="H250">
        <f>VLOOKUP(B250,'2022'!$B:$P,9,FALSE)</f>
        <v>9.6999999999999993</v>
      </c>
      <c r="I250" s="13">
        <f>VLOOKUP($B250,'2022'!$B:$AC,11,FALSE)</f>
        <v>48.5</v>
      </c>
      <c r="J250" s="13">
        <f>VLOOKUP($B250,'2022'!$B:$AC,6,FALSE)</f>
        <v>28.7</v>
      </c>
      <c r="K250" s="13">
        <f>VLOOKUP($B250,'2022'!$B:$AC,12,FALSE)</f>
        <v>33.1</v>
      </c>
      <c r="L250" s="13">
        <f>VLOOKUP($B250,'2022'!$B:$AC,13,FALSE)</f>
        <v>32.799999999999997</v>
      </c>
      <c r="M250" s="13">
        <f>VLOOKUP($B250,'2022'!$B:$AC,14,FALSE)</f>
        <v>81.8</v>
      </c>
      <c r="N250">
        <f>VLOOKUP($B250,'2022'!$B:$AC,20,FALSE)</f>
        <v>-8.806232455055274E-2</v>
      </c>
      <c r="O250">
        <f>VLOOKUP($B250,'2022'!$B:$AC,22,FALSE)</f>
        <v>0.32575808939469902</v>
      </c>
      <c r="P250">
        <f>VLOOKUP($B250,'2022'!$B:$AC,23,FALSE)</f>
        <v>-0.49158040772421574</v>
      </c>
      <c r="Q250">
        <f>VLOOKUP($B250,'2022'!$B:$AC,24,FALSE)</f>
        <v>1.0839867566981156</v>
      </c>
      <c r="R250">
        <f>VLOOKUP($B250,'2022'!$B:$AC,25,FALSE)</f>
        <v>-0.30800946136535506</v>
      </c>
      <c r="S250">
        <f>VLOOKUP($B250,'2022'!$B:$AC,26,FALSE)</f>
        <v>-0.65061759382347117</v>
      </c>
      <c r="T250">
        <f>VLOOKUP($B250,'2022'!$B:$AC,27,FALSE)</f>
        <v>-3.3999591521225399E-2</v>
      </c>
      <c r="U250">
        <f>VLOOKUP($B250,'2022'!$B:$AC,28,FALSE)</f>
        <v>0.7753782157612249</v>
      </c>
      <c r="V250">
        <f>P250*'Comb LR RESULTS'!$B$18+Q250*'Comb LR RESULTS'!$B$19+R250*'Comb LR RESULTS'!$B$20+S250*'Comb LR RESULTS'!$B$21+T250*'Comb LR RESULTS'!$B$22</f>
        <v>0.48299714100053387</v>
      </c>
      <c r="W250" s="16">
        <f>'NO Z LR RESULTS'!$B$17+'NO Z LR RESULTS'!$B$18*LR!J250+'NO Z LR RESULTS'!$B$19*LR!I250+'NO Z LR RESULTS'!$B$20*LR!K250+'NO Z LR RESULTS'!$B$21*LR!L250+'NO Z LR RESULTS'!$B$22*LR!M250</f>
        <v>0.38886805277652958</v>
      </c>
    </row>
    <row r="251" spans="1:23" x14ac:dyDescent="0.3">
      <c r="A251">
        <v>2022</v>
      </c>
      <c r="B251" t="s">
        <v>424</v>
      </c>
      <c r="C251">
        <f>VLOOKUP($B251,'2022'!$B:$AC,18,FALSE)</f>
        <v>0.290182413442372</v>
      </c>
      <c r="D251">
        <f>VLOOKUP($B251,'2022'!$B:$AC,19,FALSE)</f>
        <v>0.32100000000000001</v>
      </c>
      <c r="E251">
        <f>VLOOKUP($B251,'2022'!$B:$AC,21,FALSE)</f>
        <v>-0.98903759054047213</v>
      </c>
      <c r="F251" s="13">
        <f>VLOOKUP($B251,'2022'!$B:$AC,7,FALSE)</f>
        <v>108.3</v>
      </c>
      <c r="G251" s="13">
        <f>VLOOKUP($B251,'2022'!$B:$AC,10,FALSE)</f>
        <v>15.1</v>
      </c>
      <c r="H251">
        <f>VLOOKUP(B251,'2022'!$B:$P,9,FALSE)</f>
        <v>9.6999999999999993</v>
      </c>
      <c r="I251" s="13">
        <f>VLOOKUP($B251,'2022'!$B:$AC,11,FALSE)</f>
        <v>53.7</v>
      </c>
      <c r="J251" s="13">
        <f>VLOOKUP($B251,'2022'!$B:$AC,6,FALSE)</f>
        <v>29.5</v>
      </c>
      <c r="K251" s="13">
        <f>VLOOKUP($B251,'2022'!$B:$AC,12,FALSE)</f>
        <v>38.6</v>
      </c>
      <c r="L251" s="13">
        <f>VLOOKUP($B251,'2022'!$B:$AC,13,FALSE)</f>
        <v>31.8</v>
      </c>
      <c r="M251" s="13">
        <f>VLOOKUP($B251,'2022'!$B:$AC,14,FALSE)</f>
        <v>81.599999999999994</v>
      </c>
      <c r="N251">
        <f>VLOOKUP($B251,'2022'!$B:$AC,20,FALSE)</f>
        <v>-0.15579348155386347</v>
      </c>
      <c r="O251">
        <f>VLOOKUP($B251,'2022'!$B:$AC,22,FALSE)</f>
        <v>0.32575808939469902</v>
      </c>
      <c r="P251">
        <f>VLOOKUP($B251,'2022'!$B:$AC,23,FALSE)</f>
        <v>1.0747900156049603</v>
      </c>
      <c r="Q251">
        <f>VLOOKUP($B251,'2022'!$B:$AC,24,FALSE)</f>
        <v>1.1871400085032302</v>
      </c>
      <c r="R251">
        <f>VLOOKUP($B251,'2022'!$B:$AC,25,FALSE)</f>
        <v>1.0560880899175704</v>
      </c>
      <c r="S251">
        <f>VLOOKUP($B251,'2022'!$B:$AC,26,FALSE)</f>
        <v>-0.69256458468263893</v>
      </c>
      <c r="T251">
        <f>VLOOKUP($B251,'2022'!$B:$AC,27,FALSE)</f>
        <v>-0.2090379198380527</v>
      </c>
      <c r="U251">
        <f>VLOOKUP($B251,'2022'!$B:$AC,28,FALSE)</f>
        <v>-0.35247474625892639</v>
      </c>
      <c r="V251">
        <f>P251*'Comb LR RESULTS'!$B$18+Q251*'Comb LR RESULTS'!$B$19+R251*'Comb LR RESULTS'!$B$20+S251*'Comb LR RESULTS'!$B$21+T251*'Comb LR RESULTS'!$B$22</f>
        <v>0.45733032040749105</v>
      </c>
      <c r="W251" s="16">
        <f>'NO Z LR RESULTS'!$B$17+'NO Z LR RESULTS'!$B$18*LR!J251+'NO Z LR RESULTS'!$B$19*LR!I251+'NO Z LR RESULTS'!$B$20*LR!K251+'NO Z LR RESULTS'!$B$21*LR!L251+'NO Z LR RESULTS'!$B$22*LR!M251</f>
        <v>0.3974500787443207</v>
      </c>
    </row>
    <row r="252" spans="1:23" x14ac:dyDescent="0.3">
      <c r="A252">
        <v>2022</v>
      </c>
      <c r="B252" t="s">
        <v>78</v>
      </c>
      <c r="C252">
        <f>VLOOKUP($B252,'2022'!$B:$AC,18,FALSE)</f>
        <v>0.32988715257989298</v>
      </c>
      <c r="D252">
        <f>VLOOKUP($B252,'2022'!$B:$AC,19,FALSE)</f>
        <v>0.32400000000000001</v>
      </c>
      <c r="E252">
        <f>VLOOKUP($B252,'2022'!$B:$AC,21,FALSE)</f>
        <v>0.17777502356386576</v>
      </c>
      <c r="F252" s="13">
        <f>VLOOKUP($B252,'2022'!$B:$AC,7,FALSE)</f>
        <v>105.4</v>
      </c>
      <c r="G252" s="13">
        <f>VLOOKUP($B252,'2022'!$B:$AC,10,FALSE)</f>
        <v>17.8</v>
      </c>
      <c r="H252">
        <f>VLOOKUP(B252,'2022'!$B:$P,9,FALSE)</f>
        <v>15.8</v>
      </c>
      <c r="I252" s="13">
        <f>VLOOKUP($B252,'2022'!$B:$AC,11,FALSE)</f>
        <v>47.4</v>
      </c>
      <c r="J252" s="13">
        <f>VLOOKUP($B252,'2022'!$B:$AC,6,FALSE)</f>
        <v>32</v>
      </c>
      <c r="K252" s="13">
        <f>VLOOKUP($B252,'2022'!$B:$AC,12,FALSE)</f>
        <v>29.6</v>
      </c>
      <c r="L252" s="13">
        <f>VLOOKUP($B252,'2022'!$B:$AC,13,FALSE)</f>
        <v>36.299999999999997</v>
      </c>
      <c r="M252" s="13">
        <f>VLOOKUP($B252,'2022'!$B:$AC,14,FALSE)</f>
        <v>77.3</v>
      </c>
      <c r="N252">
        <f>VLOOKUP($B252,'2022'!$B:$AC,20,FALSE)</f>
        <v>0.45378693147593196</v>
      </c>
      <c r="O252">
        <f>VLOOKUP($B252,'2022'!$B:$AC,22,FALSE)</f>
        <v>2.0853350479193193</v>
      </c>
      <c r="P252">
        <f>VLOOKUP($B252,'2022'!$B:$AC,23,FALSE)</f>
        <v>-0.82292799727461863</v>
      </c>
      <c r="Q252">
        <f>VLOOKUP($B252,'2022'!$B:$AC,24,FALSE)</f>
        <v>1.5094939203942126</v>
      </c>
      <c r="R252">
        <f>VLOOKUP($B252,'2022'!$B:$AC,25,FALSE)</f>
        <v>-1.1760715394544896</v>
      </c>
      <c r="S252">
        <f>VLOOKUP($B252,'2022'!$B:$AC,26,FALSE)</f>
        <v>-1.5944248881547329</v>
      </c>
      <c r="T252">
        <f>VLOOKUP($B252,'2022'!$B:$AC,27,FALSE)</f>
        <v>0.57863455758767235</v>
      </c>
      <c r="U252">
        <f>VLOOKUP($B252,'2022'!$B:$AC,28,FALSE)</f>
        <v>0.51250601410629693</v>
      </c>
      <c r="V252">
        <f>P252*'Comb LR RESULTS'!$B$18+Q252*'Comb LR RESULTS'!$B$19+R252*'Comb LR RESULTS'!$B$20+S252*'Comb LR RESULTS'!$B$21+T252*'Comb LR RESULTS'!$B$22</f>
        <v>0.45019229237122682</v>
      </c>
      <c r="W252" s="16">
        <f>'NO Z LR RESULTS'!$B$17+'NO Z LR RESULTS'!$B$18*LR!J252+'NO Z LR RESULTS'!$B$19*LR!I252+'NO Z LR RESULTS'!$B$20*LR!K252+'NO Z LR RESULTS'!$B$21*LR!L252+'NO Z LR RESULTS'!$B$22*LR!M252</f>
        <v>0.37734264254638833</v>
      </c>
    </row>
    <row r="253" spans="1:23" x14ac:dyDescent="0.3">
      <c r="A253">
        <v>2022</v>
      </c>
      <c r="B253" t="s">
        <v>429</v>
      </c>
      <c r="C253">
        <f>VLOOKUP($B253,'2022'!$B:$AC,18,FALSE)</f>
        <v>0.30677731204075698</v>
      </c>
      <c r="D253">
        <f>VLOOKUP($B253,'2022'!$B:$AC,19,FALSE)</f>
        <v>0.314</v>
      </c>
      <c r="E253">
        <f>VLOOKUP($B253,'2022'!$B:$AC,21,FALSE)</f>
        <v>-0.50135935779067375</v>
      </c>
      <c r="F253" s="13">
        <f>VLOOKUP($B253,'2022'!$B:$AC,7,FALSE)</f>
        <v>103.8</v>
      </c>
      <c r="G253" s="13">
        <f>VLOOKUP($B253,'2022'!$B:$AC,10,FALSE)</f>
        <v>13.8</v>
      </c>
      <c r="H253">
        <f>VLOOKUP(B253,'2022'!$B:$P,9,FALSE)</f>
        <v>14.3</v>
      </c>
      <c r="I253" s="13">
        <f>VLOOKUP($B253,'2022'!$B:$AC,11,FALSE)</f>
        <v>52.7</v>
      </c>
      <c r="J253" s="13">
        <f>VLOOKUP($B253,'2022'!$B:$AC,6,FALSE)</f>
        <v>23.7</v>
      </c>
      <c r="K253" s="13">
        <f>VLOOKUP($B253,'2022'!$B:$AC,12,FALSE)</f>
        <v>38.9</v>
      </c>
      <c r="L253" s="13">
        <f>VLOOKUP($B253,'2022'!$B:$AC,13,FALSE)</f>
        <v>27.6</v>
      </c>
      <c r="M253" s="13">
        <f>VLOOKUP($B253,'2022'!$B:$AC,14,FALSE)</f>
        <v>87</v>
      </c>
      <c r="N253">
        <f>VLOOKUP($B253,'2022'!$B:$AC,20,FALSE)</f>
        <v>-0.44929516190154239</v>
      </c>
      <c r="O253">
        <f>VLOOKUP($B253,'2022'!$B:$AC,22,FALSE)</f>
        <v>1.6526521892657244</v>
      </c>
      <c r="P253">
        <f>VLOOKUP($B253,'2022'!$B:$AC,23,FALSE)</f>
        <v>0.77356493419550354</v>
      </c>
      <c r="Q253">
        <f>VLOOKUP($B253,'2022'!$B:$AC,24,FALSE)</f>
        <v>0.43927893291615061</v>
      </c>
      <c r="R253">
        <f>VLOOKUP($B253,'2022'!$B:$AC,25,FALSE)</f>
        <v>1.1304934108966385</v>
      </c>
      <c r="S253">
        <f>VLOOKUP($B253,'2022'!$B:$AC,26,FALSE)</f>
        <v>0.44000416851487639</v>
      </c>
      <c r="T253">
        <f>VLOOKUP($B253,'2022'!$B:$AC,27,FALSE)</f>
        <v>-0.94419889876872987</v>
      </c>
      <c r="U253">
        <f>VLOOKUP($B253,'2022'!$B:$AC,28,FALSE)</f>
        <v>0.69298858930311846</v>
      </c>
      <c r="V253">
        <f>P253*'Comb LR RESULTS'!$B$18+Q253*'Comb LR RESULTS'!$B$19+R253*'Comb LR RESULTS'!$B$20+S253*'Comb LR RESULTS'!$B$21+T253*'Comb LR RESULTS'!$B$22</f>
        <v>0.448928172413122</v>
      </c>
      <c r="W253" s="16">
        <f>'NO Z LR RESULTS'!$B$17+'NO Z LR RESULTS'!$B$18*LR!J253+'NO Z LR RESULTS'!$B$19*LR!I253+'NO Z LR RESULTS'!$B$20*LR!K253+'NO Z LR RESULTS'!$B$21*LR!L253+'NO Z LR RESULTS'!$B$22*LR!M253</f>
        <v>0.40854953534525185</v>
      </c>
    </row>
    <row r="254" spans="1:23" x14ac:dyDescent="0.3">
      <c r="A254">
        <v>2022</v>
      </c>
      <c r="B254" t="s">
        <v>366</v>
      </c>
      <c r="C254">
        <f>VLOOKUP($B254,'2022'!$B:$AC,18,FALSE)</f>
        <v>0.33257350016821602</v>
      </c>
      <c r="D254">
        <f>VLOOKUP($B254,'2022'!$B:$AC,19,FALSE)</f>
        <v>0.35799999999999998</v>
      </c>
      <c r="E254">
        <f>VLOOKUP($B254,'2022'!$B:$AC,21,FALSE)</f>
        <v>0.25671935917749567</v>
      </c>
      <c r="F254" s="13">
        <f>VLOOKUP($B254,'2022'!$B:$AC,7,FALSE)</f>
        <v>104.9</v>
      </c>
      <c r="G254" s="13">
        <f>VLOOKUP($B254,'2022'!$B:$AC,10,FALSE)</f>
        <v>16.7</v>
      </c>
      <c r="H254">
        <f>VLOOKUP(B254,'2022'!$B:$P,9,FALSE)</f>
        <v>15.2</v>
      </c>
      <c r="I254" s="13">
        <f>VLOOKUP($B254,'2022'!$B:$AC,11,FALSE)</f>
        <v>54.1</v>
      </c>
      <c r="J254" s="13">
        <f>VLOOKUP($B254,'2022'!$B:$AC,6,FALSE)</f>
        <v>25.4</v>
      </c>
      <c r="K254" s="13">
        <f>VLOOKUP($B254,'2022'!$B:$AC,12,FALSE)</f>
        <v>37.4</v>
      </c>
      <c r="L254" s="13">
        <f>VLOOKUP($B254,'2022'!$B:$AC,13,FALSE)</f>
        <v>31</v>
      </c>
      <c r="M254" s="13">
        <f>VLOOKUP($B254,'2022'!$B:$AC,14,FALSE)</f>
        <v>84.8</v>
      </c>
      <c r="N254">
        <f>VLOOKUP($B254,'2022'!$B:$AC,20,FALSE)</f>
        <v>0.20543935579712619</v>
      </c>
      <c r="O254">
        <f>VLOOKUP($B254,'2022'!$B:$AC,22,FALSE)</f>
        <v>1.912261904457881</v>
      </c>
      <c r="P254">
        <f>VLOOKUP($B254,'2022'!$B:$AC,23,FALSE)</f>
        <v>1.1952800481687424</v>
      </c>
      <c r="Q254">
        <f>VLOOKUP($B254,'2022'!$B:$AC,24,FALSE)</f>
        <v>0.65847959300201864</v>
      </c>
      <c r="R254">
        <f>VLOOKUP($B254,'2022'!$B:$AC,25,FALSE)</f>
        <v>0.75846680600129512</v>
      </c>
      <c r="S254">
        <f>VLOOKUP($B254,'2022'!$B:$AC,26,FALSE)</f>
        <v>-2.1412730935963291E-2</v>
      </c>
      <c r="T254">
        <f>VLOOKUP($B254,'2022'!$B:$AC,27,FALSE)</f>
        <v>-0.34906858249151518</v>
      </c>
      <c r="U254">
        <f>VLOOKUP($B254,'2022'!$B:$AC,28,FALSE)</f>
        <v>0.22766863855627539</v>
      </c>
      <c r="V254">
        <f>P254*'Comb LR RESULTS'!$B$18+Q254*'Comb LR RESULTS'!$B$19+R254*'Comb LR RESULTS'!$B$20+S254*'Comb LR RESULTS'!$B$21+T254*'Comb LR RESULTS'!$B$22</f>
        <v>0.44793756914342142</v>
      </c>
      <c r="W254" s="16">
        <f>'NO Z LR RESULTS'!$B$17+'NO Z LR RESULTS'!$B$18*LR!J254+'NO Z LR RESULTS'!$B$19*LR!I254+'NO Z LR RESULTS'!$B$20*LR!K254+'NO Z LR RESULTS'!$B$21*LR!L254+'NO Z LR RESULTS'!$B$22*LR!M254</f>
        <v>0.40699154137154869</v>
      </c>
    </row>
    <row r="255" spans="1:23" x14ac:dyDescent="0.3">
      <c r="A255">
        <v>2022</v>
      </c>
      <c r="B255" t="s">
        <v>62</v>
      </c>
      <c r="C255">
        <f>VLOOKUP($B255,'2022'!$B:$AC,18,FALSE)</f>
        <v>0.36614432877344999</v>
      </c>
      <c r="D255">
        <f>VLOOKUP($B255,'2022'!$B:$AC,19,FALSE)</f>
        <v>0.33700000000000002</v>
      </c>
      <c r="E255">
        <f>VLOOKUP($B255,'2022'!$B:$AC,21,FALSE)</f>
        <v>1.2432732853183996</v>
      </c>
      <c r="F255" s="13">
        <f>VLOOKUP($B255,'2022'!$B:$AC,7,FALSE)</f>
        <v>109</v>
      </c>
      <c r="G255" s="13">
        <f>VLOOKUP($B255,'2022'!$B:$AC,10,FALSE)</f>
        <v>20.8</v>
      </c>
      <c r="H255">
        <f>VLOOKUP(B255,'2022'!$B:$P,9,FALSE)</f>
        <v>9.3000000000000007</v>
      </c>
      <c r="I255" s="13">
        <f>VLOOKUP($B255,'2022'!$B:$AC,11,FALSE)</f>
        <v>50.9</v>
      </c>
      <c r="J255" s="13">
        <f>VLOOKUP($B255,'2022'!$B:$AC,6,FALSE)</f>
        <v>25.3</v>
      </c>
      <c r="K255" s="13">
        <f>VLOOKUP($B255,'2022'!$B:$AC,12,FALSE)</f>
        <v>30.1</v>
      </c>
      <c r="L255" s="13">
        <f>VLOOKUP($B255,'2022'!$B:$AC,13,FALSE)</f>
        <v>37.700000000000003</v>
      </c>
      <c r="M255" s="13">
        <f>VLOOKUP($B255,'2022'!$B:$AC,14,FALSE)</f>
        <v>83.6</v>
      </c>
      <c r="N255">
        <f>VLOOKUP($B255,'2022'!$B:$AC,20,FALSE)</f>
        <v>1.1310985015090378</v>
      </c>
      <c r="O255">
        <f>VLOOKUP($B255,'2022'!$B:$AC,22,FALSE)</f>
        <v>0.21037599375374075</v>
      </c>
      <c r="P255">
        <f>VLOOKUP($B255,'2022'!$B:$AC,23,FALSE)</f>
        <v>0.23135978765848006</v>
      </c>
      <c r="Q255">
        <f>VLOOKUP($B255,'2022'!$B:$AC,24,FALSE)</f>
        <v>0.64558543652637956</v>
      </c>
      <c r="R255">
        <f>VLOOKUP($B255,'2022'!$B:$AC,25,FALSE)</f>
        <v>-1.0520626711560417</v>
      </c>
      <c r="S255">
        <f>VLOOKUP($B255,'2022'!$B:$AC,26,FALSE)</f>
        <v>-0.27309467609096705</v>
      </c>
      <c r="T255">
        <f>VLOOKUP($B255,'2022'!$B:$AC,27,FALSE)</f>
        <v>0.82368821723123242</v>
      </c>
      <c r="U255">
        <f>VLOOKUP($B255,'2022'!$B:$AC,28,FALSE)</f>
        <v>0.60086521436022178</v>
      </c>
      <c r="V255">
        <f>P255*'Comb LR RESULTS'!$B$18+Q255*'Comb LR RESULTS'!$B$19+R255*'Comb LR RESULTS'!$B$20+S255*'Comb LR RESULTS'!$B$21+T255*'Comb LR RESULTS'!$B$22</f>
        <v>0.4308377567762689</v>
      </c>
      <c r="W255" s="16">
        <f>'NO Z LR RESULTS'!$B$17+'NO Z LR RESULTS'!$B$18*LR!J255+'NO Z LR RESULTS'!$B$19*LR!I255+'NO Z LR RESULTS'!$B$20*LR!K255+'NO Z LR RESULTS'!$B$21*LR!L255+'NO Z LR RESULTS'!$B$22*LR!M255</f>
        <v>0.39863125435008051</v>
      </c>
    </row>
    <row r="256" spans="1:23" x14ac:dyDescent="0.3">
      <c r="A256">
        <v>2022</v>
      </c>
      <c r="B256" t="s">
        <v>110</v>
      </c>
      <c r="C256">
        <f>VLOOKUP($B256,'2022'!$B:$AC,18,FALSE)</f>
        <v>0.30901484559442899</v>
      </c>
      <c r="D256">
        <f>VLOOKUP($B256,'2022'!$B:$AC,19,FALSE)</f>
        <v>0.32500000000000001</v>
      </c>
      <c r="E256">
        <f>VLOOKUP($B256,'2022'!$B:$AC,21,FALSE)</f>
        <v>-0.43560442697842172</v>
      </c>
      <c r="F256" s="13">
        <f>VLOOKUP($B256,'2022'!$B:$AC,7,FALSE)</f>
        <v>104.1</v>
      </c>
      <c r="G256" s="13">
        <f>VLOOKUP($B256,'2022'!$B:$AC,10,FALSE)</f>
        <v>16.600000000000001</v>
      </c>
      <c r="H256">
        <f>VLOOKUP(B256,'2022'!$B:$P,9,FALSE)</f>
        <v>8.4</v>
      </c>
      <c r="I256" s="13">
        <f>VLOOKUP($B256,'2022'!$B:$AC,11,FALSE)</f>
        <v>50.7</v>
      </c>
      <c r="J256" s="13">
        <f>VLOOKUP($B256,'2022'!$B:$AC,6,FALSE)</f>
        <v>22.5</v>
      </c>
      <c r="K256" s="13">
        <f>VLOOKUP($B256,'2022'!$B:$AC,12,FALSE)</f>
        <v>34.1</v>
      </c>
      <c r="L256" s="13">
        <f>VLOOKUP($B256,'2022'!$B:$AC,13,FALSE)</f>
        <v>27.8</v>
      </c>
      <c r="M256" s="13">
        <f>VLOOKUP($B256,'2022'!$B:$AC,14,FALSE)</f>
        <v>85.9</v>
      </c>
      <c r="N256">
        <f>VLOOKUP($B256,'2022'!$B:$AC,20,FALSE)</f>
        <v>0.18286230346268981</v>
      </c>
      <c r="O256">
        <f>VLOOKUP($B256,'2022'!$B:$AC,22,FALSE)</f>
        <v>-4.9233721438416402E-2</v>
      </c>
      <c r="P256">
        <f>VLOOKUP($B256,'2022'!$B:$AC,23,FALSE)</f>
        <v>0.17111477137659001</v>
      </c>
      <c r="Q256">
        <f>VLOOKUP($B256,'2022'!$B:$AC,24,FALSE)</f>
        <v>0.28454905520847906</v>
      </c>
      <c r="R256">
        <f>VLOOKUP($B256,'2022'!$B:$AC,25,FALSE)</f>
        <v>-5.9991724768459501E-2</v>
      </c>
      <c r="S256">
        <f>VLOOKUP($B256,'2022'!$B:$AC,26,FALSE)</f>
        <v>0.20929571878945805</v>
      </c>
      <c r="T256">
        <f>VLOOKUP($B256,'2022'!$B:$AC,27,FALSE)</f>
        <v>-0.90919123310536443</v>
      </c>
      <c r="U256">
        <f>VLOOKUP($B256,'2022'!$B:$AC,28,FALSE)</f>
        <v>1.4630277318717613</v>
      </c>
      <c r="V256">
        <f>P256*'Comb LR RESULTS'!$B$18+Q256*'Comb LR RESULTS'!$B$19+R256*'Comb LR RESULTS'!$B$20+S256*'Comb LR RESULTS'!$B$21+T256*'Comb LR RESULTS'!$B$22</f>
        <v>0.41211227704757791</v>
      </c>
      <c r="W256" s="16">
        <f>'NO Z LR RESULTS'!$B$17+'NO Z LR RESULTS'!$B$18*LR!J256+'NO Z LR RESULTS'!$B$19*LR!I256+'NO Z LR RESULTS'!$B$20*LR!K256+'NO Z LR RESULTS'!$B$21*LR!L256+'NO Z LR RESULTS'!$B$22*LR!M256</f>
        <v>0.40523827898684828</v>
      </c>
    </row>
    <row r="257" spans="1:23" x14ac:dyDescent="0.3">
      <c r="A257">
        <v>2022</v>
      </c>
      <c r="B257" t="s">
        <v>169</v>
      </c>
      <c r="C257">
        <f>VLOOKUP($B257,'2022'!$B:$AC,18,FALSE)</f>
        <v>0.35210039623880801</v>
      </c>
      <c r="D257">
        <f>VLOOKUP($B257,'2022'!$B:$AC,19,FALSE)</f>
        <v>0.34200000000000003</v>
      </c>
      <c r="E257">
        <f>VLOOKUP($B257,'2022'!$B:$AC,21,FALSE)</f>
        <v>0.83056089911447684</v>
      </c>
      <c r="F257" s="13">
        <f>VLOOKUP($B257,'2022'!$B:$AC,7,FALSE)</f>
        <v>106.9</v>
      </c>
      <c r="G257" s="13">
        <f>VLOOKUP($B257,'2022'!$B:$AC,10,FALSE)</f>
        <v>24.6</v>
      </c>
      <c r="H257">
        <f>VLOOKUP(B257,'2022'!$B:$P,9,FALSE)</f>
        <v>9.8000000000000007</v>
      </c>
      <c r="I257" s="13">
        <f>VLOOKUP($B257,'2022'!$B:$AC,11,FALSE)</f>
        <v>49.2</v>
      </c>
      <c r="J257" s="13">
        <f>VLOOKUP($B257,'2022'!$B:$AC,6,FALSE)</f>
        <v>22.7</v>
      </c>
      <c r="K257" s="13">
        <f>VLOOKUP($B257,'2022'!$B:$AC,12,FALSE)</f>
        <v>24.6</v>
      </c>
      <c r="L257" s="13">
        <f>VLOOKUP($B257,'2022'!$B:$AC,13,FALSE)</f>
        <v>30</v>
      </c>
      <c r="M257" s="13">
        <f>VLOOKUP($B257,'2022'!$B:$AC,14,FALSE)</f>
        <v>81.400000000000006</v>
      </c>
      <c r="N257">
        <f>VLOOKUP($B257,'2022'!$B:$AC,20,FALSE)</f>
        <v>1.9890264902176384</v>
      </c>
      <c r="O257">
        <f>VLOOKUP($B257,'2022'!$B:$AC,22,FALSE)</f>
        <v>0.35460361330493911</v>
      </c>
      <c r="P257">
        <f>VLOOKUP($B257,'2022'!$B:$AC,23,FALSE)</f>
        <v>-0.28072285073759512</v>
      </c>
      <c r="Q257">
        <f>VLOOKUP($B257,'2022'!$B:$AC,24,FALSE)</f>
        <v>0.3103373681597576</v>
      </c>
      <c r="R257">
        <f>VLOOKUP($B257,'2022'!$B:$AC,25,FALSE)</f>
        <v>-2.4161602224389673</v>
      </c>
      <c r="S257">
        <f>VLOOKUP($B257,'2022'!$B:$AC,26,FALSE)</f>
        <v>-0.7345115755418038</v>
      </c>
      <c r="T257">
        <f>VLOOKUP($B257,'2022'!$B:$AC,27,FALSE)</f>
        <v>-0.52410691080834315</v>
      </c>
      <c r="U257">
        <f>VLOOKUP($B257,'2022'!$B:$AC,28,FALSE)</f>
        <v>2.5160929258652645</v>
      </c>
      <c r="V257">
        <f>P257*'Comb LR RESULTS'!$B$18+Q257*'Comb LR RESULTS'!$B$19+R257*'Comb LR RESULTS'!$B$20+S257*'Comb LR RESULTS'!$B$21+T257*'Comb LR RESULTS'!$B$22</f>
        <v>0.40126025290180023</v>
      </c>
      <c r="W257" s="16">
        <f>'NO Z LR RESULTS'!$B$17+'NO Z LR RESULTS'!$B$18*LR!J257+'NO Z LR RESULTS'!$B$19*LR!I257+'NO Z LR RESULTS'!$B$20*LR!K257+'NO Z LR RESULTS'!$B$21*LR!L257+'NO Z LR RESULTS'!$B$22*LR!M257</f>
        <v>0.399784879748454</v>
      </c>
    </row>
    <row r="258" spans="1:23" x14ac:dyDescent="0.3">
      <c r="A258">
        <v>2022</v>
      </c>
      <c r="B258" t="s">
        <v>101</v>
      </c>
      <c r="C258">
        <f>VLOOKUP($B258,'2022'!$B:$AC,18,FALSE)</f>
        <v>0.33560123218471399</v>
      </c>
      <c r="D258">
        <f>VLOOKUP($B258,'2022'!$B:$AC,19,FALSE)</f>
        <v>0.35199999999999998</v>
      </c>
      <c r="E258">
        <f>VLOOKUP($B258,'2022'!$B:$AC,21,FALSE)</f>
        <v>0.34569604019134748</v>
      </c>
      <c r="F258" s="13">
        <f>VLOOKUP($B258,'2022'!$B:$AC,7,FALSE)</f>
        <v>106</v>
      </c>
      <c r="G258" s="13">
        <f>VLOOKUP($B258,'2022'!$B:$AC,10,FALSE)</f>
        <v>10.6</v>
      </c>
      <c r="H258">
        <f>VLOOKUP(B258,'2022'!$B:$P,9,FALSE)</f>
        <v>16</v>
      </c>
      <c r="I258" s="13">
        <f>VLOOKUP($B258,'2022'!$B:$AC,11,FALSE)</f>
        <v>48.6</v>
      </c>
      <c r="J258" s="13">
        <f>VLOOKUP($B258,'2022'!$B:$AC,6,FALSE)</f>
        <v>26.1</v>
      </c>
      <c r="K258" s="13">
        <f>VLOOKUP($B258,'2022'!$B:$AC,12,FALSE)</f>
        <v>38</v>
      </c>
      <c r="L258" s="13">
        <f>VLOOKUP($B258,'2022'!$B:$AC,13,FALSE)</f>
        <v>34.200000000000003</v>
      </c>
      <c r="M258" s="13">
        <f>VLOOKUP($B258,'2022'!$B:$AC,14,FALSE)</f>
        <v>86.6</v>
      </c>
      <c r="N258">
        <f>VLOOKUP($B258,'2022'!$B:$AC,20,FALSE)</f>
        <v>-1.1717608366035221</v>
      </c>
      <c r="O258">
        <f>VLOOKUP($B258,'2022'!$B:$AC,22,FALSE)</f>
        <v>2.1430260957397986</v>
      </c>
      <c r="P258">
        <f>VLOOKUP($B258,'2022'!$B:$AC,23,FALSE)</f>
        <v>-0.4614578995832696</v>
      </c>
      <c r="Q258">
        <f>VLOOKUP($B258,'2022'!$B:$AC,24,FALSE)</f>
        <v>0.74873868833149415</v>
      </c>
      <c r="R258">
        <f>VLOOKUP($B258,'2022'!$B:$AC,25,FALSE)</f>
        <v>0.90727744795943277</v>
      </c>
      <c r="S258">
        <f>VLOOKUP($B258,'2022'!$B:$AC,26,FALSE)</f>
        <v>0.35611018679654083</v>
      </c>
      <c r="T258">
        <f>VLOOKUP($B258,'2022'!$B:$AC,27,FALSE)</f>
        <v>0.21105406812233468</v>
      </c>
      <c r="U258">
        <f>VLOOKUP($B258,'2022'!$B:$AC,28,FALSE)</f>
        <v>-1.3482640953732528E-2</v>
      </c>
      <c r="V258">
        <f>P258*'Comb LR RESULTS'!$B$18+Q258*'Comb LR RESULTS'!$B$19+R258*'Comb LR RESULTS'!$B$20+S258*'Comb LR RESULTS'!$B$21+T258*'Comb LR RESULTS'!$B$22</f>
        <v>0.39963155458807109</v>
      </c>
      <c r="W258" s="16">
        <f>'NO Z LR RESULTS'!$B$17+'NO Z LR RESULTS'!$B$18*LR!J258+'NO Z LR RESULTS'!$B$19*LR!I258+'NO Z LR RESULTS'!$B$20*LR!K258+'NO Z LR RESULTS'!$B$21*LR!L258+'NO Z LR RESULTS'!$B$22*LR!M258</f>
        <v>0.39269778834409796</v>
      </c>
    </row>
    <row r="259" spans="1:23" x14ac:dyDescent="0.3">
      <c r="A259">
        <v>2022</v>
      </c>
      <c r="B259" t="s">
        <v>24</v>
      </c>
      <c r="C259">
        <f>VLOOKUP($B259,'2022'!$B:$AC,18,FALSE)</f>
        <v>0.34298850851829599</v>
      </c>
      <c r="D259">
        <f>VLOOKUP($B259,'2022'!$B:$AC,19,FALSE)</f>
        <v>0.34899999999999998</v>
      </c>
      <c r="E259">
        <f>VLOOKUP($B259,'2022'!$B:$AC,21,FALSE)</f>
        <v>0.56278768711146088</v>
      </c>
      <c r="F259" s="13">
        <f>VLOOKUP($B259,'2022'!$B:$AC,7,FALSE)</f>
        <v>105.6</v>
      </c>
      <c r="G259" s="13">
        <f>VLOOKUP($B259,'2022'!$B:$AC,10,FALSE)</f>
        <v>21.3</v>
      </c>
      <c r="H259">
        <f>VLOOKUP(B259,'2022'!$B:$P,9,FALSE)</f>
        <v>7.9</v>
      </c>
      <c r="I259" s="13">
        <f>VLOOKUP($B259,'2022'!$B:$AC,11,FALSE)</f>
        <v>48.5</v>
      </c>
      <c r="J259" s="13">
        <f>VLOOKUP($B259,'2022'!$B:$AC,6,FALSE)</f>
        <v>26</v>
      </c>
      <c r="K259" s="13">
        <f>VLOOKUP($B259,'2022'!$B:$AC,12,FALSE)</f>
        <v>27.2</v>
      </c>
      <c r="L259" s="13">
        <f>VLOOKUP($B259,'2022'!$B:$AC,13,FALSE)</f>
        <v>34.9</v>
      </c>
      <c r="M259" s="13">
        <f>VLOOKUP($B259,'2022'!$B:$AC,14,FALSE)</f>
        <v>80.900000000000006</v>
      </c>
      <c r="N259">
        <f>VLOOKUP($B259,'2022'!$B:$AC,20,FALSE)</f>
        <v>1.2439837631812221</v>
      </c>
      <c r="O259">
        <f>VLOOKUP($B259,'2022'!$B:$AC,22,FALSE)</f>
        <v>-0.19346134098961476</v>
      </c>
      <c r="P259">
        <f>VLOOKUP($B259,'2022'!$B:$AC,23,FALSE)</f>
        <v>-0.49158040772421574</v>
      </c>
      <c r="Q259">
        <f>VLOOKUP($B259,'2022'!$B:$AC,24,FALSE)</f>
        <v>0.73584453185585463</v>
      </c>
      <c r="R259">
        <f>VLOOKUP($B259,'2022'!$B:$AC,25,FALSE)</f>
        <v>-1.7713141072870393</v>
      </c>
      <c r="S259">
        <f>VLOOKUP($B259,'2022'!$B:$AC,26,FALSE)</f>
        <v>-0.83937905268972168</v>
      </c>
      <c r="T259">
        <f>VLOOKUP($B259,'2022'!$B:$AC,27,FALSE)</f>
        <v>0.3335808979441135</v>
      </c>
      <c r="U259">
        <f>VLOOKUP($B259,'2022'!$B:$AC,28,FALSE)</f>
        <v>1.3341986885090589</v>
      </c>
      <c r="V259">
        <f>P259*'Comb LR RESULTS'!$B$18+Q259*'Comb LR RESULTS'!$B$19+R259*'Comb LR RESULTS'!$B$20+S259*'Comb LR RESULTS'!$B$21+T259*'Comb LR RESULTS'!$B$22</f>
        <v>0.39755324521690927</v>
      </c>
      <c r="W259" s="16">
        <f>'NO Z LR RESULTS'!$B$17+'NO Z LR RESULTS'!$B$18*LR!J259+'NO Z LR RESULTS'!$B$19*LR!I259+'NO Z LR RESULTS'!$B$20*LR!K259+'NO Z LR RESULTS'!$B$21*LR!L259+'NO Z LR RESULTS'!$B$22*LR!M259</f>
        <v>0.39090620068034909</v>
      </c>
    </row>
    <row r="260" spans="1:23" x14ac:dyDescent="0.3">
      <c r="A260">
        <v>2022</v>
      </c>
      <c r="B260" t="s">
        <v>398</v>
      </c>
      <c r="C260">
        <f>VLOOKUP($B260,'2022'!$B:$AC,18,FALSE)</f>
        <v>0.32101424497499298</v>
      </c>
      <c r="D260">
        <f>VLOOKUP($B260,'2022'!$B:$AC,19,FALSE)</f>
        <v>0.32600000000000001</v>
      </c>
      <c r="E260">
        <f>VLOOKUP($B260,'2022'!$B:$AC,21,FALSE)</f>
        <v>-8.29752229324279E-2</v>
      </c>
      <c r="F260" s="13">
        <f>VLOOKUP($B260,'2022'!$B:$AC,7,FALSE)</f>
        <v>105.4</v>
      </c>
      <c r="G260" s="13">
        <f>VLOOKUP($B260,'2022'!$B:$AC,10,FALSE)</f>
        <v>17.8</v>
      </c>
      <c r="H260">
        <f>VLOOKUP(B260,'2022'!$B:$P,9,FALSE)</f>
        <v>2.8</v>
      </c>
      <c r="I260" s="13">
        <f>VLOOKUP($B260,'2022'!$B:$AC,11,FALSE)</f>
        <v>48.9</v>
      </c>
      <c r="J260" s="13">
        <f>VLOOKUP($B260,'2022'!$B:$AC,6,FALSE)</f>
        <v>22</v>
      </c>
      <c r="K260" s="13">
        <f>VLOOKUP($B260,'2022'!$B:$AC,12,FALSE)</f>
        <v>31.1</v>
      </c>
      <c r="L260" s="13">
        <f>VLOOKUP($B260,'2022'!$B:$AC,13,FALSE)</f>
        <v>30.7</v>
      </c>
      <c r="M260" s="13">
        <f>VLOOKUP($B260,'2022'!$B:$AC,14,FALSE)</f>
        <v>85.9</v>
      </c>
      <c r="N260">
        <f>VLOOKUP($B260,'2022'!$B:$AC,20,FALSE)</f>
        <v>0.45378693147593196</v>
      </c>
      <c r="O260">
        <f>VLOOKUP($B260,'2022'!$B:$AC,22,FALSE)</f>
        <v>-1.6645830604118381</v>
      </c>
      <c r="P260">
        <f>VLOOKUP($B260,'2022'!$B:$AC,23,FALSE)</f>
        <v>-0.37109037516043342</v>
      </c>
      <c r="Q260">
        <f>VLOOKUP($B260,'2022'!$B:$AC,24,FALSE)</f>
        <v>0.22007827283028258</v>
      </c>
      <c r="R260">
        <f>VLOOKUP($B260,'2022'!$B:$AC,25,FALSE)</f>
        <v>-0.80404493455914616</v>
      </c>
      <c r="S260">
        <f>VLOOKUP($B260,'2022'!$B:$AC,26,FALSE)</f>
        <v>0.20929571878945805</v>
      </c>
      <c r="T260">
        <f>VLOOKUP($B260,'2022'!$B:$AC,27,FALSE)</f>
        <v>-0.40158008098656367</v>
      </c>
      <c r="U260">
        <f>VLOOKUP($B260,'2022'!$B:$AC,28,FALSE)</f>
        <v>1.6349990071654505</v>
      </c>
      <c r="V260">
        <f>P260*'Comb LR RESULTS'!$B$18+Q260*'Comb LR RESULTS'!$B$19+R260*'Comb LR RESULTS'!$B$20+S260*'Comb LR RESULTS'!$B$21+T260*'Comb LR RESULTS'!$B$22</f>
        <v>0.38867801372497457</v>
      </c>
      <c r="W260" s="16">
        <f>'NO Z LR RESULTS'!$B$17+'NO Z LR RESULTS'!$B$18*LR!J260+'NO Z LR RESULTS'!$B$19*LR!I260+'NO Z LR RESULTS'!$B$20*LR!K260+'NO Z LR RESULTS'!$B$21*LR!L260+'NO Z LR RESULTS'!$B$22*LR!M260</f>
        <v>0.40129450711745551</v>
      </c>
    </row>
    <row r="261" spans="1:23" x14ac:dyDescent="0.3">
      <c r="A261">
        <v>2022</v>
      </c>
      <c r="B261" t="s">
        <v>67</v>
      </c>
      <c r="C261">
        <f>VLOOKUP($B261,'2022'!$B:$AC,18,FALSE)</f>
        <v>0.35399765020598201</v>
      </c>
      <c r="D261">
        <f>VLOOKUP($B261,'2022'!$B:$AC,19,FALSE)</f>
        <v>0.35099999999999998</v>
      </c>
      <c r="E261">
        <f>VLOOKUP($B261,'2022'!$B:$AC,21,FALSE)</f>
        <v>0.88631595277168951</v>
      </c>
      <c r="F261" s="13">
        <f>VLOOKUP($B261,'2022'!$B:$AC,7,FALSE)</f>
        <v>105</v>
      </c>
      <c r="G261" s="13">
        <f>VLOOKUP($B261,'2022'!$B:$AC,10,FALSE)</f>
        <v>15</v>
      </c>
      <c r="H261">
        <f>VLOOKUP(B261,'2022'!$B:$P,9,FALSE)</f>
        <v>6.7</v>
      </c>
      <c r="I261" s="13">
        <f>VLOOKUP($B261,'2022'!$B:$AC,11,FALSE)</f>
        <v>49.1</v>
      </c>
      <c r="J261" s="13">
        <f>VLOOKUP($B261,'2022'!$B:$AC,6,FALSE)</f>
        <v>28.7</v>
      </c>
      <c r="K261" s="13">
        <f>VLOOKUP($B261,'2022'!$B:$AC,12,FALSE)</f>
        <v>34.1</v>
      </c>
      <c r="L261" s="13">
        <f>VLOOKUP($B261,'2022'!$B:$AC,13,FALSE)</f>
        <v>34.4</v>
      </c>
      <c r="M261" s="13">
        <f>VLOOKUP($B261,'2022'!$B:$AC,14,FALSE)</f>
        <v>81.400000000000006</v>
      </c>
      <c r="N261">
        <f>VLOOKUP($B261,'2022'!$B:$AC,20,FALSE)</f>
        <v>-0.17837053388830024</v>
      </c>
      <c r="O261">
        <f>VLOOKUP($B261,'2022'!$B:$AC,22,FALSE)</f>
        <v>-0.53960762791249084</v>
      </c>
      <c r="P261">
        <f>VLOOKUP($B261,'2022'!$B:$AC,23,FALSE)</f>
        <v>-0.31084535887854126</v>
      </c>
      <c r="Q261">
        <f>VLOOKUP($B261,'2022'!$B:$AC,24,FALSE)</f>
        <v>1.0839867566981156</v>
      </c>
      <c r="R261">
        <f>VLOOKUP($B261,'2022'!$B:$AC,25,FALSE)</f>
        <v>-5.9991724768459501E-2</v>
      </c>
      <c r="S261">
        <f>VLOOKUP($B261,'2022'!$B:$AC,26,FALSE)</f>
        <v>-0.7345115755418038</v>
      </c>
      <c r="T261">
        <f>VLOOKUP($B261,'2022'!$B:$AC,27,FALSE)</f>
        <v>0.24606173378569954</v>
      </c>
      <c r="U261">
        <f>VLOOKUP($B261,'2022'!$B:$AC,28,FALSE)</f>
        <v>0.1634051721390718</v>
      </c>
      <c r="V261">
        <f>P261*'Comb LR RESULTS'!$B$18+Q261*'Comb LR RESULTS'!$B$19+R261*'Comb LR RESULTS'!$B$20+S261*'Comb LR RESULTS'!$B$21+T261*'Comb LR RESULTS'!$B$22</f>
        <v>0.38705678624721795</v>
      </c>
      <c r="W261" s="16">
        <f>'NO Z LR RESULTS'!$B$17+'NO Z LR RESULTS'!$B$18*LR!J261+'NO Z LR RESULTS'!$B$19*LR!I261+'NO Z LR RESULTS'!$B$20*LR!K261+'NO Z LR RESULTS'!$B$21*LR!L261+'NO Z LR RESULTS'!$B$22*LR!M261</f>
        <v>0.38679794355486197</v>
      </c>
    </row>
    <row r="262" spans="1:23" x14ac:dyDescent="0.3">
      <c r="A262">
        <v>2022</v>
      </c>
      <c r="B262" t="s">
        <v>345</v>
      </c>
      <c r="C262">
        <f>VLOOKUP($B262,'2022'!$B:$AC,18,FALSE)</f>
        <v>0.32695236488924101</v>
      </c>
      <c r="D262">
        <f>VLOOKUP($B262,'2022'!$B:$AC,19,FALSE)</f>
        <v>0.34899999999999998</v>
      </c>
      <c r="E262">
        <f>VLOOKUP($B262,'2022'!$B:$AC,21,FALSE)</f>
        <v>9.1529719563496328E-2</v>
      </c>
      <c r="F262" s="13">
        <f>VLOOKUP($B262,'2022'!$B:$AC,7,FALSE)</f>
        <v>107.4</v>
      </c>
      <c r="G262" s="13">
        <f>VLOOKUP($B262,'2022'!$B:$AC,10,FALSE)</f>
        <v>16.399999999999999</v>
      </c>
      <c r="H262">
        <f>VLOOKUP(B262,'2022'!$B:$P,9,FALSE)</f>
        <v>9.6999999999999993</v>
      </c>
      <c r="I262" s="13">
        <f>VLOOKUP($B262,'2022'!$B:$AC,11,FALSE)</f>
        <v>54.4</v>
      </c>
      <c r="J262" s="13">
        <f>VLOOKUP($B262,'2022'!$B:$AC,6,FALSE)</f>
        <v>24.3</v>
      </c>
      <c r="K262" s="13">
        <f>VLOOKUP($B262,'2022'!$B:$AC,12,FALSE)</f>
        <v>38</v>
      </c>
      <c r="L262" s="13">
        <f>VLOOKUP($B262,'2022'!$B:$AC,13,FALSE)</f>
        <v>31.8</v>
      </c>
      <c r="M262" s="13">
        <f>VLOOKUP($B262,'2022'!$B:$AC,14,FALSE)</f>
        <v>85.4</v>
      </c>
      <c r="N262">
        <f>VLOOKUP($B262,'2022'!$B:$AC,20,FALSE)</f>
        <v>0.13770819879381546</v>
      </c>
      <c r="O262">
        <f>VLOOKUP($B262,'2022'!$B:$AC,22,FALSE)</f>
        <v>0.32575808939469902</v>
      </c>
      <c r="P262">
        <f>VLOOKUP($B262,'2022'!$B:$AC,23,FALSE)</f>
        <v>1.2856475725915788</v>
      </c>
      <c r="Q262">
        <f>VLOOKUP($B262,'2022'!$B:$AC,24,FALSE)</f>
        <v>0.51664387176998661</v>
      </c>
      <c r="R262">
        <f>VLOOKUP($B262,'2022'!$B:$AC,25,FALSE)</f>
        <v>0.90727744795943277</v>
      </c>
      <c r="S262">
        <f>VLOOKUP($B262,'2022'!$B:$AC,26,FALSE)</f>
        <v>0.10442824164154006</v>
      </c>
      <c r="T262">
        <f>VLOOKUP($B262,'2022'!$B:$AC,27,FALSE)</f>
        <v>-0.2090379198380527</v>
      </c>
      <c r="U262">
        <f>VLOOKUP($B262,'2022'!$B:$AC,28,FALSE)</f>
        <v>-7.7167414709853333E-2</v>
      </c>
      <c r="V262">
        <f>P262*'Comb LR RESULTS'!$B$18+Q262*'Comb LR RESULTS'!$B$19+R262*'Comb LR RESULTS'!$B$20+S262*'Comb LR RESULTS'!$B$21+T262*'Comb LR RESULTS'!$B$22</f>
        <v>0.36594513394847566</v>
      </c>
      <c r="W262" s="16">
        <f>'NO Z LR RESULTS'!$B$17+'NO Z LR RESULTS'!$B$18*LR!J262+'NO Z LR RESULTS'!$B$19*LR!I262+'NO Z LR RESULTS'!$B$20*LR!K262+'NO Z LR RESULTS'!$B$21*LR!L262+'NO Z LR RESULTS'!$B$22*LR!M262</f>
        <v>0.40727041173575129</v>
      </c>
    </row>
    <row r="263" spans="1:23" x14ac:dyDescent="0.3">
      <c r="A263">
        <v>2022</v>
      </c>
      <c r="B263" t="s">
        <v>43</v>
      </c>
      <c r="C263">
        <f>VLOOKUP($B263,'2022'!$B:$AC,18,FALSE)</f>
        <v>0.37278903351098902</v>
      </c>
      <c r="D263">
        <f>VLOOKUP($B263,'2022'!$B:$AC,19,FALSE)</f>
        <v>0.36099999999999999</v>
      </c>
      <c r="E263">
        <f>VLOOKUP($B263,'2022'!$B:$AC,21,FALSE)</f>
        <v>1.4385428041006725</v>
      </c>
      <c r="F263" s="13">
        <f>VLOOKUP($B263,'2022'!$B:$AC,7,FALSE)</f>
        <v>108</v>
      </c>
      <c r="G263" s="13">
        <f>VLOOKUP($B263,'2022'!$B:$AC,10,FALSE)</f>
        <v>18.899999999999999</v>
      </c>
      <c r="H263">
        <f>VLOOKUP(B263,'2022'!$B:$P,9,FALSE)</f>
        <v>7.4</v>
      </c>
      <c r="I263" s="13">
        <f>VLOOKUP($B263,'2022'!$B:$AC,11,FALSE)</f>
        <v>47.1</v>
      </c>
      <c r="J263" s="13">
        <f>VLOOKUP($B263,'2022'!$B:$AC,6,FALSE)</f>
        <v>30</v>
      </c>
      <c r="K263" s="13">
        <f>VLOOKUP($B263,'2022'!$B:$AC,12,FALSE)</f>
        <v>28.2</v>
      </c>
      <c r="L263" s="13">
        <f>VLOOKUP($B263,'2022'!$B:$AC,13,FALSE)</f>
        <v>40</v>
      </c>
      <c r="M263" s="13">
        <f>VLOOKUP($B263,'2022'!$B:$AC,14,FALSE)</f>
        <v>78.7</v>
      </c>
      <c r="N263">
        <f>VLOOKUP($B263,'2022'!$B:$AC,20,FALSE)</f>
        <v>0.70213450715473691</v>
      </c>
      <c r="O263">
        <f>VLOOKUP($B263,'2022'!$B:$AC,22,FALSE)</f>
        <v>-0.3376889605408131</v>
      </c>
      <c r="P263">
        <f>VLOOKUP($B263,'2022'!$B:$AC,23,FALSE)</f>
        <v>-0.91329552169745476</v>
      </c>
      <c r="Q263">
        <f>VLOOKUP($B263,'2022'!$B:$AC,24,FALSE)</f>
        <v>1.2516107908814267</v>
      </c>
      <c r="R263">
        <f>VLOOKUP($B263,'2022'!$B:$AC,25,FALSE)</f>
        <v>-1.5232963706901439</v>
      </c>
      <c r="S263">
        <f>VLOOKUP($B263,'2022'!$B:$AC,26,FALSE)</f>
        <v>-1.3007959521405614</v>
      </c>
      <c r="T263">
        <f>VLOOKUP($B263,'2022'!$B:$AC,27,FALSE)</f>
        <v>1.2262763723599361</v>
      </c>
      <c r="U263">
        <f>VLOOKUP($B263,'2022'!$B:$AC,28,FALSE)</f>
        <v>0.24783483707107301</v>
      </c>
      <c r="V263">
        <f>P263*'Comb LR RESULTS'!$B$18+Q263*'Comb LR RESULTS'!$B$19+R263*'Comb LR RESULTS'!$B$20+S263*'Comb LR RESULTS'!$B$21+T263*'Comb LR RESULTS'!$B$22</f>
        <v>0.36411106813617122</v>
      </c>
      <c r="W263" s="16">
        <f>'NO Z LR RESULTS'!$B$17+'NO Z LR RESULTS'!$B$18*LR!J263+'NO Z LR RESULTS'!$B$19*LR!I263+'NO Z LR RESULTS'!$B$20*LR!K263+'NO Z LR RESULTS'!$B$21*LR!L263+'NO Z LR RESULTS'!$B$22*LR!M263</f>
        <v>0.37777923019942822</v>
      </c>
    </row>
    <row r="264" spans="1:23" x14ac:dyDescent="0.3">
      <c r="A264">
        <v>2022</v>
      </c>
      <c r="B264" t="s">
        <v>430</v>
      </c>
      <c r="C264">
        <f>VLOOKUP($B264,'2022'!$B:$AC,18,FALSE)</f>
        <v>0.29736675969563497</v>
      </c>
      <c r="D264">
        <f>VLOOKUP($B264,'2022'!$B:$AC,19,FALSE)</f>
        <v>0.317</v>
      </c>
      <c r="E264">
        <f>VLOOKUP($B264,'2022'!$B:$AC,21,FALSE)</f>
        <v>-0.77790949816424637</v>
      </c>
      <c r="F264" s="13">
        <f>VLOOKUP($B264,'2022'!$B:$AC,7,FALSE)</f>
        <v>104.6</v>
      </c>
      <c r="G264" s="13">
        <f>VLOOKUP($B264,'2022'!$B:$AC,10,FALSE)</f>
        <v>16.8</v>
      </c>
      <c r="H264">
        <f>VLOOKUP(B264,'2022'!$B:$P,9,FALSE)</f>
        <v>6.6</v>
      </c>
      <c r="I264" s="13">
        <f>VLOOKUP($B264,'2022'!$B:$AC,11,FALSE)</f>
        <v>46.7</v>
      </c>
      <c r="J264" s="13">
        <f>VLOOKUP($B264,'2022'!$B:$AC,6,FALSE)</f>
        <v>23</v>
      </c>
      <c r="K264" s="13">
        <f>VLOOKUP($B264,'2022'!$B:$AC,12,FALSE)</f>
        <v>29.9</v>
      </c>
      <c r="L264" s="13">
        <f>VLOOKUP($B264,'2022'!$B:$AC,13,FALSE)</f>
        <v>37.200000000000003</v>
      </c>
      <c r="M264" s="13">
        <f>VLOOKUP($B264,'2022'!$B:$AC,14,FALSE)</f>
        <v>86.3</v>
      </c>
      <c r="N264">
        <f>VLOOKUP($B264,'2022'!$B:$AC,20,FALSE)</f>
        <v>0.22801640813156338</v>
      </c>
      <c r="O264">
        <f>VLOOKUP($B264,'2022'!$B:$AC,22,FALSE)</f>
        <v>-0.56845315182273071</v>
      </c>
      <c r="P264">
        <f>VLOOKUP($B264,'2022'!$B:$AC,23,FALSE)</f>
        <v>-1.0337855542612371</v>
      </c>
      <c r="Q264">
        <f>VLOOKUP($B264,'2022'!$B:$AC,24,FALSE)</f>
        <v>0.3490198375866756</v>
      </c>
      <c r="R264">
        <f>VLOOKUP($B264,'2022'!$B:$AC,25,FALSE)</f>
        <v>-1.1016662184754216</v>
      </c>
      <c r="S264">
        <f>VLOOKUP($B264,'2022'!$B:$AC,26,FALSE)</f>
        <v>0.29318970050779064</v>
      </c>
      <c r="T264">
        <f>VLOOKUP($B264,'2022'!$B:$AC,27,FALSE)</f>
        <v>0.73616905307281844</v>
      </c>
      <c r="U264">
        <f>VLOOKUP($B264,'2022'!$B:$AC,28,FALSE)</f>
        <v>1.0077067034970693</v>
      </c>
      <c r="V264">
        <f>P264*'Comb LR RESULTS'!$B$18+Q264*'Comb LR RESULTS'!$B$19+R264*'Comb LR RESULTS'!$B$20+S264*'Comb LR RESULTS'!$B$21+T264*'Comb LR RESULTS'!$B$22</f>
        <v>0.35355653058641795</v>
      </c>
      <c r="W264" s="16">
        <f>'NO Z LR RESULTS'!$B$17+'NO Z LR RESULTS'!$B$18*LR!J264+'NO Z LR RESULTS'!$B$19*LR!I264+'NO Z LR RESULTS'!$B$20*LR!K264+'NO Z LR RESULTS'!$B$21*LR!L264+'NO Z LR RESULTS'!$B$22*LR!M264</f>
        <v>0.3928032328251877</v>
      </c>
    </row>
    <row r="265" spans="1:23" x14ac:dyDescent="0.3">
      <c r="A265">
        <v>2022</v>
      </c>
      <c r="B265" t="s">
        <v>55</v>
      </c>
      <c r="C265">
        <f>VLOOKUP($B265,'2022'!$B:$AC,18,FALSE)</f>
        <v>0.33133811394765</v>
      </c>
      <c r="D265">
        <f>VLOOKUP($B265,'2022'!$B:$AC,19,FALSE)</f>
        <v>0.34399999999999997</v>
      </c>
      <c r="E265">
        <f>VLOOKUP($B265,'2022'!$B:$AC,21,FALSE)</f>
        <v>0.22041477043672933</v>
      </c>
      <c r="F265" s="13">
        <f>VLOOKUP($B265,'2022'!$B:$AC,7,FALSE)</f>
        <v>106.3</v>
      </c>
      <c r="G265" s="13">
        <f>VLOOKUP($B265,'2022'!$B:$AC,10,FALSE)</f>
        <v>17.5</v>
      </c>
      <c r="H265">
        <f>VLOOKUP(B265,'2022'!$B:$P,9,FALSE)</f>
        <v>8.9</v>
      </c>
      <c r="I265" s="13">
        <f>VLOOKUP($B265,'2022'!$B:$AC,11,FALSE)</f>
        <v>49.5</v>
      </c>
      <c r="J265" s="13">
        <f>VLOOKUP($B265,'2022'!$B:$AC,6,FALSE)</f>
        <v>23.9</v>
      </c>
      <c r="K265" s="13">
        <f>VLOOKUP($B265,'2022'!$B:$AC,12,FALSE)</f>
        <v>32</v>
      </c>
      <c r="L265" s="13">
        <f>VLOOKUP($B265,'2022'!$B:$AC,13,FALSE)</f>
        <v>33.5</v>
      </c>
      <c r="M265" s="13">
        <f>VLOOKUP($B265,'2022'!$B:$AC,14,FALSE)</f>
        <v>84.5</v>
      </c>
      <c r="N265">
        <f>VLOOKUP($B265,'2022'!$B:$AC,20,FALSE)</f>
        <v>0.38605577447262124</v>
      </c>
      <c r="O265">
        <f>VLOOKUP($B265,'2022'!$B:$AC,22,FALSE)</f>
        <v>9.4993898112781958E-2</v>
      </c>
      <c r="P265">
        <f>VLOOKUP($B265,'2022'!$B:$AC,23,FALSE)</f>
        <v>-0.19035532631475896</v>
      </c>
      <c r="Q265">
        <f>VLOOKUP($B265,'2022'!$B:$AC,24,FALSE)</f>
        <v>0.46506724586742915</v>
      </c>
      <c r="R265">
        <f>VLOOKUP($B265,'2022'!$B:$AC,25,FALSE)</f>
        <v>-0.58082897162194047</v>
      </c>
      <c r="S265">
        <f>VLOOKUP($B265,'2022'!$B:$AC,26,FALSE)</f>
        <v>-8.4333217224713486E-2</v>
      </c>
      <c r="T265">
        <f>VLOOKUP($B265,'2022'!$B:$AC,27,FALSE)</f>
        <v>8.8527238300554645E-2</v>
      </c>
      <c r="U265">
        <f>VLOOKUP($B265,'2022'!$B:$AC,28,FALSE)</f>
        <v>0.87303576196410149</v>
      </c>
      <c r="V265">
        <f>P265*'Comb LR RESULTS'!$B$18+Q265*'Comb LR RESULTS'!$B$19+R265*'Comb LR RESULTS'!$B$20+S265*'Comb LR RESULTS'!$B$21+T265*'Comb LR RESULTS'!$B$22</f>
        <v>0.352344535416941</v>
      </c>
      <c r="W265" s="16">
        <f>'NO Z LR RESULTS'!$B$17+'NO Z LR RESULTS'!$B$18*LR!J265+'NO Z LR RESULTS'!$B$19*LR!I265+'NO Z LR RESULTS'!$B$20*LR!K265+'NO Z LR RESULTS'!$B$21*LR!L265+'NO Z LR RESULTS'!$B$22*LR!M265</f>
        <v>0.39690572197641083</v>
      </c>
    </row>
    <row r="266" spans="1:23" x14ac:dyDescent="0.3">
      <c r="A266">
        <v>2022</v>
      </c>
      <c r="B266" t="s">
        <v>289</v>
      </c>
      <c r="C266">
        <f>VLOOKUP($B266,'2022'!$B:$AC,18,FALSE)</f>
        <v>0.33005943125498999</v>
      </c>
      <c r="D266">
        <f>VLOOKUP($B266,'2022'!$B:$AC,19,FALSE)</f>
        <v>0.34100000000000003</v>
      </c>
      <c r="E266">
        <f>VLOOKUP($B266,'2022'!$B:$AC,21,FALSE)</f>
        <v>0.18283781797105544</v>
      </c>
      <c r="F266" s="13">
        <f>VLOOKUP($B266,'2022'!$B:$AC,7,FALSE)</f>
        <v>106.8</v>
      </c>
      <c r="G266" s="13">
        <f>VLOOKUP($B266,'2022'!$B:$AC,10,FALSE)</f>
        <v>15.5</v>
      </c>
      <c r="H266">
        <f>VLOOKUP(B266,'2022'!$B:$P,9,FALSE)</f>
        <v>3.7</v>
      </c>
      <c r="I266" s="13">
        <f>VLOOKUP($B266,'2022'!$B:$AC,11,FALSE)</f>
        <v>52.5</v>
      </c>
      <c r="J266" s="13">
        <f>VLOOKUP($B266,'2022'!$B:$AC,6,FALSE)</f>
        <v>25.7</v>
      </c>
      <c r="K266" s="13">
        <f>VLOOKUP($B266,'2022'!$B:$AC,12,FALSE)</f>
        <v>37</v>
      </c>
      <c r="L266" s="13">
        <f>VLOOKUP($B266,'2022'!$B:$AC,13,FALSE)</f>
        <v>32</v>
      </c>
      <c r="M266" s="13">
        <f>VLOOKUP($B266,'2022'!$B:$AC,14,FALSE)</f>
        <v>83.7</v>
      </c>
      <c r="N266">
        <f>VLOOKUP($B266,'2022'!$B:$AC,20,FALSE)</f>
        <v>-6.5485272216115956E-2</v>
      </c>
      <c r="O266">
        <f>VLOOKUP($B266,'2022'!$B:$AC,22,FALSE)</f>
        <v>-1.4049733452196811</v>
      </c>
      <c r="P266">
        <f>VLOOKUP($B266,'2022'!$B:$AC,23,FALSE)</f>
        <v>0.71331991791361127</v>
      </c>
      <c r="Q266">
        <f>VLOOKUP($B266,'2022'!$B:$AC,24,FALSE)</f>
        <v>0.69716206242893664</v>
      </c>
      <c r="R266">
        <f>VLOOKUP($B266,'2022'!$B:$AC,25,FALSE)</f>
        <v>0.65925971136253725</v>
      </c>
      <c r="S266">
        <f>VLOOKUP($B266,'2022'!$B:$AC,26,FALSE)</f>
        <v>-0.25212118066138167</v>
      </c>
      <c r="T266">
        <f>VLOOKUP($B266,'2022'!$B:$AC,27,FALSE)</f>
        <v>-0.17403025417468723</v>
      </c>
      <c r="U266">
        <f>VLOOKUP($B266,'2022'!$B:$AC,28,FALSE)</f>
        <v>-4.0188575420295081E-2</v>
      </c>
      <c r="V266">
        <f>P266*'Comb LR RESULTS'!$B$18+Q266*'Comb LR RESULTS'!$B$19+R266*'Comb LR RESULTS'!$B$20+S266*'Comb LR RESULTS'!$B$21+T266*'Comb LR RESULTS'!$B$22</f>
        <v>0.33526259569450362</v>
      </c>
      <c r="W266" s="16">
        <f>'NO Z LR RESULTS'!$B$17+'NO Z LR RESULTS'!$B$18*LR!J266+'NO Z LR RESULTS'!$B$19*LR!I266+'NO Z LR RESULTS'!$B$20*LR!K266+'NO Z LR RESULTS'!$B$21*LR!L266+'NO Z LR RESULTS'!$B$22*LR!M266</f>
        <v>0.39913103828260266</v>
      </c>
    </row>
    <row r="267" spans="1:23" x14ac:dyDescent="0.3">
      <c r="A267">
        <v>2022</v>
      </c>
      <c r="B267" t="s">
        <v>92</v>
      </c>
      <c r="C267">
        <f>VLOOKUP($B267,'2022'!$B:$AC,18,FALSE)</f>
        <v>0.33743687256656801</v>
      </c>
      <c r="D267">
        <f>VLOOKUP($B267,'2022'!$B:$AC,19,FALSE)</f>
        <v>0.33700000000000002</v>
      </c>
      <c r="E267">
        <f>VLOOKUP($B267,'2022'!$B:$AC,21,FALSE)</f>
        <v>0.39964044075995686</v>
      </c>
      <c r="F267" s="13">
        <f>VLOOKUP($B267,'2022'!$B:$AC,7,FALSE)</f>
        <v>104.8</v>
      </c>
      <c r="G267" s="13">
        <f>VLOOKUP($B267,'2022'!$B:$AC,10,FALSE)</f>
        <v>17.5</v>
      </c>
      <c r="H267">
        <f>VLOOKUP(B267,'2022'!$B:$P,9,FALSE)</f>
        <v>6.9</v>
      </c>
      <c r="I267" s="13">
        <f>VLOOKUP($B267,'2022'!$B:$AC,11,FALSE)</f>
        <v>48.5</v>
      </c>
      <c r="J267" s="13">
        <f>VLOOKUP($B267,'2022'!$B:$AC,6,FALSE)</f>
        <v>29</v>
      </c>
      <c r="K267" s="13">
        <f>VLOOKUP($B267,'2022'!$B:$AC,12,FALSE)</f>
        <v>31</v>
      </c>
      <c r="L267" s="13">
        <f>VLOOKUP($B267,'2022'!$B:$AC,13,FALSE)</f>
        <v>30.5</v>
      </c>
      <c r="M267" s="13">
        <f>VLOOKUP($B267,'2022'!$B:$AC,14,FALSE)</f>
        <v>77.7</v>
      </c>
      <c r="N267">
        <f>VLOOKUP($B267,'2022'!$B:$AC,20,FALSE)</f>
        <v>0.38605577447262124</v>
      </c>
      <c r="O267">
        <f>VLOOKUP($B267,'2022'!$B:$AC,22,FALSE)</f>
        <v>-0.48191658009201149</v>
      </c>
      <c r="P267">
        <f>VLOOKUP($B267,'2022'!$B:$AC,23,FALSE)</f>
        <v>-0.49158040772421574</v>
      </c>
      <c r="Q267">
        <f>VLOOKUP($B267,'2022'!$B:$AC,24,FALSE)</f>
        <v>1.1226692261250337</v>
      </c>
      <c r="R267">
        <f>VLOOKUP($B267,'2022'!$B:$AC,25,FALSE)</f>
        <v>-0.8288467082188361</v>
      </c>
      <c r="S267">
        <f>VLOOKUP($B267,'2022'!$B:$AC,26,FALSE)</f>
        <v>-1.5105309064363974</v>
      </c>
      <c r="T267">
        <f>VLOOKUP($B267,'2022'!$B:$AC,27,FALSE)</f>
        <v>-0.43658774664992916</v>
      </c>
      <c r="U267">
        <f>VLOOKUP($B267,'2022'!$B:$AC,28,FALSE)</f>
        <v>0.87757277455740157</v>
      </c>
      <c r="V267">
        <f>P267*'Comb LR RESULTS'!$B$18+Q267*'Comb LR RESULTS'!$B$19+R267*'Comb LR RESULTS'!$B$20+S267*'Comb LR RESULTS'!$B$21+T267*'Comb LR RESULTS'!$B$22</f>
        <v>0.32310033159630819</v>
      </c>
      <c r="W267" s="16">
        <f>'NO Z LR RESULTS'!$B$17+'NO Z LR RESULTS'!$B$18*LR!J267+'NO Z LR RESULTS'!$B$19*LR!I267+'NO Z LR RESULTS'!$B$20*LR!K267+'NO Z LR RESULTS'!$B$21*LR!L267+'NO Z LR RESULTS'!$B$22*LR!M267</f>
        <v>0.38253953894844528</v>
      </c>
    </row>
    <row r="268" spans="1:23" x14ac:dyDescent="0.3">
      <c r="A268">
        <v>2022</v>
      </c>
      <c r="B268" t="s">
        <v>77</v>
      </c>
      <c r="C268">
        <f>VLOOKUP($B268,'2022'!$B:$AC,18,FALSE)</f>
        <v>0.32567378374400002</v>
      </c>
      <c r="D268">
        <f>VLOOKUP($B268,'2022'!$B:$AC,19,FALSE)</f>
        <v>0.33</v>
      </c>
      <c r="E268">
        <f>VLOOKUP($B268,'2022'!$B:$AC,21,FALSE)</f>
        <v>5.3955751295981839E-2</v>
      </c>
      <c r="F268" s="13">
        <f>VLOOKUP($B268,'2022'!$B:$AC,7,FALSE)</f>
        <v>106.6</v>
      </c>
      <c r="G268" s="13">
        <f>VLOOKUP($B268,'2022'!$B:$AC,10,FALSE)</f>
        <v>15</v>
      </c>
      <c r="H268">
        <f>VLOOKUP(B268,'2022'!$B:$P,9,FALSE)</f>
        <v>6.4</v>
      </c>
      <c r="I268" s="13">
        <f>VLOOKUP($B268,'2022'!$B:$AC,11,FALSE)</f>
        <v>50.9</v>
      </c>
      <c r="J268" s="13">
        <f>VLOOKUP($B268,'2022'!$B:$AC,6,FALSE)</f>
        <v>27</v>
      </c>
      <c r="K268" s="13">
        <f>VLOOKUP($B268,'2022'!$B:$AC,12,FALSE)</f>
        <v>35.9</v>
      </c>
      <c r="L268" s="13">
        <f>VLOOKUP($B268,'2022'!$B:$AC,13,FALSE)</f>
        <v>29.2</v>
      </c>
      <c r="M268" s="13">
        <f>VLOOKUP($B268,'2022'!$B:$AC,14,FALSE)</f>
        <v>81.099999999999994</v>
      </c>
      <c r="N268">
        <f>VLOOKUP($B268,'2022'!$B:$AC,20,FALSE)</f>
        <v>-0.17837053388830024</v>
      </c>
      <c r="O268">
        <f>VLOOKUP($B268,'2022'!$B:$AC,22,FALSE)</f>
        <v>-0.62614419964320989</v>
      </c>
      <c r="P268">
        <f>VLOOKUP($B268,'2022'!$B:$AC,23,FALSE)</f>
        <v>0.23135978765848006</v>
      </c>
      <c r="Q268">
        <f>VLOOKUP($B268,'2022'!$B:$AC,24,FALSE)</f>
        <v>0.86478609661224759</v>
      </c>
      <c r="R268">
        <f>VLOOKUP($B268,'2022'!$B:$AC,25,FALSE)</f>
        <v>0.38644020110595179</v>
      </c>
      <c r="S268">
        <f>VLOOKUP($B268,'2022'!$B:$AC,26,FALSE)</f>
        <v>-0.79743206183055693</v>
      </c>
      <c r="T268">
        <f>VLOOKUP($B268,'2022'!$B:$AC,27,FALSE)</f>
        <v>-0.66413757346180557</v>
      </c>
      <c r="U268">
        <f>VLOOKUP($B268,'2022'!$B:$AC,28,FALSE)</f>
        <v>0.34505140713754445</v>
      </c>
      <c r="V268">
        <f>P268*'Comb LR RESULTS'!$B$18+Q268*'Comb LR RESULTS'!$B$19+R268*'Comb LR RESULTS'!$B$20+S268*'Comb LR RESULTS'!$B$21+T268*'Comb LR RESULTS'!$B$22</f>
        <v>0.3031219849589738</v>
      </c>
      <c r="W268" s="16">
        <f>'NO Z LR RESULTS'!$B$17+'NO Z LR RESULTS'!$B$18*LR!J268+'NO Z LR RESULTS'!$B$19*LR!I268+'NO Z LR RESULTS'!$B$20*LR!K268+'NO Z LR RESULTS'!$B$21*LR!L268+'NO Z LR RESULTS'!$B$22*LR!M268</f>
        <v>0.39196946904313312</v>
      </c>
    </row>
    <row r="269" spans="1:23" x14ac:dyDescent="0.3">
      <c r="A269">
        <v>2022</v>
      </c>
      <c r="B269" t="s">
        <v>281</v>
      </c>
      <c r="C269">
        <f>VLOOKUP($B269,'2022'!$B:$AC,18,FALSE)</f>
        <v>0.326668616710515</v>
      </c>
      <c r="D269">
        <f>VLOOKUP($B269,'2022'!$B:$AC,19,FALSE)</f>
        <v>0.32100000000000001</v>
      </c>
      <c r="E269">
        <f>VLOOKUP($B269,'2022'!$B:$AC,21,FALSE)</f>
        <v>8.3191144336496159E-2</v>
      </c>
      <c r="F269" s="13">
        <f>VLOOKUP($B269,'2022'!$B:$AC,7,FALSE)</f>
        <v>104.1</v>
      </c>
      <c r="G269" s="13">
        <f>VLOOKUP($B269,'2022'!$B:$AC,10,FALSE)</f>
        <v>18</v>
      </c>
      <c r="H269">
        <f>VLOOKUP(B269,'2022'!$B:$P,9,FALSE)</f>
        <v>5.9</v>
      </c>
      <c r="I269" s="13">
        <f>VLOOKUP($B269,'2022'!$B:$AC,11,FALSE)</f>
        <v>50.2</v>
      </c>
      <c r="J269" s="13">
        <f>VLOOKUP($B269,'2022'!$B:$AC,6,FALSE)</f>
        <v>19.899999999999999</v>
      </c>
      <c r="K269" s="13">
        <f>VLOOKUP($B269,'2022'!$B:$AC,12,FALSE)</f>
        <v>32.200000000000003</v>
      </c>
      <c r="L269" s="13">
        <f>VLOOKUP($B269,'2022'!$B:$AC,13,FALSE)</f>
        <v>33</v>
      </c>
      <c r="M269" s="13">
        <f>VLOOKUP($B269,'2022'!$B:$AC,14,FALSE)</f>
        <v>87.6</v>
      </c>
      <c r="N269">
        <f>VLOOKUP($B269,'2022'!$B:$AC,20,FALSE)</f>
        <v>0.49894103614480551</v>
      </c>
      <c r="O269">
        <f>VLOOKUP($B269,'2022'!$B:$AC,22,FALSE)</f>
        <v>-0.77037181919440822</v>
      </c>
      <c r="P269">
        <f>VLOOKUP($B269,'2022'!$B:$AC,23,FALSE)</f>
        <v>2.0502230671861625E-2</v>
      </c>
      <c r="Q269">
        <f>VLOOKUP($B269,'2022'!$B:$AC,24,FALSE)</f>
        <v>-5.069901315814293E-2</v>
      </c>
      <c r="R269">
        <f>VLOOKUP($B269,'2022'!$B:$AC,25,FALSE)</f>
        <v>-0.5312254243025607</v>
      </c>
      <c r="S269">
        <f>VLOOKUP($B269,'2022'!$B:$AC,26,FALSE)</f>
        <v>0.56584514109237682</v>
      </c>
      <c r="T269">
        <f>VLOOKUP($B269,'2022'!$B:$AC,27,FALSE)</f>
        <v>1.0080741421406828E-3</v>
      </c>
      <c r="U269">
        <f>VLOOKUP($B269,'2022'!$B:$AC,28,FALSE)</f>
        <v>1.0453634780946539</v>
      </c>
      <c r="V269">
        <f>P269*'Comb LR RESULTS'!$B$18+Q269*'Comb LR RESULTS'!$B$19+R269*'Comb LR RESULTS'!$B$20+S269*'Comb LR RESULTS'!$B$21+T269*'Comb LR RESULTS'!$B$22</f>
        <v>0.28231339310344572</v>
      </c>
      <c r="W269" s="16">
        <f>'NO Z LR RESULTS'!$B$17+'NO Z LR RESULTS'!$B$18*LR!J269+'NO Z LR RESULTS'!$B$19*LR!I269+'NO Z LR RESULTS'!$B$20*LR!K269+'NO Z LR RESULTS'!$B$21*LR!L269+'NO Z LR RESULTS'!$B$22*LR!M269</f>
        <v>0.40493064324547312</v>
      </c>
    </row>
    <row r="270" spans="1:23" x14ac:dyDescent="0.3">
      <c r="A270">
        <v>2022</v>
      </c>
      <c r="B270" t="s">
        <v>95</v>
      </c>
      <c r="C270">
        <f>VLOOKUP($B270,'2022'!$B:$AC,18,FALSE)</f>
        <v>0.35689376989184401</v>
      </c>
      <c r="D270">
        <f>VLOOKUP($B270,'2022'!$B:$AC,19,FALSE)</f>
        <v>0.36399999999999999</v>
      </c>
      <c r="E270">
        <f>VLOOKUP($B270,'2022'!$B:$AC,21,FALSE)</f>
        <v>0.97142491091684735</v>
      </c>
      <c r="F270" s="13">
        <f>VLOOKUP($B270,'2022'!$B:$AC,7,FALSE)</f>
        <v>107.9</v>
      </c>
      <c r="G270" s="13">
        <f>VLOOKUP($B270,'2022'!$B:$AC,10,FALSE)</f>
        <v>21.1</v>
      </c>
      <c r="H270">
        <f>VLOOKUP(B270,'2022'!$B:$P,9,FALSE)</f>
        <v>7.4</v>
      </c>
      <c r="I270" s="13">
        <f>VLOOKUP($B270,'2022'!$B:$AC,11,FALSE)</f>
        <v>50.6</v>
      </c>
      <c r="J270" s="13">
        <f>VLOOKUP($B270,'2022'!$B:$AC,6,FALSE)</f>
        <v>26.4</v>
      </c>
      <c r="K270" s="13">
        <f>VLOOKUP($B270,'2022'!$B:$AC,12,FALSE)</f>
        <v>29.5</v>
      </c>
      <c r="L270" s="13">
        <f>VLOOKUP($B270,'2022'!$B:$AC,13,FALSE)</f>
        <v>36.4</v>
      </c>
      <c r="M270" s="13">
        <f>VLOOKUP($B270,'2022'!$B:$AC,14,FALSE)</f>
        <v>80</v>
      </c>
      <c r="N270">
        <f>VLOOKUP($B270,'2022'!$B:$AC,20,FALSE)</f>
        <v>1.1988296585123486</v>
      </c>
      <c r="O270">
        <f>VLOOKUP($B270,'2022'!$B:$AC,22,FALSE)</f>
        <v>-0.3376889605408131</v>
      </c>
      <c r="P270">
        <f>VLOOKUP($B270,'2022'!$B:$AC,23,FALSE)</f>
        <v>0.1409922632356439</v>
      </c>
      <c r="Q270">
        <f>VLOOKUP($B270,'2022'!$B:$AC,24,FALSE)</f>
        <v>0.7874211577584117</v>
      </c>
      <c r="R270">
        <f>VLOOKUP($B270,'2022'!$B:$AC,25,FALSE)</f>
        <v>-1.2008733131141793</v>
      </c>
      <c r="S270">
        <f>VLOOKUP($B270,'2022'!$B:$AC,26,FALSE)</f>
        <v>-1.0281405115559752</v>
      </c>
      <c r="T270">
        <f>VLOOKUP($B270,'2022'!$B:$AC,27,FALSE)</f>
        <v>0.59613839041935535</v>
      </c>
      <c r="U270">
        <f>VLOOKUP($B270,'2022'!$B:$AC,28,FALSE)</f>
        <v>0.3640155688972605</v>
      </c>
      <c r="V270">
        <f>P270*'Comb LR RESULTS'!$B$18+Q270*'Comb LR RESULTS'!$B$19+R270*'Comb LR RESULTS'!$B$20+S270*'Comb LR RESULTS'!$B$21+T270*'Comb LR RESULTS'!$B$22</f>
        <v>0.28164380784983628</v>
      </c>
      <c r="W270" s="16">
        <f>'NO Z LR RESULTS'!$B$17+'NO Z LR RESULTS'!$B$18*LR!J270+'NO Z LR RESULTS'!$B$19*LR!I270+'NO Z LR RESULTS'!$B$20*LR!K270+'NO Z LR RESULTS'!$B$21*LR!L270+'NO Z LR RESULTS'!$B$22*LR!M270</f>
        <v>0.39044096994312028</v>
      </c>
    </row>
    <row r="271" spans="1:23" x14ac:dyDescent="0.3">
      <c r="A271">
        <v>2022</v>
      </c>
      <c r="B271" t="s">
        <v>153</v>
      </c>
      <c r="C271">
        <f>VLOOKUP($B271,'2022'!$B:$AC,18,FALSE)</f>
        <v>0.328243811226896</v>
      </c>
      <c r="D271">
        <f>VLOOKUP($B271,'2022'!$B:$AC,19,FALSE)</f>
        <v>0.31900000000000001</v>
      </c>
      <c r="E271">
        <f>VLOOKUP($B271,'2022'!$B:$AC,21,FALSE)</f>
        <v>0.12948176030088762</v>
      </c>
      <c r="F271" s="13">
        <f>VLOOKUP($B271,'2022'!$B:$AC,7,FALSE)</f>
        <v>104.7</v>
      </c>
      <c r="G271" s="13">
        <f>VLOOKUP($B271,'2022'!$B:$AC,10,FALSE)</f>
        <v>18</v>
      </c>
      <c r="H271">
        <f>VLOOKUP(B271,'2022'!$B:$P,9,FALSE)</f>
        <v>9.1999999999999993</v>
      </c>
      <c r="I271" s="13">
        <f>VLOOKUP($B271,'2022'!$B:$AC,11,FALSE)</f>
        <v>48.7</v>
      </c>
      <c r="J271" s="13">
        <f>VLOOKUP($B271,'2022'!$B:$AC,6,FALSE)</f>
        <v>27.2</v>
      </c>
      <c r="K271" s="13">
        <f>VLOOKUP($B271,'2022'!$B:$AC,12,FALSE)</f>
        <v>30.7</v>
      </c>
      <c r="L271" s="13">
        <f>VLOOKUP($B271,'2022'!$B:$AC,13,FALSE)</f>
        <v>31.3</v>
      </c>
      <c r="M271" s="13">
        <f>VLOOKUP($B271,'2022'!$B:$AC,14,FALSE)</f>
        <v>78.900000000000006</v>
      </c>
      <c r="N271">
        <f>VLOOKUP($B271,'2022'!$B:$AC,20,FALSE)</f>
        <v>0.49894103614480551</v>
      </c>
      <c r="O271">
        <f>VLOOKUP($B271,'2022'!$B:$AC,22,FALSE)</f>
        <v>0.18153046984350069</v>
      </c>
      <c r="P271">
        <f>VLOOKUP($B271,'2022'!$B:$AC,23,FALSE)</f>
        <v>-0.43133539144232352</v>
      </c>
      <c r="Q271">
        <f>VLOOKUP($B271,'2022'!$B:$AC,24,FALSE)</f>
        <v>0.89057440956352618</v>
      </c>
      <c r="R271">
        <f>VLOOKUP($B271,'2022'!$B:$AC,25,FALSE)</f>
        <v>-0.90325202919790493</v>
      </c>
      <c r="S271">
        <f>VLOOKUP($B271,'2022'!$B:$AC,26,FALSE)</f>
        <v>-1.2588489612813936</v>
      </c>
      <c r="T271">
        <f>VLOOKUP($B271,'2022'!$B:$AC,27,FALSE)</f>
        <v>-0.29655708399646669</v>
      </c>
      <c r="U271">
        <f>VLOOKUP($B271,'2022'!$B:$AC,28,FALSE)</f>
        <v>0.83153456147650417</v>
      </c>
      <c r="V271">
        <f>P271*'Comb LR RESULTS'!$B$18+Q271*'Comb LR RESULTS'!$B$19+R271*'Comb LR RESULTS'!$B$20+S271*'Comb LR RESULTS'!$B$21+T271*'Comb LR RESULTS'!$B$22</f>
        <v>0.26727832717699018</v>
      </c>
      <c r="W271" s="16">
        <f>'NO Z LR RESULTS'!$B$17+'NO Z LR RESULTS'!$B$18*LR!J271+'NO Z LR RESULTS'!$B$19*LR!I271+'NO Z LR RESULTS'!$B$20*LR!K271+'NO Z LR RESULTS'!$B$21*LR!L271+'NO Z LR RESULTS'!$B$22*LR!M271</f>
        <v>0.38494910077726963</v>
      </c>
    </row>
    <row r="272" spans="1:23" x14ac:dyDescent="0.3">
      <c r="A272">
        <v>2022</v>
      </c>
      <c r="B272" t="s">
        <v>65</v>
      </c>
      <c r="C272">
        <f>VLOOKUP($B272,'2022'!$B:$AC,18,FALSE)</f>
        <v>0.30270165219261302</v>
      </c>
      <c r="D272">
        <f>VLOOKUP($B272,'2022'!$B:$AC,19,FALSE)</f>
        <v>0.316</v>
      </c>
      <c r="E272">
        <f>VLOOKUP($B272,'2022'!$B:$AC,21,FALSE)</f>
        <v>-0.62113174327699361</v>
      </c>
      <c r="F272" s="13">
        <f>VLOOKUP($B272,'2022'!$B:$AC,7,FALSE)</f>
        <v>107.7</v>
      </c>
      <c r="G272" s="13">
        <f>VLOOKUP($B272,'2022'!$B:$AC,10,FALSE)</f>
        <v>13</v>
      </c>
      <c r="H272">
        <f>VLOOKUP(B272,'2022'!$B:$P,9,FALSE)</f>
        <v>1.2</v>
      </c>
      <c r="I272" s="13">
        <f>VLOOKUP($B272,'2022'!$B:$AC,11,FALSE)</f>
        <v>50.8</v>
      </c>
      <c r="J272" s="13">
        <f>VLOOKUP($B272,'2022'!$B:$AC,6,FALSE)</f>
        <v>25.1</v>
      </c>
      <c r="K272" s="13">
        <f>VLOOKUP($B272,'2022'!$B:$AC,12,FALSE)</f>
        <v>37.799999999999997</v>
      </c>
      <c r="L272" s="13">
        <f>VLOOKUP($B272,'2022'!$B:$AC,13,FALSE)</f>
        <v>30.5</v>
      </c>
      <c r="M272" s="13">
        <f>VLOOKUP($B272,'2022'!$B:$AC,14,FALSE)</f>
        <v>83.5</v>
      </c>
      <c r="N272">
        <f>VLOOKUP($B272,'2022'!$B:$AC,20,FALSE)</f>
        <v>-0.62991158057703744</v>
      </c>
      <c r="O272">
        <f>VLOOKUP($B272,'2022'!$B:$AC,22,FALSE)</f>
        <v>-2.1261114429756729</v>
      </c>
      <c r="P272">
        <f>VLOOKUP($B272,'2022'!$B:$AC,23,FALSE)</f>
        <v>0.20123727951753398</v>
      </c>
      <c r="Q272">
        <f>VLOOKUP($B272,'2022'!$B:$AC,24,FALSE)</f>
        <v>0.61979712357510108</v>
      </c>
      <c r="R272">
        <f>VLOOKUP($B272,'2022'!$B:$AC,25,FALSE)</f>
        <v>0.857673900640053</v>
      </c>
      <c r="S272">
        <f>VLOOKUP($B272,'2022'!$B:$AC,26,FALSE)</f>
        <v>-0.29406817152054943</v>
      </c>
      <c r="T272">
        <f>VLOOKUP($B272,'2022'!$B:$AC,27,FALSE)</f>
        <v>-0.43658774664992916</v>
      </c>
      <c r="U272">
        <f>VLOOKUP($B272,'2022'!$B:$AC,28,FALSE)</f>
        <v>-9.5357201935572178E-2</v>
      </c>
      <c r="V272">
        <f>P272*'Comb LR RESULTS'!$B$18+Q272*'Comb LR RESULTS'!$B$19+R272*'Comb LR RESULTS'!$B$20+S272*'Comb LR RESULTS'!$B$21+T272*'Comb LR RESULTS'!$B$22</f>
        <v>0.21719734838795574</v>
      </c>
      <c r="W272" s="16">
        <f>'NO Z LR RESULTS'!$B$17+'NO Z LR RESULTS'!$B$18*LR!J272+'NO Z LR RESULTS'!$B$19*LR!I272+'NO Z LR RESULTS'!$B$20*LR!K272+'NO Z LR RESULTS'!$B$21*LR!L272+'NO Z LR RESULTS'!$B$22*LR!M272</f>
        <v>0.39328062378267414</v>
      </c>
    </row>
    <row r="273" spans="1:23" x14ac:dyDescent="0.3">
      <c r="A273">
        <v>2022</v>
      </c>
      <c r="B273" t="s">
        <v>437</v>
      </c>
      <c r="C273">
        <f>VLOOKUP($B273,'2022'!$B:$AC,18,FALSE)</f>
        <v>0.29772758316993703</v>
      </c>
      <c r="D273">
        <f>VLOOKUP($B273,'2022'!$B:$AC,19,FALSE)</f>
        <v>0.30099999999999999</v>
      </c>
      <c r="E273">
        <f>VLOOKUP($B273,'2022'!$B:$AC,21,FALSE)</f>
        <v>-0.7673058928912746</v>
      </c>
      <c r="F273" s="13">
        <f>VLOOKUP($B273,'2022'!$B:$AC,7,FALSE)</f>
        <v>105.5</v>
      </c>
      <c r="G273" s="13">
        <f>VLOOKUP($B273,'2022'!$B:$AC,10,FALSE)</f>
        <v>16.7</v>
      </c>
      <c r="H273">
        <f>VLOOKUP(B273,'2022'!$B:$P,9,FALSE)</f>
        <v>8.6</v>
      </c>
      <c r="I273" s="13">
        <f>VLOOKUP($B273,'2022'!$B:$AC,11,FALSE)</f>
        <v>49.3</v>
      </c>
      <c r="J273" s="13">
        <f>VLOOKUP($B273,'2022'!$B:$AC,6,FALSE)</f>
        <v>19.899999999999999</v>
      </c>
      <c r="K273" s="13">
        <f>VLOOKUP($B273,'2022'!$B:$AC,12,FALSE)</f>
        <v>32.6</v>
      </c>
      <c r="L273" s="13">
        <f>VLOOKUP($B273,'2022'!$B:$AC,13,FALSE)</f>
        <v>36</v>
      </c>
      <c r="M273" s="13">
        <f>VLOOKUP($B273,'2022'!$B:$AC,14,FALSE)</f>
        <v>87.9</v>
      </c>
      <c r="N273">
        <f>VLOOKUP($B273,'2022'!$B:$AC,20,FALSE)</f>
        <v>0.20543935579712619</v>
      </c>
      <c r="O273">
        <f>VLOOKUP($B273,'2022'!$B:$AC,22,FALSE)</f>
        <v>8.4573263820627419E-3</v>
      </c>
      <c r="P273">
        <f>VLOOKUP($B273,'2022'!$B:$AC,23,FALSE)</f>
        <v>-0.25060034259665115</v>
      </c>
      <c r="Q273">
        <f>VLOOKUP($B273,'2022'!$B:$AC,24,FALSE)</f>
        <v>-5.069901315814293E-2</v>
      </c>
      <c r="R273">
        <f>VLOOKUP($B273,'2022'!$B:$AC,25,FALSE)</f>
        <v>-0.43201832966380282</v>
      </c>
      <c r="S273">
        <f>VLOOKUP($B273,'2022'!$B:$AC,26,FALSE)</f>
        <v>0.62876562738112995</v>
      </c>
      <c r="T273">
        <f>VLOOKUP($B273,'2022'!$B:$AC,27,FALSE)</f>
        <v>0.52612305909262447</v>
      </c>
      <c r="U273">
        <f>VLOOKUP($B273,'2022'!$B:$AC,28,FALSE)</f>
        <v>0.48396188479416535</v>
      </c>
      <c r="V273">
        <f>P273*'Comb LR RESULTS'!$B$18+Q273*'Comb LR RESULTS'!$B$19+R273*'Comb LR RESULTS'!$B$20+S273*'Comb LR RESULTS'!$B$21+T273*'Comb LR RESULTS'!$B$22</f>
        <v>0.19631753006562913</v>
      </c>
      <c r="W273" s="16">
        <f>'NO Z LR RESULTS'!$B$17+'NO Z LR RESULTS'!$B$18*LR!J273+'NO Z LR RESULTS'!$B$19*LR!I273+'NO Z LR RESULTS'!$B$20*LR!K273+'NO Z LR RESULTS'!$B$21*LR!L273+'NO Z LR RESULTS'!$B$22*LR!M273</f>
        <v>0.40002636036517725</v>
      </c>
    </row>
    <row r="274" spans="1:23" x14ac:dyDescent="0.3">
      <c r="A274">
        <v>2022</v>
      </c>
      <c r="B274" t="s">
        <v>273</v>
      </c>
      <c r="C274">
        <f>VLOOKUP($B274,'2022'!$B:$AC,18,FALSE)</f>
        <v>0.32422890082001599</v>
      </c>
      <c r="D274">
        <f>VLOOKUP($B274,'2022'!$B:$AC,19,FALSE)</f>
        <v>0.32700000000000001</v>
      </c>
      <c r="E274">
        <f>VLOOKUP($B274,'2022'!$B:$AC,21,FALSE)</f>
        <v>1.1494633096231464E-2</v>
      </c>
      <c r="F274" s="13">
        <f>VLOOKUP($B274,'2022'!$B:$AC,7,FALSE)</f>
        <v>107.3</v>
      </c>
      <c r="G274" s="13">
        <f>VLOOKUP($B274,'2022'!$B:$AC,10,FALSE)</f>
        <v>20.6</v>
      </c>
      <c r="H274">
        <f>VLOOKUP(B274,'2022'!$B:$P,9,FALSE)</f>
        <v>5.6</v>
      </c>
      <c r="I274" s="13">
        <f>VLOOKUP($B274,'2022'!$B:$AC,11,FALSE)</f>
        <v>42.9</v>
      </c>
      <c r="J274" s="13">
        <f>VLOOKUP($B274,'2022'!$B:$AC,6,FALSE)</f>
        <v>21.7</v>
      </c>
      <c r="K274" s="13">
        <f>VLOOKUP($B274,'2022'!$B:$AC,12,FALSE)</f>
        <v>22.3</v>
      </c>
      <c r="L274" s="13">
        <f>VLOOKUP($B274,'2022'!$B:$AC,13,FALSE)</f>
        <v>47.2</v>
      </c>
      <c r="M274" s="13">
        <f>VLOOKUP($B274,'2022'!$B:$AC,14,FALSE)</f>
        <v>85.4</v>
      </c>
      <c r="N274">
        <f>VLOOKUP($B274,'2022'!$B:$AC,20,FALSE)</f>
        <v>1.0859443968401641</v>
      </c>
      <c r="O274">
        <f>VLOOKUP($B274,'2022'!$B:$AC,22,FALSE)</f>
        <v>-0.85690839092512738</v>
      </c>
      <c r="P274">
        <f>VLOOKUP($B274,'2022'!$B:$AC,23,FALSE)</f>
        <v>-2.1784408636171739</v>
      </c>
      <c r="Q274">
        <f>VLOOKUP($B274,'2022'!$B:$AC,24,FALSE)</f>
        <v>0.18139580340336459</v>
      </c>
      <c r="R274">
        <f>VLOOKUP($B274,'2022'!$B:$AC,25,FALSE)</f>
        <v>-2.9866010166118273</v>
      </c>
      <c r="S274">
        <f>VLOOKUP($B274,'2022'!$B:$AC,26,FALSE)</f>
        <v>0.10442824164154006</v>
      </c>
      <c r="T274">
        <f>VLOOKUP($B274,'2022'!$B:$AC,27,FALSE)</f>
        <v>2.4865523362410977</v>
      </c>
      <c r="U274">
        <f>VLOOKUP($B274,'2022'!$B:$AC,28,FALSE)</f>
        <v>0.78587272541563413</v>
      </c>
      <c r="V274">
        <f>P274*'Comb LR RESULTS'!$B$18+Q274*'Comb LR RESULTS'!$B$19+R274*'Comb LR RESULTS'!$B$20+S274*'Comb LR RESULTS'!$B$21+T274*'Comb LR RESULTS'!$B$22</f>
        <v>0.18100055862814007</v>
      </c>
      <c r="W274" s="16">
        <f>'NO Z LR RESULTS'!$B$17+'NO Z LR RESULTS'!$B$18*LR!J274+'NO Z LR RESULTS'!$B$19*LR!I274+'NO Z LR RESULTS'!$B$20*LR!K274+'NO Z LR RESULTS'!$B$21*LR!L274+'NO Z LR RESULTS'!$B$22*LR!M274</f>
        <v>0.380306188745278</v>
      </c>
    </row>
    <row r="275" spans="1:23" x14ac:dyDescent="0.3">
      <c r="A275">
        <v>2022</v>
      </c>
      <c r="B275" t="s">
        <v>66</v>
      </c>
      <c r="C275">
        <f>VLOOKUP($B275,'2022'!$B:$AC,18,FALSE)</f>
        <v>0.32690249147818701</v>
      </c>
      <c r="D275">
        <f>VLOOKUP($B275,'2022'!$B:$AC,19,FALSE)</f>
        <v>0.35</v>
      </c>
      <c r="E275">
        <f>VLOOKUP($B275,'2022'!$B:$AC,21,FALSE)</f>
        <v>9.0064077768831352E-2</v>
      </c>
      <c r="F275" s="13">
        <f>VLOOKUP($B275,'2022'!$B:$AC,7,FALSE)</f>
        <v>114.2</v>
      </c>
      <c r="G275" s="13">
        <f>VLOOKUP($B275,'2022'!$B:$AC,10,FALSE)</f>
        <v>19.5</v>
      </c>
      <c r="H275">
        <f>VLOOKUP(B275,'2022'!$B:$P,9,FALSE)</f>
        <v>4.9000000000000004</v>
      </c>
      <c r="I275" s="13">
        <f>VLOOKUP($B275,'2022'!$B:$AC,11,FALSE)</f>
        <v>55.7</v>
      </c>
      <c r="J275" s="13">
        <f>VLOOKUP($B275,'2022'!$B:$AC,6,FALSE)</f>
        <v>31.8</v>
      </c>
      <c r="K275" s="13">
        <f>VLOOKUP($B275,'2022'!$B:$AC,12,FALSE)</f>
        <v>36.200000000000003</v>
      </c>
      <c r="L275" s="13">
        <f>VLOOKUP($B275,'2022'!$B:$AC,13,FALSE)</f>
        <v>29.7</v>
      </c>
      <c r="M275" s="13">
        <f>VLOOKUP($B275,'2022'!$B:$AC,14,FALSE)</f>
        <v>72.900000000000006</v>
      </c>
      <c r="N275">
        <f>VLOOKUP($B275,'2022'!$B:$AC,20,FALSE)</f>
        <v>0.83759682116135836</v>
      </c>
      <c r="O275">
        <f>VLOOKUP($B275,'2022'!$B:$AC,22,FALSE)</f>
        <v>-1.0588270582968049</v>
      </c>
      <c r="P275">
        <f>VLOOKUP($B275,'2022'!$B:$AC,23,FALSE)</f>
        <v>1.6772401784238737</v>
      </c>
      <c r="Q275">
        <f>VLOOKUP($B275,'2022'!$B:$AC,24,FALSE)</f>
        <v>1.4837056074429342</v>
      </c>
      <c r="R275">
        <f>VLOOKUP($B275,'2022'!$B:$AC,25,FALSE)</f>
        <v>0.4608455220850215</v>
      </c>
      <c r="S275">
        <f>VLOOKUP($B275,'2022'!$B:$AC,26,FALSE)</f>
        <v>-2.5172586870564095</v>
      </c>
      <c r="T275">
        <f>VLOOKUP($B275,'2022'!$B:$AC,27,FALSE)</f>
        <v>-0.57661840930339159</v>
      </c>
      <c r="U275">
        <f>VLOOKUP($B275,'2022'!$B:$AC,28,FALSE)</f>
        <v>-0.91778019239510522</v>
      </c>
      <c r="V275">
        <f>P275*'Comb LR RESULTS'!$B$18+Q275*'Comb LR RESULTS'!$B$19+R275*'Comb LR RESULTS'!$B$20+S275*'Comb LR RESULTS'!$B$21+T275*'Comb LR RESULTS'!$B$22</f>
        <v>0.16257045772392301</v>
      </c>
      <c r="W275" s="16">
        <f>'NO Z LR RESULTS'!$B$17+'NO Z LR RESULTS'!$B$18*LR!J275+'NO Z LR RESULTS'!$B$19*LR!I275+'NO Z LR RESULTS'!$B$20*LR!K275+'NO Z LR RESULTS'!$B$21*LR!L275+'NO Z LR RESULTS'!$B$22*LR!M275</f>
        <v>0.38590553022997842</v>
      </c>
    </row>
    <row r="276" spans="1:23" x14ac:dyDescent="0.3">
      <c r="A276">
        <v>2022</v>
      </c>
      <c r="B276" t="s">
        <v>89</v>
      </c>
      <c r="C276">
        <f>VLOOKUP($B276,'2022'!$B:$AC,18,FALSE)</f>
        <v>0.326655949987806</v>
      </c>
      <c r="D276">
        <f>VLOOKUP($B276,'2022'!$B:$AC,19,FALSE)</f>
        <v>0.31900000000000001</v>
      </c>
      <c r="E276">
        <f>VLOOKUP($B276,'2022'!$B:$AC,21,FALSE)</f>
        <v>8.2818904343052793E-2</v>
      </c>
      <c r="F276" s="13">
        <f>VLOOKUP($B276,'2022'!$B:$AC,7,FALSE)</f>
        <v>104.4</v>
      </c>
      <c r="G276" s="13">
        <f>VLOOKUP($B276,'2022'!$B:$AC,10,FALSE)</f>
        <v>11.5</v>
      </c>
      <c r="H276">
        <f>VLOOKUP(B276,'2022'!$B:$P,9,FALSE)</f>
        <v>6.2</v>
      </c>
      <c r="I276" s="13">
        <f>VLOOKUP($B276,'2022'!$B:$AC,11,FALSE)</f>
        <v>50.5</v>
      </c>
      <c r="J276" s="13">
        <f>VLOOKUP($B276,'2022'!$B:$AC,6,FALSE)</f>
        <v>21.3</v>
      </c>
      <c r="K276" s="13">
        <f>VLOOKUP($B276,'2022'!$B:$AC,12,FALSE)</f>
        <v>39</v>
      </c>
      <c r="L276" s="13">
        <f>VLOOKUP($B276,'2022'!$B:$AC,13,FALSE)</f>
        <v>35.200000000000003</v>
      </c>
      <c r="M276" s="13">
        <f>VLOOKUP($B276,'2022'!$B:$AC,14,FALSE)</f>
        <v>88.7</v>
      </c>
      <c r="N276">
        <f>VLOOKUP($B276,'2022'!$B:$AC,20,FALSE)</f>
        <v>-0.96856736559359036</v>
      </c>
      <c r="O276">
        <f>VLOOKUP($B276,'2022'!$B:$AC,22,FALSE)</f>
        <v>-0.68383524746368929</v>
      </c>
      <c r="P276">
        <f>VLOOKUP($B276,'2022'!$B:$AC,23,FALSE)</f>
        <v>0.11086975509469779</v>
      </c>
      <c r="Q276">
        <f>VLOOKUP($B276,'2022'!$B:$AC,24,FALSE)</f>
        <v>0.12981917750080757</v>
      </c>
      <c r="R276">
        <f>VLOOKUP($B276,'2022'!$B:$AC,25,FALSE)</f>
        <v>1.1552951845563284</v>
      </c>
      <c r="S276">
        <f>VLOOKUP($B276,'2022'!$B:$AC,26,FALSE)</f>
        <v>0.79655359081779809</v>
      </c>
      <c r="T276">
        <f>VLOOKUP($B276,'2022'!$B:$AC,27,FALSE)</f>
        <v>0.3860923964391626</v>
      </c>
      <c r="U276">
        <f>VLOOKUP($B276,'2022'!$B:$AC,28,FALSE)</f>
        <v>-0.6150148126768854</v>
      </c>
      <c r="V276">
        <f>P276*'Comb LR RESULTS'!$B$18+Q276*'Comb LR RESULTS'!$B$19+R276*'Comb LR RESULTS'!$B$20+S276*'Comb LR RESULTS'!$B$21+T276*'Comb LR RESULTS'!$B$22</f>
        <v>0.14488749329158121</v>
      </c>
      <c r="W276" s="16">
        <f>'NO Z LR RESULTS'!$B$17+'NO Z LR RESULTS'!$B$18*LR!J276+'NO Z LR RESULTS'!$B$19*LR!I276+'NO Z LR RESULTS'!$B$20*LR!K276+'NO Z LR RESULTS'!$B$21*LR!L276+'NO Z LR RESULTS'!$B$22*LR!M276</f>
        <v>0.39856243489060544</v>
      </c>
    </row>
    <row r="277" spans="1:23" x14ac:dyDescent="0.3">
      <c r="A277">
        <v>2022</v>
      </c>
      <c r="B277" t="s">
        <v>159</v>
      </c>
      <c r="C277">
        <f>VLOOKUP($B277,'2022'!$B:$AC,18,FALSE)</f>
        <v>0.309771801744188</v>
      </c>
      <c r="D277">
        <f>VLOOKUP($B277,'2022'!$B:$AC,19,FALSE)</f>
        <v>0.33300000000000002</v>
      </c>
      <c r="E277">
        <f>VLOOKUP($B277,'2022'!$B:$AC,21,FALSE)</f>
        <v>-0.41335957653869121</v>
      </c>
      <c r="F277" s="13">
        <f>VLOOKUP($B277,'2022'!$B:$AC,7,FALSE)</f>
        <v>104.8</v>
      </c>
      <c r="G277" s="13">
        <f>VLOOKUP($B277,'2022'!$B:$AC,10,FALSE)</f>
        <v>17.5</v>
      </c>
      <c r="H277">
        <f>VLOOKUP(B277,'2022'!$B:$P,9,FALSE)</f>
        <v>4.8</v>
      </c>
      <c r="I277" s="13">
        <f>VLOOKUP($B277,'2022'!$B:$AC,11,FALSE)</f>
        <v>49</v>
      </c>
      <c r="J277" s="13">
        <f>VLOOKUP($B277,'2022'!$B:$AC,6,FALSE)</f>
        <v>21.3</v>
      </c>
      <c r="K277" s="13">
        <f>VLOOKUP($B277,'2022'!$B:$AC,12,FALSE)</f>
        <v>31.5</v>
      </c>
      <c r="L277" s="13">
        <f>VLOOKUP($B277,'2022'!$B:$AC,13,FALSE)</f>
        <v>35.700000000000003</v>
      </c>
      <c r="M277" s="13">
        <f>VLOOKUP($B277,'2022'!$B:$AC,14,FALSE)</f>
        <v>84.6</v>
      </c>
      <c r="N277">
        <f>VLOOKUP($B277,'2022'!$B:$AC,20,FALSE)</f>
        <v>0.38605577447262124</v>
      </c>
      <c r="O277">
        <f>VLOOKUP($B277,'2022'!$B:$AC,22,FALSE)</f>
        <v>-1.0876725822070448</v>
      </c>
      <c r="P277">
        <f>VLOOKUP($B277,'2022'!$B:$AC,23,FALSE)</f>
        <v>-0.34096786701948734</v>
      </c>
      <c r="Q277">
        <f>VLOOKUP($B277,'2022'!$B:$AC,24,FALSE)</f>
        <v>0.12981917750080757</v>
      </c>
      <c r="R277">
        <f>VLOOKUP($B277,'2022'!$B:$AC,25,FALSE)</f>
        <v>-0.70483783992038829</v>
      </c>
      <c r="S277">
        <f>VLOOKUP($B277,'2022'!$B:$AC,26,FALSE)</f>
        <v>-6.335972179513108E-2</v>
      </c>
      <c r="T277">
        <f>VLOOKUP($B277,'2022'!$B:$AC,27,FALSE)</f>
        <v>0.47361156059757659</v>
      </c>
      <c r="U277">
        <f>VLOOKUP($B277,'2022'!$B:$AC,28,FALSE)</f>
        <v>0.29768573502848816</v>
      </c>
      <c r="V277">
        <f>P277*'Comb LR RESULTS'!$B$18+Q277*'Comb LR RESULTS'!$B$19+R277*'Comb LR RESULTS'!$B$20+S277*'Comb LR RESULTS'!$B$21+T277*'Comb LR RESULTS'!$B$22</f>
        <v>9.7224557830200689E-2</v>
      </c>
      <c r="W277" s="16">
        <f>'NO Z LR RESULTS'!$B$17+'NO Z LR RESULTS'!$B$18*LR!J277+'NO Z LR RESULTS'!$B$19*LR!I277+'NO Z LR RESULTS'!$B$20*LR!K277+'NO Z LR RESULTS'!$B$21*LR!L277+'NO Z LR RESULTS'!$B$22*LR!M277</f>
        <v>0.39273257176933962</v>
      </c>
    </row>
    <row r="278" spans="1:23" x14ac:dyDescent="0.3">
      <c r="A278">
        <v>2022</v>
      </c>
      <c r="B278" t="s">
        <v>79</v>
      </c>
      <c r="C278">
        <f>VLOOKUP($B278,'2022'!$B:$AC,18,FALSE)</f>
        <v>0.31021206598120799</v>
      </c>
      <c r="D278">
        <f>VLOOKUP($B278,'2022'!$B:$AC,19,FALSE)</f>
        <v>0.33200000000000002</v>
      </c>
      <c r="E278">
        <f>VLOOKUP($B278,'2022'!$B:$AC,21,FALSE)</f>
        <v>-0.40042142667414554</v>
      </c>
      <c r="F278" s="13">
        <f>VLOOKUP($B278,'2022'!$B:$AC,7,FALSE)</f>
        <v>104.7</v>
      </c>
      <c r="G278" s="13">
        <f>VLOOKUP($B278,'2022'!$B:$AC,10,FALSE)</f>
        <v>16.2</v>
      </c>
      <c r="H278">
        <f>VLOOKUP(B278,'2022'!$B:$P,9,FALSE)</f>
        <v>12.3</v>
      </c>
      <c r="I278" s="13">
        <f>VLOOKUP($B278,'2022'!$B:$AC,11,FALSE)</f>
        <v>52</v>
      </c>
      <c r="J278" s="13">
        <f>VLOOKUP($B278,'2022'!$B:$AC,6,FALSE)</f>
        <v>24.9</v>
      </c>
      <c r="K278" s="13">
        <f>VLOOKUP($B278,'2022'!$B:$AC,12,FALSE)</f>
        <v>35.799999999999997</v>
      </c>
      <c r="L278" s="13">
        <f>VLOOKUP($B278,'2022'!$B:$AC,13,FALSE)</f>
        <v>27.4</v>
      </c>
      <c r="M278" s="13">
        <f>VLOOKUP($B278,'2022'!$B:$AC,14,FALSE)</f>
        <v>79.7</v>
      </c>
      <c r="N278">
        <f>VLOOKUP($B278,'2022'!$B:$AC,20,FALSE)</f>
        <v>9.2554094124941894E-2</v>
      </c>
      <c r="O278">
        <f>VLOOKUP($B278,'2022'!$B:$AC,22,FALSE)</f>
        <v>1.0757417110609309</v>
      </c>
      <c r="P278">
        <f>VLOOKUP($B278,'2022'!$B:$AC,23,FALSE)</f>
        <v>0.56270737720888298</v>
      </c>
      <c r="Q278">
        <f>VLOOKUP($B278,'2022'!$B:$AC,24,FALSE)</f>
        <v>0.59400881062382216</v>
      </c>
      <c r="R278">
        <f>VLOOKUP($B278,'2022'!$B:$AC,25,FALSE)</f>
        <v>0.3616384274462619</v>
      </c>
      <c r="S278">
        <f>VLOOKUP($B278,'2022'!$B:$AC,26,FALSE)</f>
        <v>-1.0910609978447254</v>
      </c>
      <c r="T278">
        <f>VLOOKUP($B278,'2022'!$B:$AC,27,FALSE)</f>
        <v>-0.97920656443209597</v>
      </c>
      <c r="U278">
        <f>VLOOKUP($B278,'2022'!$B:$AC,28,FALSE)</f>
        <v>0.1205159497649308</v>
      </c>
      <c r="V278">
        <f>P278*'Comb LR RESULTS'!$B$18+Q278*'Comb LR RESULTS'!$B$19+R278*'Comb LR RESULTS'!$B$20+S278*'Comb LR RESULTS'!$B$21+T278*'Comb LR RESULTS'!$B$22</f>
        <v>8.5963982114431889E-2</v>
      </c>
      <c r="W278" s="16">
        <f>'NO Z LR RESULTS'!$B$17+'NO Z LR RESULTS'!$B$18*LR!J278+'NO Z LR RESULTS'!$B$19*LR!I278+'NO Z LR RESULTS'!$B$20*LR!K278+'NO Z LR RESULTS'!$B$21*LR!L278+'NO Z LR RESULTS'!$B$22*LR!M278</f>
        <v>0.39151685096088717</v>
      </c>
    </row>
    <row r="279" spans="1:23" x14ac:dyDescent="0.3">
      <c r="A279">
        <v>2022</v>
      </c>
      <c r="B279" t="s">
        <v>94</v>
      </c>
      <c r="C279">
        <f>VLOOKUP($B279,'2022'!$B:$AC,18,FALSE)</f>
        <v>0.34181143724444202</v>
      </c>
      <c r="D279">
        <f>VLOOKUP($B279,'2022'!$B:$AC,19,FALSE)</f>
        <v>0.33100000000000002</v>
      </c>
      <c r="E279">
        <f>VLOOKUP($B279,'2022'!$B:$AC,21,FALSE)</f>
        <v>0.52819681358183757</v>
      </c>
      <c r="F279" s="13">
        <f>VLOOKUP($B279,'2022'!$B:$AC,7,FALSE)</f>
        <v>103.7</v>
      </c>
      <c r="G279" s="13">
        <f>VLOOKUP($B279,'2022'!$B:$AC,10,FALSE)</f>
        <v>13.5</v>
      </c>
      <c r="H279">
        <f>VLOOKUP(B279,'2022'!$B:$P,9,FALSE)</f>
        <v>9.6999999999999993</v>
      </c>
      <c r="I279" s="13">
        <f>VLOOKUP($B279,'2022'!$B:$AC,11,FALSE)</f>
        <v>49.7</v>
      </c>
      <c r="J279" s="13">
        <f>VLOOKUP($B279,'2022'!$B:$AC,6,FALSE)</f>
        <v>20.399999999999999</v>
      </c>
      <c r="K279" s="13">
        <f>VLOOKUP($B279,'2022'!$B:$AC,12,FALSE)</f>
        <v>36.200000000000003</v>
      </c>
      <c r="L279" s="13">
        <f>VLOOKUP($B279,'2022'!$B:$AC,13,FALSE)</f>
        <v>35.5</v>
      </c>
      <c r="M279" s="13">
        <f>VLOOKUP($B279,'2022'!$B:$AC,14,FALSE)</f>
        <v>87.3</v>
      </c>
      <c r="N279">
        <f>VLOOKUP($B279,'2022'!$B:$AC,20,FALSE)</f>
        <v>-0.51702631890485318</v>
      </c>
      <c r="O279">
        <f>VLOOKUP($B279,'2022'!$B:$AC,22,FALSE)</f>
        <v>0.32575808939469902</v>
      </c>
      <c r="P279">
        <f>VLOOKUP($B279,'2022'!$B:$AC,23,FALSE)</f>
        <v>-0.13011031003286674</v>
      </c>
      <c r="Q279">
        <f>VLOOKUP($B279,'2022'!$B:$AC,24,FALSE)</f>
        <v>1.3771769220053574E-2</v>
      </c>
      <c r="R279">
        <f>VLOOKUP($B279,'2022'!$B:$AC,25,FALSE)</f>
        <v>0.4608455220850215</v>
      </c>
      <c r="S279">
        <f>VLOOKUP($B279,'2022'!$B:$AC,26,FALSE)</f>
        <v>0.50292465480362658</v>
      </c>
      <c r="T279">
        <f>VLOOKUP($B279,'2022'!$B:$AC,27,FALSE)</f>
        <v>0.43860389493421048</v>
      </c>
      <c r="U279">
        <f>VLOOKUP($B279,'2022'!$B:$AC,28,FALSE)</f>
        <v>-0.38275299299555188</v>
      </c>
      <c r="V279">
        <f>P279*'Comb LR RESULTS'!$B$18+Q279*'Comb LR RESULTS'!$B$19+R279*'Comb LR RESULTS'!$B$20+S279*'Comb LR RESULTS'!$B$21+T279*'Comb LR RESULTS'!$B$22</f>
        <v>5.131300819222484E-2</v>
      </c>
      <c r="W279" s="16">
        <f>'NO Z LR RESULTS'!$B$17+'NO Z LR RESULTS'!$B$18*LR!J279+'NO Z LR RESULTS'!$B$19*LR!I279+'NO Z LR RESULTS'!$B$20*LR!K279+'NO Z LR RESULTS'!$B$21*LR!L279+'NO Z LR RESULTS'!$B$22*LR!M279</f>
        <v>0.39531486651905529</v>
      </c>
    </row>
    <row r="280" spans="1:23" x14ac:dyDescent="0.3">
      <c r="A280">
        <v>2022</v>
      </c>
      <c r="B280" t="s">
        <v>276</v>
      </c>
      <c r="C280">
        <f>VLOOKUP($B280,'2022'!$B:$AC,18,FALSE)</f>
        <v>0.367503732984716</v>
      </c>
      <c r="D280">
        <f>VLOOKUP($B280,'2022'!$B:$AC,19,FALSE)</f>
        <v>0.33500000000000002</v>
      </c>
      <c r="E280">
        <f>VLOOKUP($B280,'2022'!$B:$AC,21,FALSE)</f>
        <v>1.2832224202535996</v>
      </c>
      <c r="F280" s="13">
        <f>VLOOKUP($B280,'2022'!$B:$AC,7,FALSE)</f>
        <v>108.3</v>
      </c>
      <c r="G280" s="13">
        <f>VLOOKUP($B280,'2022'!$B:$AC,10,FALSE)</f>
        <v>14.1</v>
      </c>
      <c r="H280">
        <f>VLOOKUP(B280,'2022'!$B:$P,9,FALSE)</f>
        <v>4.5</v>
      </c>
      <c r="I280" s="13">
        <f>VLOOKUP($B280,'2022'!$B:$AC,11,FALSE)</f>
        <v>49.1</v>
      </c>
      <c r="J280" s="13">
        <f>VLOOKUP($B280,'2022'!$B:$AC,6,FALSE)</f>
        <v>22.7</v>
      </c>
      <c r="K280" s="13">
        <f>VLOOKUP($B280,'2022'!$B:$AC,12,FALSE)</f>
        <v>35</v>
      </c>
      <c r="L280" s="13">
        <f>VLOOKUP($B280,'2022'!$B:$AC,13,FALSE)</f>
        <v>41.2</v>
      </c>
      <c r="M280" s="13">
        <f>VLOOKUP($B280,'2022'!$B:$AC,14,FALSE)</f>
        <v>85.9</v>
      </c>
      <c r="N280">
        <f>VLOOKUP($B280,'2022'!$B:$AC,20,FALSE)</f>
        <v>-0.38156400489823206</v>
      </c>
      <c r="O280">
        <f>VLOOKUP($B280,'2022'!$B:$AC,22,FALSE)</f>
        <v>-1.1742091539377637</v>
      </c>
      <c r="P280">
        <f>VLOOKUP($B280,'2022'!$B:$AC,23,FALSE)</f>
        <v>-0.31084535887854126</v>
      </c>
      <c r="Q280">
        <f>VLOOKUP($B280,'2022'!$B:$AC,24,FALSE)</f>
        <v>0.3103373681597576</v>
      </c>
      <c r="R280">
        <f>VLOOKUP($B280,'2022'!$B:$AC,25,FALSE)</f>
        <v>0.16322423816874615</v>
      </c>
      <c r="S280">
        <f>VLOOKUP($B280,'2022'!$B:$AC,26,FALSE)</f>
        <v>0.20929571878945805</v>
      </c>
      <c r="T280">
        <f>VLOOKUP($B280,'2022'!$B:$AC,27,FALSE)</f>
        <v>1.4363223663401301</v>
      </c>
      <c r="U280">
        <f>VLOOKUP($B280,'2022'!$B:$AC,28,FALSE)</f>
        <v>-1.0799135175596606</v>
      </c>
      <c r="V280">
        <f>P280*'Comb LR RESULTS'!$B$18+Q280*'Comb LR RESULTS'!$B$19+R280*'Comb LR RESULTS'!$B$20+S280*'Comb LR RESULTS'!$B$21+T280*'Comb LR RESULTS'!$B$22</f>
        <v>4.5081884811618123E-2</v>
      </c>
      <c r="W280" s="16">
        <f>'NO Z LR RESULTS'!$B$17+'NO Z LR RESULTS'!$B$18*LR!J280+'NO Z LR RESULTS'!$B$19*LR!I280+'NO Z LR RESULTS'!$B$20*LR!K280+'NO Z LR RESULTS'!$B$21*LR!L280+'NO Z LR RESULTS'!$B$22*LR!M280</f>
        <v>0.3881359219998769</v>
      </c>
    </row>
    <row r="281" spans="1:23" x14ac:dyDescent="0.3">
      <c r="A281">
        <v>2022</v>
      </c>
      <c r="B281" t="s">
        <v>125</v>
      </c>
      <c r="C281">
        <f>VLOOKUP($B281,'2022'!$B:$AC,18,FALSE)</f>
        <v>0.34961855893439397</v>
      </c>
      <c r="D281">
        <f>VLOOKUP($B281,'2022'!$B:$AC,19,FALSE)</f>
        <v>0.33500000000000002</v>
      </c>
      <c r="E281">
        <f>VLOOKUP($B281,'2022'!$B:$AC,21,FALSE)</f>
        <v>0.75762655586353644</v>
      </c>
      <c r="F281" s="13">
        <f>VLOOKUP($B281,'2022'!$B:$AC,7,FALSE)</f>
        <v>104.4</v>
      </c>
      <c r="G281" s="13">
        <f>VLOOKUP($B281,'2022'!$B:$AC,10,FALSE)</f>
        <v>19.100000000000001</v>
      </c>
      <c r="H281">
        <f>VLOOKUP(B281,'2022'!$B:$P,9,FALSE)</f>
        <v>8.6999999999999993</v>
      </c>
      <c r="I281" s="13">
        <f>VLOOKUP($B281,'2022'!$B:$AC,11,FALSE)</f>
        <v>48.9</v>
      </c>
      <c r="J281" s="13">
        <f>VLOOKUP($B281,'2022'!$B:$AC,6,FALSE)</f>
        <v>19</v>
      </c>
      <c r="K281" s="13">
        <f>VLOOKUP($B281,'2022'!$B:$AC,12,FALSE)</f>
        <v>29.8</v>
      </c>
      <c r="L281" s="13">
        <f>VLOOKUP($B281,'2022'!$B:$AC,13,FALSE)</f>
        <v>36.5</v>
      </c>
      <c r="M281" s="13">
        <f>VLOOKUP($B281,'2022'!$B:$AC,14,FALSE)</f>
        <v>85.6</v>
      </c>
      <c r="N281">
        <f>VLOOKUP($B281,'2022'!$B:$AC,20,FALSE)</f>
        <v>0.74728861182361128</v>
      </c>
      <c r="O281">
        <f>VLOOKUP($B281,'2022'!$B:$AC,22,FALSE)</f>
        <v>3.7302850292302313E-2</v>
      </c>
      <c r="P281">
        <f>VLOOKUP($B281,'2022'!$B:$AC,23,FALSE)</f>
        <v>-0.37109037516043342</v>
      </c>
      <c r="Q281">
        <f>VLOOKUP($B281,'2022'!$B:$AC,24,FALSE)</f>
        <v>-0.16674642143889645</v>
      </c>
      <c r="R281">
        <f>VLOOKUP($B281,'2022'!$B:$AC,25,FALSE)</f>
        <v>-1.1264679921351106</v>
      </c>
      <c r="S281">
        <f>VLOOKUP($B281,'2022'!$B:$AC,26,FALSE)</f>
        <v>0.14637523250070489</v>
      </c>
      <c r="T281">
        <f>VLOOKUP($B281,'2022'!$B:$AC,27,FALSE)</f>
        <v>0.61364222325103845</v>
      </c>
      <c r="U281">
        <f>VLOOKUP($B281,'2022'!$B:$AC,28,FALSE)</f>
        <v>0.4924545799458806</v>
      </c>
      <c r="V281">
        <f>P281*'Comb LR RESULTS'!$B$18+Q281*'Comb LR RESULTS'!$B$19+R281*'Comb LR RESULTS'!$B$20+S281*'Comb LR RESULTS'!$B$21+T281*'Comb LR RESULTS'!$B$22</f>
        <v>3.6889632975027176E-2</v>
      </c>
      <c r="W281" s="16">
        <f>'NO Z LR RESULTS'!$B$17+'NO Z LR RESULTS'!$B$18*LR!J281+'NO Z LR RESULTS'!$B$19*LR!I281+'NO Z LR RESULTS'!$B$20*LR!K281+'NO Z LR RESULTS'!$B$21*LR!L281+'NO Z LR RESULTS'!$B$22*LR!M281</f>
        <v>0.39529370903667305</v>
      </c>
    </row>
    <row r="282" spans="1:23" x14ac:dyDescent="0.3">
      <c r="A282">
        <v>2022</v>
      </c>
      <c r="B282" t="s">
        <v>133</v>
      </c>
      <c r="C282">
        <f>VLOOKUP($B282,'2022'!$B:$AC,18,FALSE)</f>
        <v>0.33909621212508601</v>
      </c>
      <c r="D282">
        <f>VLOOKUP($B282,'2022'!$B:$AC,19,FALSE)</f>
        <v>0.30599999999999999</v>
      </c>
      <c r="E282">
        <f>VLOOKUP($B282,'2022'!$B:$AC,21,FALSE)</f>
        <v>0.44840384709427689</v>
      </c>
      <c r="F282" s="13">
        <f>VLOOKUP($B282,'2022'!$B:$AC,7,FALSE)</f>
        <v>105.1</v>
      </c>
      <c r="G282" s="13">
        <f>VLOOKUP($B282,'2022'!$B:$AC,10,FALSE)</f>
        <v>14.8</v>
      </c>
      <c r="H282">
        <f>VLOOKUP(B282,'2022'!$B:$P,9,FALSE)</f>
        <v>8.6999999999999993</v>
      </c>
      <c r="I282" s="13">
        <f>VLOOKUP($B282,'2022'!$B:$AC,11,FALSE)</f>
        <v>48.2</v>
      </c>
      <c r="J282" s="13">
        <f>VLOOKUP($B282,'2022'!$B:$AC,6,FALSE)</f>
        <v>23.5</v>
      </c>
      <c r="K282" s="13">
        <f>VLOOKUP($B282,'2022'!$B:$AC,12,FALSE)</f>
        <v>33.4</v>
      </c>
      <c r="L282" s="13">
        <f>VLOOKUP($B282,'2022'!$B:$AC,13,FALSE)</f>
        <v>31.7</v>
      </c>
      <c r="M282" s="13">
        <f>VLOOKUP($B282,'2022'!$B:$AC,14,FALSE)</f>
        <v>81.599999999999994</v>
      </c>
      <c r="N282">
        <f>VLOOKUP($B282,'2022'!$B:$AC,20,FALSE)</f>
        <v>-0.2235246385571738</v>
      </c>
      <c r="O282">
        <f>VLOOKUP($B282,'2022'!$B:$AC,22,FALSE)</f>
        <v>3.7302850292302313E-2</v>
      </c>
      <c r="P282">
        <f>VLOOKUP($B282,'2022'!$B:$AC,23,FALSE)</f>
        <v>-0.58194793214705187</v>
      </c>
      <c r="Q282">
        <f>VLOOKUP($B282,'2022'!$B:$AC,24,FALSE)</f>
        <v>0.41349061996487207</v>
      </c>
      <c r="R282">
        <f>VLOOKUP($B282,'2022'!$B:$AC,25,FALSE)</f>
        <v>-0.2336041403862871</v>
      </c>
      <c r="S282">
        <f>VLOOKUP($B282,'2022'!$B:$AC,26,FALSE)</f>
        <v>-0.69256458468263893</v>
      </c>
      <c r="T282">
        <f>VLOOKUP($B282,'2022'!$B:$AC,27,FALSE)</f>
        <v>-0.22654175266973575</v>
      </c>
      <c r="U282">
        <f>VLOOKUP($B282,'2022'!$B:$AC,28,FALSE)</f>
        <v>0.181071928338256</v>
      </c>
      <c r="V282">
        <f>P282*'Comb LR RESULTS'!$B$18+Q282*'Comb LR RESULTS'!$B$19+R282*'Comb LR RESULTS'!$B$20+S282*'Comb LR RESULTS'!$B$21+T282*'Comb LR RESULTS'!$B$22</f>
        <v>2.432528973838188E-2</v>
      </c>
      <c r="W282" s="16">
        <f>'NO Z LR RESULTS'!$B$17+'NO Z LR RESULTS'!$B$18*LR!J282+'NO Z LR RESULTS'!$B$19*LR!I282+'NO Z LR RESULTS'!$B$20*LR!K282+'NO Z LR RESULTS'!$B$21*LR!L282+'NO Z LR RESULTS'!$B$22*LR!M282</f>
        <v>0.38429838590702509</v>
      </c>
    </row>
    <row r="283" spans="1:23" x14ac:dyDescent="0.3">
      <c r="A283">
        <v>2022</v>
      </c>
      <c r="B283" t="s">
        <v>214</v>
      </c>
      <c r="C283">
        <f>VLOOKUP($B283,'2022'!$B:$AC,18,FALSE)</f>
        <v>0.363106052238725</v>
      </c>
      <c r="D283">
        <f>VLOOKUP($B283,'2022'!$B:$AC,19,FALSE)</f>
        <v>0.32300000000000001</v>
      </c>
      <c r="E283">
        <f>VLOOKUP($B283,'2022'!$B:$AC,21,FALSE)</f>
        <v>1.1539867300390521</v>
      </c>
      <c r="F283" s="13">
        <f>VLOOKUP($B283,'2022'!$B:$AC,7,FALSE)</f>
        <v>104.7</v>
      </c>
      <c r="G283" s="13">
        <f>VLOOKUP($B283,'2022'!$B:$AC,10,FALSE)</f>
        <v>18.5</v>
      </c>
      <c r="H283">
        <f>VLOOKUP(B283,'2022'!$B:$P,9,FALSE)</f>
        <v>7.8</v>
      </c>
      <c r="I283" s="13">
        <f>VLOOKUP($B283,'2022'!$B:$AC,11,FALSE)</f>
        <v>53</v>
      </c>
      <c r="J283" s="13">
        <f>VLOOKUP($B283,'2022'!$B:$AC,6,FALSE)</f>
        <v>20.6</v>
      </c>
      <c r="K283" s="13">
        <f>VLOOKUP($B283,'2022'!$B:$AC,12,FALSE)</f>
        <v>34.5</v>
      </c>
      <c r="L283" s="13">
        <f>VLOOKUP($B283,'2022'!$B:$AC,13,FALSE)</f>
        <v>32.700000000000003</v>
      </c>
      <c r="M283" s="13">
        <f>VLOOKUP($B283,'2022'!$B:$AC,14,FALSE)</f>
        <v>83.8</v>
      </c>
      <c r="N283">
        <f>VLOOKUP($B283,'2022'!$B:$AC,20,FALSE)</f>
        <v>0.61182629781698983</v>
      </c>
      <c r="O283">
        <f>VLOOKUP($B283,'2022'!$B:$AC,22,FALSE)</f>
        <v>-0.2223068648998546</v>
      </c>
      <c r="P283">
        <f>VLOOKUP($B283,'2022'!$B:$AC,23,FALSE)</f>
        <v>0.86393245861833967</v>
      </c>
      <c r="Q283">
        <f>VLOOKUP($B283,'2022'!$B:$AC,24,FALSE)</f>
        <v>3.9560082171332542E-2</v>
      </c>
      <c r="R283">
        <f>VLOOKUP($B283,'2022'!$B:$AC,25,FALSE)</f>
        <v>3.9215369870298368E-2</v>
      </c>
      <c r="S283">
        <f>VLOOKUP($B283,'2022'!$B:$AC,26,FALSE)</f>
        <v>-0.23114768523179924</v>
      </c>
      <c r="T283">
        <f>VLOOKUP($B283,'2022'!$B:$AC,27,FALSE)</f>
        <v>-5.1503424352907196E-2</v>
      </c>
      <c r="U283">
        <f>VLOOKUP($B283,'2022'!$B:$AC,28,FALSE)</f>
        <v>-0.17929954857785785</v>
      </c>
      <c r="V283">
        <f>P283*'Comb LR RESULTS'!$B$18+Q283*'Comb LR RESULTS'!$B$19+R283*'Comb LR RESULTS'!$B$20+S283*'Comb LR RESULTS'!$B$21+T283*'Comb LR RESULTS'!$B$22</f>
        <v>1.7705516378111335E-2</v>
      </c>
      <c r="W283" s="16">
        <f>'NO Z LR RESULTS'!$B$17+'NO Z LR RESULTS'!$B$18*LR!J283+'NO Z LR RESULTS'!$B$19*LR!I283+'NO Z LR RESULTS'!$B$20*LR!K283+'NO Z LR RESULTS'!$B$21*LR!L283+'NO Z LR RESULTS'!$B$22*LR!M283</f>
        <v>0.40020351610316696</v>
      </c>
    </row>
    <row r="284" spans="1:23" x14ac:dyDescent="0.3">
      <c r="A284">
        <v>2022</v>
      </c>
      <c r="B284" t="s">
        <v>428</v>
      </c>
      <c r="C284">
        <f>VLOOKUP($B284,'2022'!$B:$AC,18,FALSE)</f>
        <v>0.29158742065221099</v>
      </c>
      <c r="D284">
        <f>VLOOKUP($B284,'2022'!$B:$AC,19,FALSE)</f>
        <v>0.32</v>
      </c>
      <c r="E284">
        <f>VLOOKUP($B284,'2022'!$B:$AC,21,FALSE)</f>
        <v>-0.94774830943804422</v>
      </c>
      <c r="F284" s="13">
        <f>VLOOKUP($B284,'2022'!$B:$AC,7,FALSE)</f>
        <v>107.2</v>
      </c>
      <c r="G284" s="13">
        <f>VLOOKUP($B284,'2022'!$B:$AC,10,FALSE)</f>
        <v>21.4</v>
      </c>
      <c r="H284">
        <f>VLOOKUP(B284,'2022'!$B:$P,9,FALSE)</f>
        <v>3</v>
      </c>
      <c r="I284" s="13">
        <f>VLOOKUP($B284,'2022'!$B:$AC,11,FALSE)</f>
        <v>50.3</v>
      </c>
      <c r="J284" s="13">
        <f>VLOOKUP($B284,'2022'!$B:$AC,6,FALSE)</f>
        <v>24.1</v>
      </c>
      <c r="K284" s="13">
        <f>VLOOKUP($B284,'2022'!$B:$AC,12,FALSE)</f>
        <v>28.9</v>
      </c>
      <c r="L284" s="13">
        <f>VLOOKUP($B284,'2022'!$B:$AC,13,FALSE)</f>
        <v>35.200000000000003</v>
      </c>
      <c r="M284" s="13">
        <f>VLOOKUP($B284,'2022'!$B:$AC,14,FALSE)</f>
        <v>78.5</v>
      </c>
      <c r="N284">
        <f>VLOOKUP($B284,'2022'!$B:$AC,20,FALSE)</f>
        <v>1.2665608155156585</v>
      </c>
      <c r="O284">
        <f>VLOOKUP($B284,'2022'!$B:$AC,22,FALSE)</f>
        <v>-1.6068920125913588</v>
      </c>
      <c r="P284">
        <f>VLOOKUP($B284,'2022'!$B:$AC,23,FALSE)</f>
        <v>5.0624738812805589E-2</v>
      </c>
      <c r="Q284">
        <f>VLOOKUP($B284,'2022'!$B:$AC,24,FALSE)</f>
        <v>0.49085555881870807</v>
      </c>
      <c r="R284">
        <f>VLOOKUP($B284,'2022'!$B:$AC,25,FALSE)</f>
        <v>-1.3496839550723172</v>
      </c>
      <c r="S284">
        <f>VLOOKUP($B284,'2022'!$B:$AC,26,FALSE)</f>
        <v>-1.3427429429997293</v>
      </c>
      <c r="T284">
        <f>VLOOKUP($B284,'2022'!$B:$AC,27,FALSE)</f>
        <v>0.3860923964391626</v>
      </c>
      <c r="U284">
        <f>VLOOKUP($B284,'2022'!$B:$AC,28,FALSE)</f>
        <v>0.11170417445213343</v>
      </c>
      <c r="V284">
        <f>P284*'Comb LR RESULTS'!$B$18+Q284*'Comb LR RESULTS'!$B$19+R284*'Comb LR RESULTS'!$B$20+S284*'Comb LR RESULTS'!$B$21+T284*'Comb LR RESULTS'!$B$22</f>
        <v>8.8449896161138866E-3</v>
      </c>
      <c r="W284" s="16">
        <f>'NO Z LR RESULTS'!$B$17+'NO Z LR RESULTS'!$B$18*LR!J284+'NO Z LR RESULTS'!$B$19*LR!I284+'NO Z LR RESULTS'!$B$20*LR!K284+'NO Z LR RESULTS'!$B$21*LR!L284+'NO Z LR RESULTS'!$B$22*LR!M284</f>
        <v>0.38562178900285937</v>
      </c>
    </row>
    <row r="285" spans="1:23" x14ac:dyDescent="0.3">
      <c r="A285">
        <v>2022</v>
      </c>
      <c r="B285" t="s">
        <v>199</v>
      </c>
      <c r="C285">
        <f>VLOOKUP($B285,'2022'!$B:$AC,18,FALSE)</f>
        <v>0.30914948305068002</v>
      </c>
      <c r="D285">
        <f>VLOOKUP($B285,'2022'!$B:$AC,19,FALSE)</f>
        <v>0.3</v>
      </c>
      <c r="E285">
        <f>VLOOKUP($B285,'2022'!$B:$AC,21,FALSE)</f>
        <v>-0.43164780402365294</v>
      </c>
      <c r="F285" s="13">
        <f>VLOOKUP($B285,'2022'!$B:$AC,7,FALSE)</f>
        <v>105.3</v>
      </c>
      <c r="G285" s="13">
        <f>VLOOKUP($B285,'2022'!$B:$AC,10,FALSE)</f>
        <v>14.7</v>
      </c>
      <c r="H285">
        <f>VLOOKUP(B285,'2022'!$B:$P,9,FALSE)</f>
        <v>7.1</v>
      </c>
      <c r="I285" s="13">
        <f>VLOOKUP($B285,'2022'!$B:$AC,11,FALSE)</f>
        <v>45.9</v>
      </c>
      <c r="J285" s="13">
        <f>VLOOKUP($B285,'2022'!$B:$AC,6,FALSE)</f>
        <v>20.7</v>
      </c>
      <c r="K285" s="13">
        <f>VLOOKUP($B285,'2022'!$B:$AC,12,FALSE)</f>
        <v>31.2</v>
      </c>
      <c r="L285" s="13">
        <f>VLOOKUP($B285,'2022'!$B:$AC,13,FALSE)</f>
        <v>40.6</v>
      </c>
      <c r="M285" s="13">
        <f>VLOOKUP($B285,'2022'!$B:$AC,14,FALSE)</f>
        <v>86.4</v>
      </c>
      <c r="N285">
        <f>VLOOKUP($B285,'2022'!$B:$AC,20,FALSE)</f>
        <v>-0.24610169089161099</v>
      </c>
      <c r="O285">
        <f>VLOOKUP($B285,'2022'!$B:$AC,22,FALSE)</f>
        <v>-0.42422553227153237</v>
      </c>
      <c r="P285">
        <f>VLOOKUP($B285,'2022'!$B:$AC,23,FALSE)</f>
        <v>-1.2747656193888037</v>
      </c>
      <c r="Q285">
        <f>VLOOKUP($B285,'2022'!$B:$AC,24,FALSE)</f>
        <v>5.2454238646971567E-2</v>
      </c>
      <c r="R285">
        <f>VLOOKUP($B285,'2022'!$B:$AC,25,FALSE)</f>
        <v>-0.77924316089945711</v>
      </c>
      <c r="S285">
        <f>VLOOKUP($B285,'2022'!$B:$AC,26,FALSE)</f>
        <v>0.31416319593737602</v>
      </c>
      <c r="T285">
        <f>VLOOKUP($B285,'2022'!$B:$AC,27,FALSE)</f>
        <v>1.3312993693500332</v>
      </c>
      <c r="U285">
        <f>VLOOKUP($B285,'2022'!$B:$AC,28,FALSE)</f>
        <v>-0.18543877386622853</v>
      </c>
      <c r="V285">
        <f>P285*'Comb LR RESULTS'!$B$18+Q285*'Comb LR RESULTS'!$B$19+R285*'Comb LR RESULTS'!$B$20+S285*'Comb LR RESULTS'!$B$21+T285*'Comb LR RESULTS'!$B$22</f>
        <v>8.0208288439487241E-3</v>
      </c>
      <c r="W285" s="16">
        <f>'NO Z LR RESULTS'!$B$17+'NO Z LR RESULTS'!$B$18*LR!J285+'NO Z LR RESULTS'!$B$19*LR!I285+'NO Z LR RESULTS'!$B$20*LR!K285+'NO Z LR RESULTS'!$B$21*LR!L285+'NO Z LR RESULTS'!$B$22*LR!M285</f>
        <v>0.38444558241703369</v>
      </c>
    </row>
    <row r="286" spans="1:23" x14ac:dyDescent="0.3">
      <c r="A286">
        <v>2022</v>
      </c>
      <c r="B286" t="s">
        <v>270</v>
      </c>
      <c r="C286">
        <f>VLOOKUP($B286,'2022'!$B:$AC,18,FALSE)</f>
        <v>0.31104471825418001</v>
      </c>
      <c r="D286">
        <f>VLOOKUP($B286,'2022'!$B:$AC,19,FALSE)</f>
        <v>0.313</v>
      </c>
      <c r="E286">
        <f>VLOOKUP($B286,'2022'!$B:$AC,21,FALSE)</f>
        <v>-0.37595207625475713</v>
      </c>
      <c r="F286" s="13">
        <f>VLOOKUP($B286,'2022'!$B:$AC,7,FALSE)</f>
        <v>106.8</v>
      </c>
      <c r="G286" s="13">
        <f>VLOOKUP($B286,'2022'!$B:$AC,10,FALSE)</f>
        <v>15.7</v>
      </c>
      <c r="H286">
        <f>VLOOKUP(B286,'2022'!$B:$P,9,FALSE)</f>
        <v>9</v>
      </c>
      <c r="I286" s="13">
        <f>VLOOKUP($B286,'2022'!$B:$AC,11,FALSE)</f>
        <v>48.2</v>
      </c>
      <c r="J286" s="13">
        <f>VLOOKUP($B286,'2022'!$B:$AC,6,FALSE)</f>
        <v>23.4</v>
      </c>
      <c r="K286" s="13">
        <f>VLOOKUP($B286,'2022'!$B:$AC,12,FALSE)</f>
        <v>32.5</v>
      </c>
      <c r="L286" s="13">
        <f>VLOOKUP($B286,'2022'!$B:$AC,13,FALSE)</f>
        <v>38.799999999999997</v>
      </c>
      <c r="M286" s="13">
        <f>VLOOKUP($B286,'2022'!$B:$AC,14,FALSE)</f>
        <v>82.9</v>
      </c>
      <c r="N286">
        <f>VLOOKUP($B286,'2022'!$B:$AC,20,FALSE)</f>
        <v>-2.0331167547242398E-2</v>
      </c>
      <c r="O286">
        <f>VLOOKUP($B286,'2022'!$B:$AC,22,FALSE)</f>
        <v>0.12383942202302153</v>
      </c>
      <c r="P286">
        <f>VLOOKUP($B286,'2022'!$B:$AC,23,FALSE)</f>
        <v>-0.58194793214705187</v>
      </c>
      <c r="Q286">
        <f>VLOOKUP($B286,'2022'!$B:$AC,24,FALSE)</f>
        <v>0.40059646348923261</v>
      </c>
      <c r="R286">
        <f>VLOOKUP($B286,'2022'!$B:$AC,25,FALSE)</f>
        <v>-0.45682010332349277</v>
      </c>
      <c r="S286">
        <f>VLOOKUP($B286,'2022'!$B:$AC,26,FALSE)</f>
        <v>-0.4199091440980498</v>
      </c>
      <c r="T286">
        <f>VLOOKUP($B286,'2022'!$B:$AC,27,FALSE)</f>
        <v>1.0162303783797422</v>
      </c>
      <c r="U286">
        <f>VLOOKUP($B286,'2022'!$B:$AC,28,FALSE)</f>
        <v>-0.57872295566506671</v>
      </c>
      <c r="V286">
        <f>P286*'Comb LR RESULTS'!$B$18+Q286*'Comb LR RESULTS'!$B$19+R286*'Comb LR RESULTS'!$B$20+S286*'Comb LR RESULTS'!$B$21+T286*'Comb LR RESULTS'!$B$22</f>
        <v>3.0521091326440597E-3</v>
      </c>
      <c r="W286" s="16">
        <f>'NO Z LR RESULTS'!$B$17+'NO Z LR RESULTS'!$B$18*LR!J286+'NO Z LR RESULTS'!$B$19*LR!I286+'NO Z LR RESULTS'!$B$20*LR!K286+'NO Z LR RESULTS'!$B$21*LR!L286+'NO Z LR RESULTS'!$B$22*LR!M286</f>
        <v>0.38312066375189524</v>
      </c>
    </row>
    <row r="287" spans="1:23" x14ac:dyDescent="0.3">
      <c r="A287">
        <v>2022</v>
      </c>
      <c r="B287" t="s">
        <v>83</v>
      </c>
      <c r="C287">
        <f>VLOOKUP($B287,'2022'!$B:$AC,18,FALSE)</f>
        <v>0.28032240929991697</v>
      </c>
      <c r="D287">
        <f>VLOOKUP($B287,'2022'!$B:$AC,19,FALSE)</f>
        <v>0.29599999999999999</v>
      </c>
      <c r="E287">
        <f>VLOOKUP($B287,'2022'!$B:$AC,21,FALSE)</f>
        <v>-1.2787958777990713</v>
      </c>
      <c r="F287" s="13">
        <f>VLOOKUP($B287,'2022'!$B:$AC,7,FALSE)</f>
        <v>104.2</v>
      </c>
      <c r="G287" s="13">
        <f>VLOOKUP($B287,'2022'!$B:$AC,10,FALSE)</f>
        <v>13.3</v>
      </c>
      <c r="H287">
        <f>VLOOKUP(B287,'2022'!$B:$P,9,FALSE)</f>
        <v>10.3</v>
      </c>
      <c r="I287" s="13">
        <f>VLOOKUP($B287,'2022'!$B:$AC,11,FALSE)</f>
        <v>55.2</v>
      </c>
      <c r="J287" s="13">
        <f>VLOOKUP($B287,'2022'!$B:$AC,6,FALSE)</f>
        <v>21</v>
      </c>
      <c r="K287" s="13">
        <f>VLOOKUP($B287,'2022'!$B:$AC,12,FALSE)</f>
        <v>41.9</v>
      </c>
      <c r="L287" s="13">
        <f>VLOOKUP($B287,'2022'!$B:$AC,13,FALSE)</f>
        <v>24</v>
      </c>
      <c r="M287" s="13">
        <f>VLOOKUP($B287,'2022'!$B:$AC,14,FALSE)</f>
        <v>83.4</v>
      </c>
      <c r="N287">
        <f>VLOOKUP($B287,'2022'!$B:$AC,20,FALSE)</f>
        <v>-0.56218042357372666</v>
      </c>
      <c r="O287">
        <f>VLOOKUP($B287,'2022'!$B:$AC,22,FALSE)</f>
        <v>0.49883123285613751</v>
      </c>
      <c r="P287">
        <f>VLOOKUP($B287,'2022'!$B:$AC,23,FALSE)</f>
        <v>1.5266276377191454</v>
      </c>
      <c r="Q287">
        <f>VLOOKUP($B287,'2022'!$B:$AC,24,FALSE)</f>
        <v>9.1136708073889572E-2</v>
      </c>
      <c r="R287">
        <f>VLOOKUP($B287,'2022'!$B:$AC,25,FALSE)</f>
        <v>1.8745466206873251</v>
      </c>
      <c r="S287">
        <f>VLOOKUP($B287,'2022'!$B:$AC,26,FALSE)</f>
        <v>-0.31504166695013186</v>
      </c>
      <c r="T287">
        <f>VLOOKUP($B287,'2022'!$B:$AC,27,FALSE)</f>
        <v>-1.5743368807093108</v>
      </c>
      <c r="U287">
        <f>VLOOKUP($B287,'2022'!$B:$AC,28,FALSE)</f>
        <v>-0.52411469885425666</v>
      </c>
      <c r="V287">
        <f>P287*'Comb LR RESULTS'!$B$18+Q287*'Comb LR RESULTS'!$B$19+R287*'Comb LR RESULTS'!$B$20+S287*'Comb LR RESULTS'!$B$21+T287*'Comb LR RESULTS'!$B$22</f>
        <v>-5.6946292669602355E-2</v>
      </c>
      <c r="W287" s="16">
        <f>'NO Z LR RESULTS'!$B$17+'NO Z LR RESULTS'!$B$18*LR!J287+'NO Z LR RESULTS'!$B$19*LR!I287+'NO Z LR RESULTS'!$B$20*LR!K287+'NO Z LR RESULTS'!$B$21*LR!L287+'NO Z LR RESULTS'!$B$22*LR!M287</f>
        <v>0.40291587805403284</v>
      </c>
    </row>
    <row r="288" spans="1:23" x14ac:dyDescent="0.3">
      <c r="A288">
        <v>2022</v>
      </c>
      <c r="B288" t="s">
        <v>182</v>
      </c>
      <c r="C288">
        <f>VLOOKUP($B288,'2022'!$B:$AC,18,FALSE)</f>
        <v>0.317087508536673</v>
      </c>
      <c r="D288">
        <f>VLOOKUP($B288,'2022'!$B:$AC,19,FALSE)</f>
        <v>0.315</v>
      </c>
      <c r="E288">
        <f>VLOOKUP($B288,'2022'!$B:$AC,21,FALSE)</f>
        <v>-0.1983711607479498</v>
      </c>
      <c r="F288" s="13">
        <f>VLOOKUP($B288,'2022'!$B:$AC,7,FALSE)</f>
        <v>106.4</v>
      </c>
      <c r="G288" s="13">
        <f>VLOOKUP($B288,'2022'!$B:$AC,10,FALSE)</f>
        <v>15.8</v>
      </c>
      <c r="H288">
        <f>VLOOKUP(B288,'2022'!$B:$P,9,FALSE)</f>
        <v>8.6</v>
      </c>
      <c r="I288" s="13">
        <f>VLOOKUP($B288,'2022'!$B:$AC,11,FALSE)</f>
        <v>51.3</v>
      </c>
      <c r="J288" s="13">
        <f>VLOOKUP($B288,'2022'!$B:$AC,6,FALSE)</f>
        <v>19.2</v>
      </c>
      <c r="K288" s="13">
        <f>VLOOKUP($B288,'2022'!$B:$AC,12,FALSE)</f>
        <v>35.5</v>
      </c>
      <c r="L288" s="13">
        <f>VLOOKUP($B288,'2022'!$B:$AC,13,FALSE)</f>
        <v>32</v>
      </c>
      <c r="M288" s="13">
        <f>VLOOKUP($B288,'2022'!$B:$AC,14,FALSE)</f>
        <v>85</v>
      </c>
      <c r="N288">
        <f>VLOOKUP($B288,'2022'!$B:$AC,20,FALSE)</f>
        <v>2.2458847871947821E-3</v>
      </c>
      <c r="O288">
        <f>VLOOKUP($B288,'2022'!$B:$AC,22,FALSE)</f>
        <v>8.4573263820627419E-3</v>
      </c>
      <c r="P288">
        <f>VLOOKUP($B288,'2022'!$B:$AC,23,FALSE)</f>
        <v>0.35184982022226235</v>
      </c>
      <c r="Q288">
        <f>VLOOKUP($B288,'2022'!$B:$AC,24,FALSE)</f>
        <v>-0.14095810848761794</v>
      </c>
      <c r="R288">
        <f>VLOOKUP($B288,'2022'!$B:$AC,25,FALSE)</f>
        <v>0.28723310646719391</v>
      </c>
      <c r="S288">
        <f>VLOOKUP($B288,'2022'!$B:$AC,26,FALSE)</f>
        <v>2.0534259923204495E-2</v>
      </c>
      <c r="T288">
        <f>VLOOKUP($B288,'2022'!$B:$AC,27,FALSE)</f>
        <v>-0.17403025417468723</v>
      </c>
      <c r="U288">
        <f>VLOOKUP($B288,'2022'!$B:$AC,28,FALSE)</f>
        <v>-0.23362670085692011</v>
      </c>
      <c r="V288">
        <f>P288*'Comb LR RESULTS'!$B$18+Q288*'Comb LR RESULTS'!$B$19+R288*'Comb LR RESULTS'!$B$20+S288*'Comb LR RESULTS'!$B$21+T288*'Comb LR RESULTS'!$B$22</f>
        <v>-8.2555206813942045E-2</v>
      </c>
      <c r="W288" s="16">
        <f>'NO Z LR RESULTS'!$B$17+'NO Z LR RESULTS'!$B$18*LR!J288+'NO Z LR RESULTS'!$B$19*LR!I288+'NO Z LR RESULTS'!$B$20*LR!K288+'NO Z LR RESULTS'!$B$21*LR!L288+'NO Z LR RESULTS'!$B$22*LR!M288</f>
        <v>0.39673187451314629</v>
      </c>
    </row>
    <row r="289" spans="1:23" x14ac:dyDescent="0.3">
      <c r="A289">
        <v>2022</v>
      </c>
      <c r="B289" t="s">
        <v>425</v>
      </c>
      <c r="C289">
        <f>VLOOKUP($B289,'2022'!$B:$AC,18,FALSE)</f>
        <v>0.26026444530711901</v>
      </c>
      <c r="D289">
        <f>VLOOKUP($B289,'2022'!$B:$AC,19,FALSE)</f>
        <v>0.29399999999999998</v>
      </c>
      <c r="E289">
        <f>VLOOKUP($B289,'2022'!$B:$AC,21,FALSE)</f>
        <v>-1.8682440370977835</v>
      </c>
      <c r="F289" s="13">
        <f>VLOOKUP($B289,'2022'!$B:$AC,7,FALSE)</f>
        <v>104.4</v>
      </c>
      <c r="G289" s="13">
        <f>VLOOKUP($B289,'2022'!$B:$AC,10,FALSE)</f>
        <v>13.1</v>
      </c>
      <c r="H289">
        <f>VLOOKUP(B289,'2022'!$B:$P,9,FALSE)</f>
        <v>12.9</v>
      </c>
      <c r="I289" s="13">
        <f>VLOOKUP($B289,'2022'!$B:$AC,11,FALSE)</f>
        <v>44.9</v>
      </c>
      <c r="J289" s="13">
        <f>VLOOKUP($B289,'2022'!$B:$AC,6,FALSE)</f>
        <v>29</v>
      </c>
      <c r="K289" s="13">
        <f>VLOOKUP($B289,'2022'!$B:$AC,12,FALSE)</f>
        <v>31.8</v>
      </c>
      <c r="L289" s="13">
        <f>VLOOKUP($B289,'2022'!$B:$AC,13,FALSE)</f>
        <v>37.799999999999997</v>
      </c>
      <c r="M289" s="13">
        <f>VLOOKUP($B289,'2022'!$B:$AC,14,FALSE)</f>
        <v>75.8</v>
      </c>
      <c r="N289">
        <f>VLOOKUP($B289,'2022'!$B:$AC,20,FALSE)</f>
        <v>-0.6073345282426007</v>
      </c>
      <c r="O289">
        <f>VLOOKUP($B289,'2022'!$B:$AC,22,FALSE)</f>
        <v>1.248814854522369</v>
      </c>
      <c r="P289">
        <f>VLOOKUP($B289,'2022'!$B:$AC,23,FALSE)</f>
        <v>-1.5759907007982605</v>
      </c>
      <c r="Q289">
        <f>VLOOKUP($B289,'2022'!$B:$AC,24,FALSE)</f>
        <v>1.1226692261250337</v>
      </c>
      <c r="R289">
        <f>VLOOKUP($B289,'2022'!$B:$AC,25,FALSE)</f>
        <v>-0.63043251894131946</v>
      </c>
      <c r="S289">
        <f>VLOOKUP($B289,'2022'!$B:$AC,26,FALSE)</f>
        <v>-1.9090273195984868</v>
      </c>
      <c r="T289">
        <f>VLOOKUP($B289,'2022'!$B:$AC,27,FALSE)</f>
        <v>0.8411920500629142</v>
      </c>
      <c r="U289">
        <f>VLOOKUP($B289,'2022'!$B:$AC,28,FALSE)</f>
        <v>-0.99711762459504782</v>
      </c>
      <c r="V289">
        <f>P289*'Comb LR RESULTS'!$B$18+Q289*'Comb LR RESULTS'!$B$19+R289*'Comb LR RESULTS'!$B$20+S289*'Comb LR RESULTS'!$B$21+T289*'Comb LR RESULTS'!$B$22</f>
        <v>-0.13063547597219582</v>
      </c>
      <c r="W289" s="16">
        <f>'NO Z LR RESULTS'!$B$17+'NO Z LR RESULTS'!$B$18*LR!J289+'NO Z LR RESULTS'!$B$19*LR!I289+'NO Z LR RESULTS'!$B$20*LR!K289+'NO Z LR RESULTS'!$B$21*LR!L289+'NO Z LR RESULTS'!$B$22*LR!M289</f>
        <v>0.35937393695320835</v>
      </c>
    </row>
    <row r="290" spans="1:23" x14ac:dyDescent="0.3">
      <c r="A290">
        <v>2022</v>
      </c>
      <c r="B290" t="s">
        <v>444</v>
      </c>
      <c r="C290">
        <f>VLOOKUP($B290,'2022'!$B:$AC,18,FALSE)</f>
        <v>0.31449408604774898</v>
      </c>
      <c r="D290">
        <f>VLOOKUP($B290,'2022'!$B:$AC,19,FALSE)</f>
        <v>0.307</v>
      </c>
      <c r="E290">
        <f>VLOOKUP($B290,'2022'!$B:$AC,21,FALSE)</f>
        <v>-0.27458468436026873</v>
      </c>
      <c r="F290" s="13">
        <f>VLOOKUP($B290,'2022'!$B:$AC,7,FALSE)</f>
        <v>103.4</v>
      </c>
      <c r="G290" s="13">
        <f>VLOOKUP($B290,'2022'!$B:$AC,10,FALSE)</f>
        <v>12.2</v>
      </c>
      <c r="H290">
        <f>VLOOKUP(B290,'2022'!$B:$P,9,FALSE)</f>
        <v>7.3</v>
      </c>
      <c r="I290" s="13">
        <f>VLOOKUP($B290,'2022'!$B:$AC,11,FALSE)</f>
        <v>46.8</v>
      </c>
      <c r="J290" s="13">
        <f>VLOOKUP($B290,'2022'!$B:$AC,6,FALSE)</f>
        <v>19.7</v>
      </c>
      <c r="K290" s="13">
        <f>VLOOKUP($B290,'2022'!$B:$AC,12,FALSE)</f>
        <v>34.6</v>
      </c>
      <c r="L290" s="13">
        <f>VLOOKUP($B290,'2022'!$B:$AC,13,FALSE)</f>
        <v>36.6</v>
      </c>
      <c r="M290" s="13">
        <f>VLOOKUP($B290,'2022'!$B:$AC,14,FALSE)</f>
        <v>86.1</v>
      </c>
      <c r="N290">
        <f>VLOOKUP($B290,'2022'!$B:$AC,20,FALSE)</f>
        <v>-0.81052799925253249</v>
      </c>
      <c r="O290">
        <f>VLOOKUP($B290,'2022'!$B:$AC,22,FALSE)</f>
        <v>-0.36653448445105297</v>
      </c>
      <c r="P290">
        <f>VLOOKUP($B290,'2022'!$B:$AC,23,FALSE)</f>
        <v>-1.0036630461202931</v>
      </c>
      <c r="Q290">
        <f>VLOOKUP($B290,'2022'!$B:$AC,24,FALSE)</f>
        <v>-7.6487326109421439E-2</v>
      </c>
      <c r="R290">
        <f>VLOOKUP($B290,'2022'!$B:$AC,25,FALSE)</f>
        <v>6.4017143529988274E-2</v>
      </c>
      <c r="S290">
        <f>VLOOKUP($B290,'2022'!$B:$AC,26,FALSE)</f>
        <v>0.25124270964862283</v>
      </c>
      <c r="T290">
        <f>VLOOKUP($B290,'2022'!$B:$AC,27,FALSE)</f>
        <v>0.63114605608272145</v>
      </c>
      <c r="U290">
        <f>VLOOKUP($B290,'2022'!$B:$AC,28,FALSE)</f>
        <v>-0.52040781607350839</v>
      </c>
      <c r="V290">
        <f>P290*'Comb LR RESULTS'!$B$18+Q290*'Comb LR RESULTS'!$B$19+R290*'Comb LR RESULTS'!$B$20+S290*'Comb LR RESULTS'!$B$21+T290*'Comb LR RESULTS'!$B$22</f>
        <v>-0.14005556108022144</v>
      </c>
      <c r="W290" s="16">
        <f>'NO Z LR RESULTS'!$B$17+'NO Z LR RESULTS'!$B$18*LR!J290+'NO Z LR RESULTS'!$B$19*LR!I290+'NO Z LR RESULTS'!$B$20*LR!K290+'NO Z LR RESULTS'!$B$21*LR!L290+'NO Z LR RESULTS'!$B$22*LR!M290</f>
        <v>0.38421611859296323</v>
      </c>
    </row>
    <row r="291" spans="1:23" x14ac:dyDescent="0.3">
      <c r="A291">
        <v>2022</v>
      </c>
      <c r="B291" t="s">
        <v>141</v>
      </c>
      <c r="C291">
        <f>VLOOKUP($B291,'2022'!$B:$AC,18,FALSE)</f>
        <v>0.368309873351783</v>
      </c>
      <c r="D291">
        <f>VLOOKUP($B291,'2022'!$B:$AC,19,FALSE)</f>
        <v>0.34399999999999997</v>
      </c>
      <c r="E291">
        <f>VLOOKUP($B291,'2022'!$B:$AC,21,FALSE)</f>
        <v>1.3069126589874336</v>
      </c>
      <c r="F291" s="13">
        <f>VLOOKUP($B291,'2022'!$B:$AC,7,FALSE)</f>
        <v>106.7</v>
      </c>
      <c r="G291" s="13">
        <f>VLOOKUP($B291,'2022'!$B:$AC,10,FALSE)</f>
        <v>9.4</v>
      </c>
      <c r="H291">
        <f>VLOOKUP(B291,'2022'!$B:$P,9,FALSE)</f>
        <v>5.6</v>
      </c>
      <c r="I291" s="13">
        <f>VLOOKUP($B291,'2022'!$B:$AC,11,FALSE)</f>
        <v>44.3</v>
      </c>
      <c r="J291" s="13">
        <f>VLOOKUP($B291,'2022'!$B:$AC,6,FALSE)</f>
        <v>22.5</v>
      </c>
      <c r="K291" s="13">
        <f>VLOOKUP($B291,'2022'!$B:$AC,12,FALSE)</f>
        <v>34.9</v>
      </c>
      <c r="L291" s="13">
        <f>VLOOKUP($B291,'2022'!$B:$AC,13,FALSE)</f>
        <v>34.1</v>
      </c>
      <c r="M291" s="13">
        <f>VLOOKUP($B291,'2022'!$B:$AC,14,FALSE)</f>
        <v>83.1</v>
      </c>
      <c r="N291">
        <f>VLOOKUP($B291,'2022'!$B:$AC,20,FALSE)</f>
        <v>-1.4426854646167642</v>
      </c>
      <c r="O291">
        <f>VLOOKUP($B291,'2022'!$B:$AC,22,FALSE)</f>
        <v>-0.85690839092512738</v>
      </c>
      <c r="P291">
        <f>VLOOKUP($B291,'2022'!$B:$AC,23,FALSE)</f>
        <v>-1.756725749643935</v>
      </c>
      <c r="Q291">
        <f>VLOOKUP($B291,'2022'!$B:$AC,24,FALSE)</f>
        <v>0.28454905520847906</v>
      </c>
      <c r="R291">
        <f>VLOOKUP($B291,'2022'!$B:$AC,25,FALSE)</f>
        <v>0.13842246450905624</v>
      </c>
      <c r="S291">
        <f>VLOOKUP($B291,'2022'!$B:$AC,26,FALSE)</f>
        <v>-0.37796215323888499</v>
      </c>
      <c r="T291">
        <f>VLOOKUP($B291,'2022'!$B:$AC,27,FALSE)</f>
        <v>0.19355023529065166</v>
      </c>
      <c r="U291">
        <f>VLOOKUP($B291,'2022'!$B:$AC,28,FALSE)</f>
        <v>-0.42538579783011388</v>
      </c>
      <c r="V291">
        <f>P291*'Comb LR RESULTS'!$B$18+Q291*'Comb LR RESULTS'!$B$19+R291*'Comb LR RESULTS'!$B$20+S291*'Comb LR RESULTS'!$B$21+T291*'Comb LR RESULTS'!$B$22</f>
        <v>-0.17113970108968338</v>
      </c>
      <c r="W291" s="16">
        <f>'NO Z LR RESULTS'!$B$17+'NO Z LR RESULTS'!$B$18*LR!J291+'NO Z LR RESULTS'!$B$19*LR!I291+'NO Z LR RESULTS'!$B$20*LR!K291+'NO Z LR RESULTS'!$B$21*LR!L291+'NO Z LR RESULTS'!$B$22*LR!M291</f>
        <v>0.37213605926580751</v>
      </c>
    </row>
    <row r="292" spans="1:23" x14ac:dyDescent="0.3">
      <c r="A292">
        <v>2022</v>
      </c>
      <c r="B292" t="s">
        <v>449</v>
      </c>
      <c r="C292">
        <f>VLOOKUP($B292,'2022'!$B:$AC,18,FALSE)</f>
        <v>0.32904387223794501</v>
      </c>
      <c r="D292">
        <f>VLOOKUP($B292,'2022'!$B:$AC,19,FALSE)</f>
        <v>0.317</v>
      </c>
      <c r="E292">
        <f>VLOOKUP($B292,'2022'!$B:$AC,21,FALSE)</f>
        <v>0.15299334355324759</v>
      </c>
      <c r="F292" s="13">
        <f>VLOOKUP($B292,'2022'!$B:$AC,7,FALSE)</f>
        <v>103.7</v>
      </c>
      <c r="G292" s="13">
        <f>VLOOKUP($B292,'2022'!$B:$AC,10,FALSE)</f>
        <v>11.2</v>
      </c>
      <c r="H292">
        <f>VLOOKUP(B292,'2022'!$B:$P,9,FALSE)</f>
        <v>12.1</v>
      </c>
      <c r="I292" s="13">
        <f>VLOOKUP($B292,'2022'!$B:$AC,11,FALSE)</f>
        <v>46.1</v>
      </c>
      <c r="J292" s="13">
        <f>VLOOKUP($B292,'2022'!$B:$AC,6,FALSE)</f>
        <v>19.5</v>
      </c>
      <c r="K292" s="13">
        <f>VLOOKUP($B292,'2022'!$B:$AC,12,FALSE)</f>
        <v>34.9</v>
      </c>
      <c r="L292" s="13">
        <f>VLOOKUP($B292,'2022'!$B:$AC,13,FALSE)</f>
        <v>36</v>
      </c>
      <c r="M292" s="13">
        <f>VLOOKUP($B292,'2022'!$B:$AC,14,FALSE)</f>
        <v>86.1</v>
      </c>
      <c r="N292">
        <f>VLOOKUP($B292,'2022'!$B:$AC,20,FALSE)</f>
        <v>-1.036298522596901</v>
      </c>
      <c r="O292">
        <f>VLOOKUP($B292,'2022'!$B:$AC,22,FALSE)</f>
        <v>1.0180506632404513</v>
      </c>
      <c r="P292">
        <f>VLOOKUP($B292,'2022'!$B:$AC,23,FALSE)</f>
        <v>-1.2145206031069116</v>
      </c>
      <c r="Q292">
        <f>VLOOKUP($B292,'2022'!$B:$AC,24,FALSE)</f>
        <v>-0.10227563906069996</v>
      </c>
      <c r="R292">
        <f>VLOOKUP($B292,'2022'!$B:$AC,25,FALSE)</f>
        <v>0.13842246450905624</v>
      </c>
      <c r="S292">
        <f>VLOOKUP($B292,'2022'!$B:$AC,26,FALSE)</f>
        <v>0.25124270964862283</v>
      </c>
      <c r="T292">
        <f>VLOOKUP($B292,'2022'!$B:$AC,27,FALSE)</f>
        <v>0.52612305909262447</v>
      </c>
      <c r="U292">
        <f>VLOOKUP($B292,'2022'!$B:$AC,28,FALSE)</f>
        <v>-0.51557845301375782</v>
      </c>
      <c r="V292">
        <f>P292*'Comb LR RESULTS'!$B$18+Q292*'Comb LR RESULTS'!$B$19+R292*'Comb LR RESULTS'!$B$20+S292*'Comb LR RESULTS'!$B$21+T292*'Comb LR RESULTS'!$B$22</f>
        <v>-0.17706231833532626</v>
      </c>
      <c r="W292" s="16">
        <f>'NO Z LR RESULTS'!$B$17+'NO Z LR RESULTS'!$B$18*LR!J292+'NO Z LR RESULTS'!$B$19*LR!I292+'NO Z LR RESULTS'!$B$20*LR!K292+'NO Z LR RESULTS'!$B$21*LR!L292+'NO Z LR RESULTS'!$B$22*LR!M292</f>
        <v>0.38209473335789979</v>
      </c>
    </row>
    <row r="293" spans="1:23" x14ac:dyDescent="0.3">
      <c r="A293">
        <v>2022</v>
      </c>
      <c r="B293" t="s">
        <v>432</v>
      </c>
      <c r="C293">
        <f>VLOOKUP($B293,'2022'!$B:$AC,18,FALSE)</f>
        <v>0.313168495961057</v>
      </c>
      <c r="D293">
        <f>VLOOKUP($B293,'2022'!$B:$AC,19,FALSE)</f>
        <v>0.32</v>
      </c>
      <c r="E293">
        <f>VLOOKUP($B293,'2022'!$B:$AC,21,FALSE)</f>
        <v>-0.31354011557281669</v>
      </c>
      <c r="F293" s="13">
        <f>VLOOKUP($B293,'2022'!$B:$AC,7,FALSE)</f>
        <v>104.4</v>
      </c>
      <c r="G293" s="13">
        <f>VLOOKUP($B293,'2022'!$B:$AC,10,FALSE)</f>
        <v>15.1</v>
      </c>
      <c r="H293">
        <f>VLOOKUP(B293,'2022'!$B:$P,9,FALSE)</f>
        <v>9</v>
      </c>
      <c r="I293" s="13">
        <f>VLOOKUP($B293,'2022'!$B:$AC,11,FALSE)</f>
        <v>47.7</v>
      </c>
      <c r="J293" s="13">
        <f>VLOOKUP($B293,'2022'!$B:$AC,6,FALSE)</f>
        <v>22.4</v>
      </c>
      <c r="K293" s="13">
        <f>VLOOKUP($B293,'2022'!$B:$AC,12,FALSE)</f>
        <v>32.6</v>
      </c>
      <c r="L293" s="13">
        <f>VLOOKUP($B293,'2022'!$B:$AC,13,FALSE)</f>
        <v>31.1</v>
      </c>
      <c r="M293" s="13">
        <f>VLOOKUP($B293,'2022'!$B:$AC,14,FALSE)</f>
        <v>79.400000000000006</v>
      </c>
      <c r="N293">
        <f>VLOOKUP($B293,'2022'!$B:$AC,20,FALSE)</f>
        <v>-0.15579348155386347</v>
      </c>
      <c r="O293">
        <f>VLOOKUP($B293,'2022'!$B:$AC,22,FALSE)</f>
        <v>0.12383942202302153</v>
      </c>
      <c r="P293">
        <f>VLOOKUP($B293,'2022'!$B:$AC,23,FALSE)</f>
        <v>-0.73256047285178028</v>
      </c>
      <c r="Q293">
        <f>VLOOKUP($B293,'2022'!$B:$AC,24,FALSE)</f>
        <v>0.2716548987328396</v>
      </c>
      <c r="R293">
        <f>VLOOKUP($B293,'2022'!$B:$AC,25,FALSE)</f>
        <v>-0.43201832966380282</v>
      </c>
      <c r="S293">
        <f>VLOOKUP($B293,'2022'!$B:$AC,26,FALSE)</f>
        <v>-1.1539814841334757</v>
      </c>
      <c r="T293">
        <f>VLOOKUP($B293,'2022'!$B:$AC,27,FALSE)</f>
        <v>-0.33156474965983213</v>
      </c>
      <c r="U293">
        <f>VLOOKUP($B293,'2022'!$B:$AC,28,FALSE)</f>
        <v>-0.11874350607700113</v>
      </c>
      <c r="V293">
        <f>P293*'Comb LR RESULTS'!$B$18+Q293*'Comb LR RESULTS'!$B$19+R293*'Comb LR RESULTS'!$B$20+S293*'Comb LR RESULTS'!$B$21+T293*'Comb LR RESULTS'!$B$22</f>
        <v>-0.21233685495651372</v>
      </c>
      <c r="W293" s="16">
        <f>'NO Z LR RESULTS'!$B$17+'NO Z LR RESULTS'!$B$18*LR!J293+'NO Z LR RESULTS'!$B$19*LR!I293+'NO Z LR RESULTS'!$B$20*LR!K293+'NO Z LR RESULTS'!$B$21*LR!L293+'NO Z LR RESULTS'!$B$22*LR!M293</f>
        <v>0.37755617305092126</v>
      </c>
    </row>
    <row r="294" spans="1:23" x14ac:dyDescent="0.3">
      <c r="A294">
        <v>2022</v>
      </c>
      <c r="B294" t="s">
        <v>105</v>
      </c>
      <c r="C294">
        <f>VLOOKUP($B294,'2022'!$B:$AC,18,FALSE)</f>
        <v>0.33551845756325999</v>
      </c>
      <c r="D294">
        <f>VLOOKUP($B294,'2022'!$B:$AC,19,FALSE)</f>
        <v>0.30099999999999999</v>
      </c>
      <c r="E294">
        <f>VLOOKUP($B294,'2022'!$B:$AC,21,FALSE)</f>
        <v>0.34326352270002924</v>
      </c>
      <c r="F294" s="13">
        <f>VLOOKUP($B294,'2022'!$B:$AC,7,FALSE)</f>
        <v>106.4</v>
      </c>
      <c r="G294" s="13">
        <f>VLOOKUP($B294,'2022'!$B:$AC,10,FALSE)</f>
        <v>17.899999999999999</v>
      </c>
      <c r="H294">
        <f>VLOOKUP(B294,'2022'!$B:$P,9,FALSE)</f>
        <v>8.8000000000000007</v>
      </c>
      <c r="I294" s="13">
        <f>VLOOKUP($B294,'2022'!$B:$AC,11,FALSE)</f>
        <v>53.4</v>
      </c>
      <c r="J294" s="13">
        <f>VLOOKUP($B294,'2022'!$B:$AC,6,FALSE)</f>
        <v>22.3</v>
      </c>
      <c r="K294" s="13">
        <f>VLOOKUP($B294,'2022'!$B:$AC,12,FALSE)</f>
        <v>35.5</v>
      </c>
      <c r="L294" s="13">
        <f>VLOOKUP($B294,'2022'!$B:$AC,13,FALSE)</f>
        <v>34.200000000000003</v>
      </c>
      <c r="M294" s="13">
        <f>VLOOKUP($B294,'2022'!$B:$AC,14,FALSE)</f>
        <v>79.8</v>
      </c>
      <c r="N294">
        <f>VLOOKUP($B294,'2022'!$B:$AC,20,FALSE)</f>
        <v>0.47636398381036832</v>
      </c>
      <c r="O294">
        <f>VLOOKUP($B294,'2022'!$B:$AC,22,FALSE)</f>
        <v>6.6148374202542395E-2</v>
      </c>
      <c r="P294">
        <f>VLOOKUP($B294,'2022'!$B:$AC,23,FALSE)</f>
        <v>0.98442249118212199</v>
      </c>
      <c r="Q294">
        <f>VLOOKUP($B294,'2022'!$B:$AC,24,FALSE)</f>
        <v>0.25876074225720058</v>
      </c>
      <c r="R294">
        <f>VLOOKUP($B294,'2022'!$B:$AC,25,FALSE)</f>
        <v>0.28723310646719391</v>
      </c>
      <c r="S294">
        <f>VLOOKUP($B294,'2022'!$B:$AC,26,FALSE)</f>
        <v>-1.0700875024151431</v>
      </c>
      <c r="T294">
        <f>VLOOKUP($B294,'2022'!$B:$AC,27,FALSE)</f>
        <v>0.21105406812233468</v>
      </c>
      <c r="U294">
        <f>VLOOKUP($B294,'2022'!$B:$AC,28,FALSE)</f>
        <v>-1.3096139347474711</v>
      </c>
      <c r="V294">
        <f>P294*'Comb LR RESULTS'!$B$18+Q294*'Comb LR RESULTS'!$B$19+R294*'Comb LR RESULTS'!$B$20+S294*'Comb LR RESULTS'!$B$21+T294*'Comb LR RESULTS'!$B$22</f>
        <v>-0.22694427118412416</v>
      </c>
      <c r="W294" s="16">
        <f>'NO Z LR RESULTS'!$B$17+'NO Z LR RESULTS'!$B$18*LR!J294+'NO Z LR RESULTS'!$B$19*LR!I294+'NO Z LR RESULTS'!$B$20*LR!K294+'NO Z LR RESULTS'!$B$21*LR!L294+'NO Z LR RESULTS'!$B$22*LR!M294</f>
        <v>0.38881670596072826</v>
      </c>
    </row>
    <row r="295" spans="1:23" x14ac:dyDescent="0.3">
      <c r="A295">
        <v>2022</v>
      </c>
      <c r="B295" t="s">
        <v>52</v>
      </c>
      <c r="C295">
        <f>VLOOKUP($B295,'2022'!$B:$AC,18,FALSE)</f>
        <v>0.32436932015964998</v>
      </c>
      <c r="D295">
        <f>VLOOKUP($B295,'2022'!$B:$AC,19,FALSE)</f>
        <v>0.32200000000000001</v>
      </c>
      <c r="E295">
        <f>VLOOKUP($B295,'2022'!$B:$AC,21,FALSE)</f>
        <v>1.5621169633385274E-2</v>
      </c>
      <c r="F295" s="13">
        <f>VLOOKUP($B295,'2022'!$B:$AC,7,FALSE)</f>
        <v>106.8</v>
      </c>
      <c r="G295" s="13">
        <f>VLOOKUP($B295,'2022'!$B:$AC,10,FALSE)</f>
        <v>14.7</v>
      </c>
      <c r="H295">
        <f>VLOOKUP(B295,'2022'!$B:$P,9,FALSE)</f>
        <v>10.3</v>
      </c>
      <c r="I295" s="13">
        <f>VLOOKUP($B295,'2022'!$B:$AC,11,FALSE)</f>
        <v>46.9</v>
      </c>
      <c r="J295" s="13">
        <f>VLOOKUP($B295,'2022'!$B:$AC,6,FALSE)</f>
        <v>29.5</v>
      </c>
      <c r="K295" s="13">
        <f>VLOOKUP($B295,'2022'!$B:$AC,12,FALSE)</f>
        <v>32.200000000000003</v>
      </c>
      <c r="L295" s="13">
        <f>VLOOKUP($B295,'2022'!$B:$AC,13,FALSE)</f>
        <v>40</v>
      </c>
      <c r="M295" s="13">
        <f>VLOOKUP($B295,'2022'!$B:$AC,14,FALSE)</f>
        <v>73.900000000000006</v>
      </c>
      <c r="N295">
        <f>VLOOKUP($B295,'2022'!$B:$AC,20,FALSE)</f>
        <v>-0.24610169089161099</v>
      </c>
      <c r="O295">
        <f>VLOOKUP($B295,'2022'!$B:$AC,22,FALSE)</f>
        <v>0.49883123285613751</v>
      </c>
      <c r="P295">
        <f>VLOOKUP($B295,'2022'!$B:$AC,23,FALSE)</f>
        <v>-0.97354053797934692</v>
      </c>
      <c r="Q295">
        <f>VLOOKUP($B295,'2022'!$B:$AC,24,FALSE)</f>
        <v>1.1871400085032302</v>
      </c>
      <c r="R295">
        <f>VLOOKUP($B295,'2022'!$B:$AC,25,FALSE)</f>
        <v>-0.5312254243025607</v>
      </c>
      <c r="S295">
        <f>VLOOKUP($B295,'2022'!$B:$AC,26,FALSE)</f>
        <v>-2.3075237327605733</v>
      </c>
      <c r="T295">
        <f>VLOOKUP($B295,'2022'!$B:$AC,27,FALSE)</f>
        <v>1.2262763723599361</v>
      </c>
      <c r="U295">
        <f>VLOOKUP($B295,'2022'!$B:$AC,28,FALSE)</f>
        <v>-1.8154346723147188</v>
      </c>
      <c r="V295">
        <f>P295*'Comb LR RESULTS'!$B$18+Q295*'Comb LR RESULTS'!$B$19+R295*'Comb LR RESULTS'!$B$20+S295*'Comb LR RESULTS'!$B$21+T295*'Comb LR RESULTS'!$B$22</f>
        <v>-0.25179970418786701</v>
      </c>
      <c r="W295" s="16">
        <f>'NO Z LR RESULTS'!$B$17+'NO Z LR RESULTS'!$B$18*LR!J295+'NO Z LR RESULTS'!$B$19*LR!I295+'NO Z LR RESULTS'!$B$20*LR!K295+'NO Z LR RESULTS'!$B$21*LR!L295+'NO Z LR RESULTS'!$B$22*LR!M295</f>
        <v>0.3579549793338147</v>
      </c>
    </row>
    <row r="296" spans="1:23" x14ac:dyDescent="0.3">
      <c r="A296">
        <v>2022</v>
      </c>
      <c r="B296" t="s">
        <v>457</v>
      </c>
      <c r="C296">
        <f>VLOOKUP($B296,'2022'!$B:$AC,18,FALSE)</f>
        <v>0.27469495049742698</v>
      </c>
      <c r="D296">
        <f>VLOOKUP($B296,'2022'!$B:$AC,19,FALSE)</f>
        <v>0.28899999999999998</v>
      </c>
      <c r="E296">
        <f>VLOOKUP($B296,'2022'!$B:$AC,21,FALSE)</f>
        <v>-1.4441713483028622</v>
      </c>
      <c r="F296" s="13">
        <f>VLOOKUP($B296,'2022'!$B:$AC,7,FALSE)</f>
        <v>104.5</v>
      </c>
      <c r="G296" s="13">
        <f>VLOOKUP($B296,'2022'!$B:$AC,10,FALSE)</f>
        <v>14.2</v>
      </c>
      <c r="H296">
        <f>VLOOKUP(B296,'2022'!$B:$P,9,FALSE)</f>
        <v>5.3</v>
      </c>
      <c r="I296" s="13">
        <f>VLOOKUP($B296,'2022'!$B:$AC,11,FALSE)</f>
        <v>50.1</v>
      </c>
      <c r="J296" s="13">
        <f>VLOOKUP($B296,'2022'!$B:$AC,6,FALSE)</f>
        <v>19.2</v>
      </c>
      <c r="K296" s="13">
        <f>VLOOKUP($B296,'2022'!$B:$AC,12,FALSE)</f>
        <v>35.9</v>
      </c>
      <c r="L296" s="13">
        <f>VLOOKUP($B296,'2022'!$B:$AC,13,FALSE)</f>
        <v>31.9</v>
      </c>
      <c r="M296" s="13">
        <f>VLOOKUP($B296,'2022'!$B:$AC,14,FALSE)</f>
        <v>83.5</v>
      </c>
      <c r="N296">
        <f>VLOOKUP($B296,'2022'!$B:$AC,20,FALSE)</f>
        <v>-0.35898695256379526</v>
      </c>
      <c r="O296">
        <f>VLOOKUP($B296,'2022'!$B:$AC,22,FALSE)</f>
        <v>-0.94344496265584643</v>
      </c>
      <c r="P296">
        <f>VLOOKUP($B296,'2022'!$B:$AC,23,FALSE)</f>
        <v>-9.6202774690844779E-3</v>
      </c>
      <c r="Q296">
        <f>VLOOKUP($B296,'2022'!$B:$AC,24,FALSE)</f>
        <v>-0.14095810848761794</v>
      </c>
      <c r="R296">
        <f>VLOOKUP($B296,'2022'!$B:$AC,25,FALSE)</f>
        <v>0.38644020110595179</v>
      </c>
      <c r="S296">
        <f>VLOOKUP($B296,'2022'!$B:$AC,26,FALSE)</f>
        <v>-0.29406817152054943</v>
      </c>
      <c r="T296">
        <f>VLOOKUP($B296,'2022'!$B:$AC,27,FALSE)</f>
        <v>-0.19153408700637028</v>
      </c>
      <c r="U296">
        <f>VLOOKUP($B296,'2022'!$B:$AC,28,FALSE)</f>
        <v>-0.62993239410774882</v>
      </c>
      <c r="V296">
        <f>P296*'Comb LR RESULTS'!$B$18+Q296*'Comb LR RESULTS'!$B$19+R296*'Comb LR RESULTS'!$B$20+S296*'Comb LR RESULTS'!$B$21+T296*'Comb LR RESULTS'!$B$22</f>
        <v>-0.25336263150001725</v>
      </c>
      <c r="W296" s="16">
        <f>'NO Z LR RESULTS'!$B$17+'NO Z LR RESULTS'!$B$18*LR!J296+'NO Z LR RESULTS'!$B$19*LR!I296+'NO Z LR RESULTS'!$B$20*LR!K296+'NO Z LR RESULTS'!$B$21*LR!L296+'NO Z LR RESULTS'!$B$22*LR!M296</f>
        <v>0.3885472635038712</v>
      </c>
    </row>
    <row r="297" spans="1:23" x14ac:dyDescent="0.3">
      <c r="A297">
        <v>2022</v>
      </c>
      <c r="B297" t="s">
        <v>426</v>
      </c>
      <c r="C297">
        <f>VLOOKUP($B297,'2022'!$B:$AC,18,FALSE)</f>
        <v>0.301558144158179</v>
      </c>
      <c r="D297">
        <f>VLOOKUP($B297,'2022'!$B:$AC,19,FALSE)</f>
        <v>0.29899999999999999</v>
      </c>
      <c r="E297">
        <f>VLOOKUP($B297,'2022'!$B:$AC,21,FALSE)</f>
        <v>-0.65473628590566946</v>
      </c>
      <c r="F297" s="13">
        <f>VLOOKUP($B297,'2022'!$B:$AC,7,FALSE)</f>
        <v>105.5</v>
      </c>
      <c r="G297" s="13">
        <f>VLOOKUP($B297,'2022'!$B:$AC,10,FALSE)</f>
        <v>14.7</v>
      </c>
      <c r="H297">
        <f>VLOOKUP(B297,'2022'!$B:$P,9,FALSE)</f>
        <v>10.7</v>
      </c>
      <c r="I297" s="13">
        <f>VLOOKUP($B297,'2022'!$B:$AC,11,FALSE)</f>
        <v>49.8</v>
      </c>
      <c r="J297" s="13">
        <f>VLOOKUP($B297,'2022'!$B:$AC,6,FALSE)</f>
        <v>27.4</v>
      </c>
      <c r="K297" s="13">
        <f>VLOOKUP($B297,'2022'!$B:$AC,12,FALSE)</f>
        <v>35.1</v>
      </c>
      <c r="L297" s="13">
        <f>VLOOKUP($B297,'2022'!$B:$AC,13,FALSE)</f>
        <v>31.4</v>
      </c>
      <c r="M297" s="13">
        <f>VLOOKUP($B297,'2022'!$B:$AC,14,FALSE)</f>
        <v>74.099999999999994</v>
      </c>
      <c r="N297">
        <f>VLOOKUP($B297,'2022'!$B:$AC,20,FALSE)</f>
        <v>-0.24610169089161099</v>
      </c>
      <c r="O297">
        <f>VLOOKUP($B297,'2022'!$B:$AC,22,FALSE)</f>
        <v>0.61421332849709576</v>
      </c>
      <c r="P297">
        <f>VLOOKUP($B297,'2022'!$B:$AC,23,FALSE)</f>
        <v>-9.9987801891922787E-2</v>
      </c>
      <c r="Q297">
        <f>VLOOKUP($B297,'2022'!$B:$AC,24,FALSE)</f>
        <v>0.91636272251480466</v>
      </c>
      <c r="R297">
        <f>VLOOKUP($B297,'2022'!$B:$AC,25,FALSE)</f>
        <v>0.18802601182843606</v>
      </c>
      <c r="S297">
        <f>VLOOKUP($B297,'2022'!$B:$AC,26,FALSE)</f>
        <v>-2.2655767419014086</v>
      </c>
      <c r="T297">
        <f>VLOOKUP($B297,'2022'!$B:$AC,27,FALSE)</f>
        <v>-0.27905325116478424</v>
      </c>
      <c r="U297">
        <f>VLOOKUP($B297,'2022'!$B:$AC,28,FALSE)</f>
        <v>-1.2581867800502555</v>
      </c>
      <c r="V297">
        <f>P297*'Comb LR RESULTS'!$B$18+Q297*'Comb LR RESULTS'!$B$19+R297*'Comb LR RESULTS'!$B$20+S297*'Comb LR RESULTS'!$B$21+T297*'Comb LR RESULTS'!$B$22</f>
        <v>-0.27219920429884209</v>
      </c>
      <c r="W297" s="16">
        <f>'NO Z LR RESULTS'!$B$17+'NO Z LR RESULTS'!$B$18*LR!J297+'NO Z LR RESULTS'!$B$19*LR!I297+'NO Z LR RESULTS'!$B$20*LR!K297+'NO Z LR RESULTS'!$B$21*LR!L297+'NO Z LR RESULTS'!$B$22*LR!M297</f>
        <v>0.36881808897052704</v>
      </c>
    </row>
    <row r="298" spans="1:23" x14ac:dyDescent="0.3">
      <c r="A298">
        <v>2022</v>
      </c>
      <c r="B298" t="s">
        <v>193</v>
      </c>
      <c r="C298">
        <f>VLOOKUP($B298,'2022'!$B:$AC,18,FALSE)</f>
        <v>0.28404397238384499</v>
      </c>
      <c r="D298">
        <f>VLOOKUP($B298,'2022'!$B:$AC,19,FALSE)</f>
        <v>0.27800000000000002</v>
      </c>
      <c r="E298">
        <f>VLOOKUP($B298,'2022'!$B:$AC,21,FALSE)</f>
        <v>-1.1694294181562548</v>
      </c>
      <c r="F298" s="13">
        <f>VLOOKUP($B298,'2022'!$B:$AC,7,FALSE)</f>
        <v>102.2</v>
      </c>
      <c r="G298" s="13">
        <f>VLOOKUP($B298,'2022'!$B:$AC,10,FALSE)</f>
        <v>15.2</v>
      </c>
      <c r="H298">
        <f>VLOOKUP(B298,'2022'!$B:$P,9,FALSE)</f>
        <v>13.6</v>
      </c>
      <c r="I298" s="13">
        <f>VLOOKUP($B298,'2022'!$B:$AC,11,FALSE)</f>
        <v>48.9</v>
      </c>
      <c r="J298" s="13">
        <f>VLOOKUP($B298,'2022'!$B:$AC,6,FALSE)</f>
        <v>22.2</v>
      </c>
      <c r="K298" s="13">
        <f>VLOOKUP($B298,'2022'!$B:$AC,12,FALSE)</f>
        <v>33.700000000000003</v>
      </c>
      <c r="L298" s="13">
        <f>VLOOKUP($B298,'2022'!$B:$AC,13,FALSE)</f>
        <v>34.700000000000003</v>
      </c>
      <c r="M298" s="13">
        <f>VLOOKUP($B298,'2022'!$B:$AC,14,FALSE)</f>
        <v>79.3</v>
      </c>
      <c r="N298">
        <f>VLOOKUP($B298,'2022'!$B:$AC,20,FALSE)</f>
        <v>-0.1332164292194267</v>
      </c>
      <c r="O298">
        <f>VLOOKUP($B298,'2022'!$B:$AC,22,FALSE)</f>
        <v>1.4507335218940465</v>
      </c>
      <c r="P298">
        <f>VLOOKUP($B298,'2022'!$B:$AC,23,FALSE)</f>
        <v>-0.37109037516043342</v>
      </c>
      <c r="Q298">
        <f>VLOOKUP($B298,'2022'!$B:$AC,24,FALSE)</f>
        <v>0.24586658578156109</v>
      </c>
      <c r="R298">
        <f>VLOOKUP($B298,'2022'!$B:$AC,25,FALSE)</f>
        <v>-0.15919881940721736</v>
      </c>
      <c r="S298">
        <f>VLOOKUP($B298,'2022'!$B:$AC,26,FALSE)</f>
        <v>-1.1749549795630609</v>
      </c>
      <c r="T298">
        <f>VLOOKUP($B298,'2022'!$B:$AC,27,FALSE)</f>
        <v>0.29857323228074867</v>
      </c>
      <c r="U298">
        <f>VLOOKUP($B298,'2022'!$B:$AC,28,FALSE)</f>
        <v>-1.0684628066550312</v>
      </c>
      <c r="V298">
        <f>P298*'Comb LR RESULTS'!$B$18+Q298*'Comb LR RESULTS'!$B$19+R298*'Comb LR RESULTS'!$B$20+S298*'Comb LR RESULTS'!$B$21+T298*'Comb LR RESULTS'!$B$22</f>
        <v>-0.33326070617982845</v>
      </c>
      <c r="W298" s="16">
        <f>'NO Z LR RESULTS'!$B$17+'NO Z LR RESULTS'!$B$18*LR!J298+'NO Z LR RESULTS'!$B$19*LR!I298+'NO Z LR RESULTS'!$B$20*LR!K298+'NO Z LR RESULTS'!$B$21*LR!L298+'NO Z LR RESULTS'!$B$22*LR!M298</f>
        <v>0.37613335700097317</v>
      </c>
    </row>
    <row r="299" spans="1:23" x14ac:dyDescent="0.3">
      <c r="A299">
        <v>2022</v>
      </c>
      <c r="B299" t="s">
        <v>47</v>
      </c>
      <c r="C299">
        <f>VLOOKUP($B299,'2022'!$B:$AC,18,FALSE)</f>
        <v>0.32239559490533798</v>
      </c>
      <c r="D299">
        <f>VLOOKUP($B299,'2022'!$B:$AC,19,FALSE)</f>
        <v>0.32400000000000001</v>
      </c>
      <c r="E299">
        <f>VLOOKUP($B299,'2022'!$B:$AC,21,FALSE)</f>
        <v>-4.2381163930147112E-2</v>
      </c>
      <c r="F299" s="13">
        <f>VLOOKUP($B299,'2022'!$B:$AC,7,FALSE)</f>
        <v>106</v>
      </c>
      <c r="G299" s="13">
        <f>VLOOKUP($B299,'2022'!$B:$AC,10,FALSE)</f>
        <v>19.2</v>
      </c>
      <c r="H299">
        <f>VLOOKUP(B299,'2022'!$B:$P,9,FALSE)</f>
        <v>5.7</v>
      </c>
      <c r="I299" s="13">
        <f>VLOOKUP($B299,'2022'!$B:$AC,11,FALSE)</f>
        <v>49.5</v>
      </c>
      <c r="J299" s="13">
        <f>VLOOKUP($B299,'2022'!$B:$AC,6,FALSE)</f>
        <v>27.6</v>
      </c>
      <c r="K299" s="13">
        <f>VLOOKUP($B299,'2022'!$B:$AC,12,FALSE)</f>
        <v>30.3</v>
      </c>
      <c r="L299" s="13">
        <f>VLOOKUP($B299,'2022'!$B:$AC,13,FALSE)</f>
        <v>35.1</v>
      </c>
      <c r="M299" s="13">
        <f>VLOOKUP($B299,'2022'!$B:$AC,14,FALSE)</f>
        <v>71.3</v>
      </c>
      <c r="N299">
        <f>VLOOKUP($B299,'2022'!$B:$AC,20,FALSE)</f>
        <v>0.76986566415804769</v>
      </c>
      <c r="O299">
        <f>VLOOKUP($B299,'2022'!$B:$AC,22,FALSE)</f>
        <v>-0.82806286701488763</v>
      </c>
      <c r="P299">
        <f>VLOOKUP($B299,'2022'!$B:$AC,23,FALSE)</f>
        <v>-0.19035532631475896</v>
      </c>
      <c r="Q299">
        <f>VLOOKUP($B299,'2022'!$B:$AC,24,FALSE)</f>
        <v>0.94215103546608359</v>
      </c>
      <c r="R299">
        <f>VLOOKUP($B299,'2022'!$B:$AC,25,FALSE)</f>
        <v>-1.0024591238366627</v>
      </c>
      <c r="S299">
        <f>VLOOKUP($B299,'2022'!$B:$AC,26,FALSE)</f>
        <v>-2.8528346139297485</v>
      </c>
      <c r="T299">
        <f>VLOOKUP($B299,'2022'!$B:$AC,27,FALSE)</f>
        <v>0.3685885636074796</v>
      </c>
      <c r="U299">
        <f>VLOOKUP($B299,'2022'!$B:$AC,28,FALSE)</f>
        <v>-1.2768130182344817</v>
      </c>
      <c r="V299">
        <f>P299*'Comb LR RESULTS'!$B$18+Q299*'Comb LR RESULTS'!$B$19+R299*'Comb LR RESULTS'!$B$20+S299*'Comb LR RESULTS'!$B$21+T299*'Comb LR RESULTS'!$B$22</f>
        <v>-0.35645329846400048</v>
      </c>
      <c r="W299" s="16">
        <f>'NO Z LR RESULTS'!$B$17+'NO Z LR RESULTS'!$B$18*LR!J299+'NO Z LR RESULTS'!$B$19*LR!I299+'NO Z LR RESULTS'!$B$20*LR!K299+'NO Z LR RESULTS'!$B$21*LR!L299+'NO Z LR RESULTS'!$B$22*LR!M299</f>
        <v>0.36384826332196268</v>
      </c>
    </row>
    <row r="300" spans="1:23" x14ac:dyDescent="0.3">
      <c r="A300">
        <v>2022</v>
      </c>
      <c r="B300" t="s">
        <v>434</v>
      </c>
      <c r="C300">
        <f>VLOOKUP($B300,'2022'!$B:$AC,18,FALSE)</f>
        <v>0.34329009503825703</v>
      </c>
      <c r="D300">
        <f>VLOOKUP($B300,'2022'!$B:$AC,19,FALSE)</f>
        <v>0.313</v>
      </c>
      <c r="E300">
        <f>VLOOKUP($B300,'2022'!$B:$AC,21,FALSE)</f>
        <v>0.57165048191576751</v>
      </c>
      <c r="F300" s="13">
        <f>VLOOKUP($B300,'2022'!$B:$AC,7,FALSE)</f>
        <v>104</v>
      </c>
      <c r="G300" s="13">
        <f>VLOOKUP($B300,'2022'!$B:$AC,10,FALSE)</f>
        <v>12.2</v>
      </c>
      <c r="H300">
        <f>VLOOKUP(B300,'2022'!$B:$P,9,FALSE)</f>
        <v>9.8000000000000007</v>
      </c>
      <c r="I300" s="13">
        <f>VLOOKUP($B300,'2022'!$B:$AC,11,FALSE)</f>
        <v>46.4</v>
      </c>
      <c r="J300" s="13">
        <f>VLOOKUP($B300,'2022'!$B:$AC,6,FALSE)</f>
        <v>21.6</v>
      </c>
      <c r="K300" s="13">
        <f>VLOOKUP($B300,'2022'!$B:$AC,12,FALSE)</f>
        <v>34.200000000000003</v>
      </c>
      <c r="L300" s="13">
        <f>VLOOKUP($B300,'2022'!$B:$AC,13,FALSE)</f>
        <v>40.6</v>
      </c>
      <c r="M300" s="13">
        <f>VLOOKUP($B300,'2022'!$B:$AC,14,FALSE)</f>
        <v>82</v>
      </c>
      <c r="N300">
        <f>VLOOKUP($B300,'2022'!$B:$AC,20,FALSE)</f>
        <v>-0.81052799925253249</v>
      </c>
      <c r="O300">
        <f>VLOOKUP($B300,'2022'!$B:$AC,22,FALSE)</f>
        <v>0.35460361330493911</v>
      </c>
      <c r="P300">
        <f>VLOOKUP($B300,'2022'!$B:$AC,23,FALSE)</f>
        <v>-1.1241530786840754</v>
      </c>
      <c r="Q300">
        <f>VLOOKUP($B300,'2022'!$B:$AC,24,FALSE)</f>
        <v>0.16850164692772557</v>
      </c>
      <c r="R300">
        <f>VLOOKUP($B300,'2022'!$B:$AC,25,FALSE)</f>
        <v>-3.5189951108769595E-2</v>
      </c>
      <c r="S300">
        <f>VLOOKUP($B300,'2022'!$B:$AC,26,FALSE)</f>
        <v>-0.60867060296430342</v>
      </c>
      <c r="T300">
        <f>VLOOKUP($B300,'2022'!$B:$AC,27,FALSE)</f>
        <v>1.3312993693500332</v>
      </c>
      <c r="U300">
        <f>VLOOKUP($B300,'2022'!$B:$AC,28,FALSE)</f>
        <v>-1.7362783742778414</v>
      </c>
      <c r="V300">
        <f>P300*'Comb LR RESULTS'!$B$18+Q300*'Comb LR RESULTS'!$B$19+R300*'Comb LR RESULTS'!$B$20+S300*'Comb LR RESULTS'!$B$21+T300*'Comb LR RESULTS'!$B$22</f>
        <v>-0.39104404198008746</v>
      </c>
      <c r="W300" s="16">
        <f>'NO Z LR RESULTS'!$B$17+'NO Z LR RESULTS'!$B$18*LR!J300+'NO Z LR RESULTS'!$B$19*LR!I300+'NO Z LR RESULTS'!$B$20*LR!K300+'NO Z LR RESULTS'!$B$21*LR!L300+'NO Z LR RESULTS'!$B$22*LR!M300</f>
        <v>0.37016858692841847</v>
      </c>
    </row>
    <row r="301" spans="1:23" x14ac:dyDescent="0.3">
      <c r="A301">
        <v>2022</v>
      </c>
      <c r="B301" t="s">
        <v>435</v>
      </c>
      <c r="C301">
        <f>VLOOKUP($B301,'2022'!$B:$AC,18,FALSE)</f>
        <v>0.32109348581157598</v>
      </c>
      <c r="D301">
        <f>VLOOKUP($B301,'2022'!$B:$AC,19,FALSE)</f>
        <v>0.33300000000000002</v>
      </c>
      <c r="E301">
        <f>VLOOKUP($B301,'2022'!$B:$AC,21,FALSE)</f>
        <v>-8.0646553617740036E-2</v>
      </c>
      <c r="F301" s="13">
        <f>VLOOKUP($B301,'2022'!$B:$AC,7,FALSE)</f>
        <v>103.2</v>
      </c>
      <c r="G301" s="13">
        <f>VLOOKUP($B301,'2022'!$B:$AC,10,FALSE)</f>
        <v>11.1</v>
      </c>
      <c r="H301">
        <f>VLOOKUP(B301,'2022'!$B:$P,9,FALSE)</f>
        <v>7.1</v>
      </c>
      <c r="I301" s="13">
        <f>VLOOKUP($B301,'2022'!$B:$AC,11,FALSE)</f>
        <v>41</v>
      </c>
      <c r="J301" s="13">
        <f>VLOOKUP($B301,'2022'!$B:$AC,6,FALSE)</f>
        <v>21.4</v>
      </c>
      <c r="K301" s="13">
        <f>VLOOKUP($B301,'2022'!$B:$AC,12,FALSE)</f>
        <v>29.9</v>
      </c>
      <c r="L301" s="13">
        <f>VLOOKUP($B301,'2022'!$B:$AC,13,FALSE)</f>
        <v>42.6</v>
      </c>
      <c r="M301" s="13">
        <f>VLOOKUP($B301,'2022'!$B:$AC,14,FALSE)</f>
        <v>81.900000000000006</v>
      </c>
      <c r="N301">
        <f>VLOOKUP($B301,'2022'!$B:$AC,20,FALSE)</f>
        <v>-1.0588755749313379</v>
      </c>
      <c r="O301">
        <f>VLOOKUP($B301,'2022'!$B:$AC,22,FALSE)</f>
        <v>-0.42422553227153237</v>
      </c>
      <c r="P301">
        <f>VLOOKUP($B301,'2022'!$B:$AC,23,FALSE)</f>
        <v>-2.7507685182951414</v>
      </c>
      <c r="Q301">
        <f>VLOOKUP($B301,'2022'!$B:$AC,24,FALSE)</f>
        <v>0.14271333397644659</v>
      </c>
      <c r="R301">
        <f>VLOOKUP($B301,'2022'!$B:$AC,25,FALSE)</f>
        <v>-1.1016662184754216</v>
      </c>
      <c r="S301">
        <f>VLOOKUP($B301,'2022'!$B:$AC,26,FALSE)</f>
        <v>-0.6296440983938858</v>
      </c>
      <c r="T301">
        <f>VLOOKUP($B301,'2022'!$B:$AC,27,FALSE)</f>
        <v>1.681376025983689</v>
      </c>
      <c r="U301">
        <f>VLOOKUP($B301,'2022'!$B:$AC,28,FALSE)</f>
        <v>-1.0666405719257064</v>
      </c>
      <c r="V301">
        <f>P301*'Comb LR RESULTS'!$B$18+Q301*'Comb LR RESULTS'!$B$19+R301*'Comb LR RESULTS'!$B$20+S301*'Comb LR RESULTS'!$B$21+T301*'Comb LR RESULTS'!$B$22</f>
        <v>-0.42010636089425429</v>
      </c>
      <c r="W301" s="16">
        <f>'NO Z LR RESULTS'!$B$17+'NO Z LR RESULTS'!$B$18*LR!J301+'NO Z LR RESULTS'!$B$19*LR!I301+'NO Z LR RESULTS'!$B$20*LR!K301+'NO Z LR RESULTS'!$B$21*LR!L301+'NO Z LR RESULTS'!$B$22*LR!M301</f>
        <v>0.35807527550031176</v>
      </c>
    </row>
    <row r="302" spans="1:23" x14ac:dyDescent="0.3">
      <c r="A302">
        <v>2022</v>
      </c>
      <c r="B302" t="s">
        <v>436</v>
      </c>
      <c r="C302">
        <f>VLOOKUP($B302,'2022'!$B:$AC,18,FALSE)</f>
        <v>0.28230759242001702</v>
      </c>
      <c r="D302">
        <f>VLOOKUP($B302,'2022'!$B:$AC,19,FALSE)</f>
        <v>0.26100000000000001</v>
      </c>
      <c r="E302">
        <f>VLOOKUP($B302,'2022'!$B:$AC,21,FALSE)</f>
        <v>-1.2204568292079978</v>
      </c>
      <c r="F302" s="13">
        <f>VLOOKUP($B302,'2022'!$B:$AC,7,FALSE)</f>
        <v>104.1</v>
      </c>
      <c r="G302" s="13">
        <f>VLOOKUP($B302,'2022'!$B:$AC,10,FALSE)</f>
        <v>12.5</v>
      </c>
      <c r="H302">
        <f>VLOOKUP(B302,'2022'!$B:$P,9,FALSE)</f>
        <v>8.6999999999999993</v>
      </c>
      <c r="I302" s="13">
        <f>VLOOKUP($B302,'2022'!$B:$AC,11,FALSE)</f>
        <v>43.5</v>
      </c>
      <c r="J302" s="13">
        <f>VLOOKUP($B302,'2022'!$B:$AC,6,FALSE)</f>
        <v>20.2</v>
      </c>
      <c r="K302" s="13">
        <f>VLOOKUP($B302,'2022'!$B:$AC,12,FALSE)</f>
        <v>31</v>
      </c>
      <c r="L302" s="13">
        <f>VLOOKUP($B302,'2022'!$B:$AC,13,FALSE)</f>
        <v>46.5</v>
      </c>
      <c r="M302" s="13">
        <f>VLOOKUP($B302,'2022'!$B:$AC,14,FALSE)</f>
        <v>83.2</v>
      </c>
      <c r="N302">
        <f>VLOOKUP($B302,'2022'!$B:$AC,20,FALSE)</f>
        <v>-0.74279684224922171</v>
      </c>
      <c r="O302">
        <f>VLOOKUP($B302,'2022'!$B:$AC,22,FALSE)</f>
        <v>3.7302850292302313E-2</v>
      </c>
      <c r="P302">
        <f>VLOOKUP($B302,'2022'!$B:$AC,23,FALSE)</f>
        <v>-1.9977058147714994</v>
      </c>
      <c r="Q302">
        <f>VLOOKUP($B302,'2022'!$B:$AC,24,FALSE)</f>
        <v>-1.2016543731224938E-2</v>
      </c>
      <c r="R302">
        <f>VLOOKUP($B302,'2022'!$B:$AC,25,FALSE)</f>
        <v>-0.8288467082188361</v>
      </c>
      <c r="S302">
        <f>VLOOKUP($B302,'2022'!$B:$AC,26,FALSE)</f>
        <v>-0.35698865780929961</v>
      </c>
      <c r="T302">
        <f>VLOOKUP($B302,'2022'!$B:$AC,27,FALSE)</f>
        <v>2.3640255064193179</v>
      </c>
      <c r="U302">
        <f>VLOOKUP($B302,'2022'!$B:$AC,28,FALSE)</f>
        <v>-1.9041839997410066</v>
      </c>
      <c r="V302">
        <f>P302*'Comb LR RESULTS'!$B$18+Q302*'Comb LR RESULTS'!$B$19+R302*'Comb LR RESULTS'!$B$20+S302*'Comb LR RESULTS'!$B$21+T302*'Comb LR RESULTS'!$B$22</f>
        <v>-0.48349501923722155</v>
      </c>
      <c r="W302" s="16">
        <f>'NO Z LR RESULTS'!$B$17+'NO Z LR RESULTS'!$B$18*LR!J302+'NO Z LR RESULTS'!$B$19*LR!I302+'NO Z LR RESULTS'!$B$20*LR!K302+'NO Z LR RESULTS'!$B$21*LR!L302+'NO Z LR RESULTS'!$B$22*LR!M302</f>
        <v>0.36343247912259474</v>
      </c>
    </row>
    <row r="303" spans="1:23" x14ac:dyDescent="0.3">
      <c r="A303">
        <v>2022</v>
      </c>
      <c r="B303" t="s">
        <v>433</v>
      </c>
      <c r="C303">
        <f>VLOOKUP($B303,'2022'!$B:$AC,18,FALSE)</f>
        <v>0.31137903490844998</v>
      </c>
      <c r="D303">
        <f>VLOOKUP($B303,'2022'!$B:$AC,19,FALSE)</f>
        <v>0.314</v>
      </c>
      <c r="E303">
        <f>VLOOKUP($B303,'2022'!$B:$AC,21,FALSE)</f>
        <v>-0.36612743320758162</v>
      </c>
      <c r="F303" s="13">
        <f>VLOOKUP($B303,'2022'!$B:$AC,7,FALSE)</f>
        <v>104.3</v>
      </c>
      <c r="G303" s="13">
        <f>VLOOKUP($B303,'2022'!$B:$AC,10,FALSE)</f>
        <v>6.8</v>
      </c>
      <c r="H303">
        <f>VLOOKUP(B303,'2022'!$B:$P,9,FALSE)</f>
        <v>14.3</v>
      </c>
      <c r="I303" s="13">
        <f>VLOOKUP($B303,'2022'!$B:$AC,11,FALSE)</f>
        <v>44.3</v>
      </c>
      <c r="J303" s="13">
        <f>VLOOKUP($B303,'2022'!$B:$AC,6,FALSE)</f>
        <v>21.8</v>
      </c>
      <c r="K303" s="13">
        <f>VLOOKUP($B303,'2022'!$B:$AC,12,FALSE)</f>
        <v>37.5</v>
      </c>
      <c r="L303" s="13">
        <f>VLOOKUP($B303,'2022'!$B:$AC,13,FALSE)</f>
        <v>40.200000000000003</v>
      </c>
      <c r="M303" s="13">
        <f>VLOOKUP($B303,'2022'!$B:$AC,14,FALSE)</f>
        <v>82.8</v>
      </c>
      <c r="N303">
        <f>VLOOKUP($B303,'2022'!$B:$AC,20,FALSE)</f>
        <v>-2.0296888253121228</v>
      </c>
      <c r="O303">
        <f>VLOOKUP($B303,'2022'!$B:$AC,22,FALSE)</f>
        <v>1.6526521892657244</v>
      </c>
      <c r="P303">
        <f>VLOOKUP($B303,'2022'!$B:$AC,23,FALSE)</f>
        <v>-1.756725749643935</v>
      </c>
      <c r="Q303">
        <f>VLOOKUP($B303,'2022'!$B:$AC,24,FALSE)</f>
        <v>0.19428995987900408</v>
      </c>
      <c r="R303">
        <f>VLOOKUP($B303,'2022'!$B:$AC,25,FALSE)</f>
        <v>0.78326857966098506</v>
      </c>
      <c r="S303">
        <f>VLOOKUP($B303,'2022'!$B:$AC,26,FALSE)</f>
        <v>-0.44088263952763518</v>
      </c>
      <c r="T303">
        <f>VLOOKUP($B303,'2022'!$B:$AC,27,FALSE)</f>
        <v>1.2612840380233024</v>
      </c>
      <c r="U303">
        <f>VLOOKUP($B303,'2022'!$B:$AC,28,FALSE)</f>
        <v>-2.2911452973329185</v>
      </c>
      <c r="V303">
        <f>P303*'Comb LR RESULTS'!$B$18+Q303*'Comb LR RESULTS'!$B$19+R303*'Comb LR RESULTS'!$B$20+S303*'Comb LR RESULTS'!$B$21+T303*'Comb LR RESULTS'!$B$22</f>
        <v>-0.50800816457399667</v>
      </c>
      <c r="W303" s="16">
        <f>'NO Z LR RESULTS'!$B$17+'NO Z LR RESULTS'!$B$18*LR!J303+'NO Z LR RESULTS'!$B$19*LR!I303+'NO Z LR RESULTS'!$B$20*LR!K303+'NO Z LR RESULTS'!$B$21*LR!L303+'NO Z LR RESULTS'!$B$22*LR!M303</f>
        <v>0.36207714145482883</v>
      </c>
    </row>
    <row r="304" spans="1:23" x14ac:dyDescent="0.3">
      <c r="A304">
        <v>2022</v>
      </c>
      <c r="B304" t="s">
        <v>120</v>
      </c>
      <c r="C304">
        <f>VLOOKUP($B304,'2022'!$B:$AC,18,FALSE)</f>
        <v>0.32624554560869801</v>
      </c>
      <c r="D304">
        <f>VLOOKUP($B304,'2022'!$B:$AC,19,FALSE)</f>
        <v>0.32500000000000001</v>
      </c>
      <c r="E304">
        <f>VLOOKUP($B304,'2022'!$B:$AC,21,FALSE)</f>
        <v>7.0758253226109846E-2</v>
      </c>
      <c r="F304" s="13">
        <f>VLOOKUP($B304,'2022'!$B:$AC,7,FALSE)</f>
        <v>103.1</v>
      </c>
      <c r="G304" s="13">
        <f>VLOOKUP($B304,'2022'!$B:$AC,10,FALSE)</f>
        <v>18.399999999999999</v>
      </c>
      <c r="H304">
        <f>VLOOKUP(B304,'2022'!$B:$P,9,FALSE)</f>
        <v>1.6</v>
      </c>
      <c r="I304" s="13">
        <f>VLOOKUP($B304,'2022'!$B:$AC,11,FALSE)</f>
        <v>50.7</v>
      </c>
      <c r="J304" s="13">
        <f>VLOOKUP($B304,'2022'!$B:$AC,6,FALSE)</f>
        <v>21.3</v>
      </c>
      <c r="K304" s="13">
        <f>VLOOKUP($B304,'2022'!$B:$AC,12,FALSE)</f>
        <v>32.299999999999997</v>
      </c>
      <c r="L304" s="13">
        <f>VLOOKUP($B304,'2022'!$B:$AC,13,FALSE)</f>
        <v>32.6</v>
      </c>
      <c r="M304" s="13">
        <f>VLOOKUP($B304,'2022'!$B:$AC,14,FALSE)</f>
        <v>76.099999999999994</v>
      </c>
      <c r="N304">
        <f>VLOOKUP($B304,'2022'!$B:$AC,20,FALSE)</f>
        <v>0.58924924548255264</v>
      </c>
      <c r="O304">
        <f>VLOOKUP($B304,'2022'!$B:$AC,22,FALSE)</f>
        <v>-2.0107293473347143</v>
      </c>
      <c r="P304">
        <f>VLOOKUP($B304,'2022'!$B:$AC,23,FALSE)</f>
        <v>0.17111477137659001</v>
      </c>
      <c r="Q304">
        <f>VLOOKUP($B304,'2022'!$B:$AC,24,FALSE)</f>
        <v>0.12981917750080757</v>
      </c>
      <c r="R304">
        <f>VLOOKUP($B304,'2022'!$B:$AC,25,FALSE)</f>
        <v>-0.50642365064287254</v>
      </c>
      <c r="S304">
        <f>VLOOKUP($B304,'2022'!$B:$AC,26,FALSE)</f>
        <v>-1.8461068333097368</v>
      </c>
      <c r="T304">
        <f>VLOOKUP($B304,'2022'!$B:$AC,27,FALSE)</f>
        <v>-6.9007257184590234E-2</v>
      </c>
      <c r="U304">
        <f>VLOOKUP($B304,'2022'!$B:$AC,28,FALSE)</f>
        <v>-1.1408567479814664</v>
      </c>
      <c r="V304">
        <f>P304*'Comb LR RESULTS'!$B$18+Q304*'Comb LR RESULTS'!$B$19+R304*'Comb LR RESULTS'!$B$20+S304*'Comb LR RESULTS'!$B$21+T304*'Comb LR RESULTS'!$B$22</f>
        <v>-0.50823151065824712</v>
      </c>
      <c r="W304" s="16">
        <f>'NO Z LR RESULTS'!$B$17+'NO Z LR RESULTS'!$B$18*LR!J304+'NO Z LR RESULTS'!$B$19*LR!I304+'NO Z LR RESULTS'!$B$20*LR!K304+'NO Z LR RESULTS'!$B$21*LR!L304+'NO Z LR RESULTS'!$B$22*LR!M304</f>
        <v>0.37564689040221477</v>
      </c>
    </row>
    <row r="305" spans="1:23" x14ac:dyDescent="0.3">
      <c r="A305">
        <v>2022</v>
      </c>
      <c r="B305" t="s">
        <v>453</v>
      </c>
      <c r="C305">
        <f>VLOOKUP($B305,'2022'!$B:$AC,18,FALSE)</f>
        <v>0.322255903281844</v>
      </c>
      <c r="D305">
        <f>VLOOKUP($B305,'2022'!$B:$AC,19,FALSE)</f>
        <v>0.33700000000000002</v>
      </c>
      <c r="E305">
        <f>VLOOKUP($B305,'2022'!$B:$AC,21,FALSE)</f>
        <v>-4.6486314899983248E-2</v>
      </c>
      <c r="F305" s="13">
        <f>VLOOKUP($B305,'2022'!$B:$AC,7,FALSE)</f>
        <v>105.3</v>
      </c>
      <c r="G305" s="13">
        <f>VLOOKUP($B305,'2022'!$B:$AC,10,FALSE)</f>
        <v>19.399999999999999</v>
      </c>
      <c r="H305">
        <f>VLOOKUP(B305,'2022'!$B:$P,9,FALSE)</f>
        <v>9.3000000000000007</v>
      </c>
      <c r="I305" s="13">
        <f>VLOOKUP($B305,'2022'!$B:$AC,11,FALSE)</f>
        <v>54.2</v>
      </c>
      <c r="J305" s="13">
        <f>VLOOKUP($B305,'2022'!$B:$AC,6,FALSE)</f>
        <v>22</v>
      </c>
      <c r="K305" s="13">
        <f>VLOOKUP($B305,'2022'!$B:$AC,12,FALSE)</f>
        <v>34.799999999999997</v>
      </c>
      <c r="L305" s="13">
        <f>VLOOKUP($B305,'2022'!$B:$AC,13,FALSE)</f>
        <v>23.9</v>
      </c>
      <c r="M305" s="13">
        <f>VLOOKUP($B305,'2022'!$B:$AC,14,FALSE)</f>
        <v>72.7</v>
      </c>
      <c r="N305">
        <f>VLOOKUP($B305,'2022'!$B:$AC,20,FALSE)</f>
        <v>0.81501976882692118</v>
      </c>
      <c r="O305">
        <f>VLOOKUP($B305,'2022'!$B:$AC,22,FALSE)</f>
        <v>0.21037599375374075</v>
      </c>
      <c r="P305">
        <f>VLOOKUP($B305,'2022'!$B:$AC,23,FALSE)</f>
        <v>1.2254025563096886</v>
      </c>
      <c r="Q305">
        <f>VLOOKUP($B305,'2022'!$B:$AC,24,FALSE)</f>
        <v>0.22007827283028258</v>
      </c>
      <c r="R305">
        <f>VLOOKUP($B305,'2022'!$B:$AC,25,FALSE)</f>
        <v>0.11362069084936634</v>
      </c>
      <c r="S305">
        <f>VLOOKUP($B305,'2022'!$B:$AC,26,FALSE)</f>
        <v>-2.559205677915577</v>
      </c>
      <c r="T305">
        <f>VLOOKUP($B305,'2022'!$B:$AC,27,FALSE)</f>
        <v>-1.5918407135409938</v>
      </c>
      <c r="U305">
        <f>VLOOKUP($B305,'2022'!$B:$AC,28,FALSE)</f>
        <v>-0.86090738239366715</v>
      </c>
      <c r="V305">
        <f>P305*'Comb LR RESULTS'!$B$18+Q305*'Comb LR RESULTS'!$B$19+R305*'Comb LR RESULTS'!$B$20+S305*'Comb LR RESULTS'!$B$21+T305*'Comb LR RESULTS'!$B$22</f>
        <v>-0.54261854852874269</v>
      </c>
      <c r="W305" s="16">
        <f>'NO Z LR RESULTS'!$B$17+'NO Z LR RESULTS'!$B$18*LR!J305+'NO Z LR RESULTS'!$B$19*LR!I305+'NO Z LR RESULTS'!$B$20*LR!K305+'NO Z LR RESULTS'!$B$21*LR!L305+'NO Z LR RESULTS'!$B$22*LR!M305</f>
        <v>0.38088264370139802</v>
      </c>
    </row>
    <row r="306" spans="1:23" x14ac:dyDescent="0.3">
      <c r="A306">
        <v>2022</v>
      </c>
      <c r="B306" t="s">
        <v>357</v>
      </c>
      <c r="C306">
        <f>VLOOKUP($B306,'2022'!$B:$AC,18,FALSE)</f>
        <v>0.27823764390415601</v>
      </c>
      <c r="D306">
        <f>VLOOKUP($B306,'2022'!$B:$AC,19,FALSE)</f>
        <v>0.28000000000000003</v>
      </c>
      <c r="E306">
        <f>VLOOKUP($B306,'2022'!$B:$AC,21,FALSE)</f>
        <v>-1.3400613744138918</v>
      </c>
      <c r="F306" s="13">
        <f>VLOOKUP($B306,'2022'!$B:$AC,7,FALSE)</f>
        <v>105.9</v>
      </c>
      <c r="G306" s="13">
        <f>VLOOKUP($B306,'2022'!$B:$AC,10,FALSE)</f>
        <v>7.2</v>
      </c>
      <c r="H306">
        <f>VLOOKUP(B306,'2022'!$B:$P,9,FALSE)</f>
        <v>8.4</v>
      </c>
      <c r="I306" s="13">
        <f>VLOOKUP($B306,'2022'!$B:$AC,11,FALSE)</f>
        <v>46.5</v>
      </c>
      <c r="J306" s="13">
        <f>VLOOKUP($B306,'2022'!$B:$AC,6,FALSE)</f>
        <v>20.7</v>
      </c>
      <c r="K306" s="13">
        <f>VLOOKUP($B306,'2022'!$B:$AC,12,FALSE)</f>
        <v>39.299999999999997</v>
      </c>
      <c r="L306" s="13">
        <f>VLOOKUP($B306,'2022'!$B:$AC,13,FALSE)</f>
        <v>34</v>
      </c>
      <c r="M306" s="13">
        <f>VLOOKUP($B306,'2022'!$B:$AC,14,FALSE)</f>
        <v>81.900000000000006</v>
      </c>
      <c r="N306">
        <f>VLOOKUP($B306,'2022'!$B:$AC,20,FALSE)</f>
        <v>-1.9393806159743749</v>
      </c>
      <c r="O306">
        <f>VLOOKUP($B306,'2022'!$B:$AC,22,FALSE)</f>
        <v>-4.9233721438416402E-2</v>
      </c>
      <c r="P306">
        <f>VLOOKUP($B306,'2022'!$B:$AC,23,FALSE)</f>
        <v>-1.0940305705431292</v>
      </c>
      <c r="Q306">
        <f>VLOOKUP($B306,'2022'!$B:$AC,24,FALSE)</f>
        <v>5.2454238646971567E-2</v>
      </c>
      <c r="R306">
        <f>VLOOKUP($B306,'2022'!$B:$AC,25,FALSE)</f>
        <v>1.2297005055353964</v>
      </c>
      <c r="S306">
        <f>VLOOKUP($B306,'2022'!$B:$AC,26,FALSE)</f>
        <v>-0.6296440983938858</v>
      </c>
      <c r="T306">
        <f>VLOOKUP($B306,'2022'!$B:$AC,27,FALSE)</f>
        <v>0.1760464024589686</v>
      </c>
      <c r="U306">
        <f>VLOOKUP($B306,'2022'!$B:$AC,28,FALSE)</f>
        <v>-1.9829367677412795</v>
      </c>
      <c r="V306">
        <f>P306*'Comb LR RESULTS'!$B$18+Q306*'Comb LR RESULTS'!$B$19+R306*'Comb LR RESULTS'!$B$20+S306*'Comb LR RESULTS'!$B$21+T306*'Comb LR RESULTS'!$B$22</f>
        <v>-0.55547811661493451</v>
      </c>
      <c r="W306" s="16">
        <f>'NO Z LR RESULTS'!$B$17+'NO Z LR RESULTS'!$B$18*LR!J306+'NO Z LR RESULTS'!$B$19*LR!I306+'NO Z LR RESULTS'!$B$20*LR!K306+'NO Z LR RESULTS'!$B$21*LR!L306+'NO Z LR RESULTS'!$B$22*LR!M306</f>
        <v>0.36802482680308746</v>
      </c>
    </row>
    <row r="307" spans="1:23" x14ac:dyDescent="0.3">
      <c r="A307">
        <v>2022</v>
      </c>
      <c r="B307" t="s">
        <v>431</v>
      </c>
      <c r="C307">
        <f>VLOOKUP($B307,'2022'!$B:$AC,18,FALSE)</f>
        <v>0.297933039148296</v>
      </c>
      <c r="D307">
        <f>VLOOKUP($B307,'2022'!$B:$AC,19,FALSE)</f>
        <v>0.27700000000000002</v>
      </c>
      <c r="E307">
        <f>VLOOKUP($B307,'2022'!$B:$AC,21,FALSE)</f>
        <v>-0.76126810918081944</v>
      </c>
      <c r="F307" s="13">
        <f>VLOOKUP($B307,'2022'!$B:$AC,7,FALSE)</f>
        <v>103.5</v>
      </c>
      <c r="G307" s="13">
        <f>VLOOKUP($B307,'2022'!$B:$AC,10,FALSE)</f>
        <v>19.100000000000001</v>
      </c>
      <c r="H307">
        <f>VLOOKUP(B307,'2022'!$B:$P,9,FALSE)</f>
        <v>13.1</v>
      </c>
      <c r="I307" s="13">
        <f>VLOOKUP($B307,'2022'!$B:$AC,11,FALSE)</f>
        <v>48.1</v>
      </c>
      <c r="J307" s="13">
        <f>VLOOKUP($B307,'2022'!$B:$AC,6,FALSE)</f>
        <v>22.9</v>
      </c>
      <c r="K307" s="13">
        <f>VLOOKUP($B307,'2022'!$B:$AC,12,FALSE)</f>
        <v>29</v>
      </c>
      <c r="L307" s="13">
        <f>VLOOKUP($B307,'2022'!$B:$AC,13,FALSE)</f>
        <v>27.9</v>
      </c>
      <c r="M307" s="13">
        <f>VLOOKUP($B307,'2022'!$B:$AC,14,FALSE)</f>
        <v>70.8</v>
      </c>
      <c r="N307">
        <f>VLOOKUP($B307,'2022'!$B:$AC,20,FALSE)</f>
        <v>0.74728861182361128</v>
      </c>
      <c r="O307">
        <f>VLOOKUP($B307,'2022'!$B:$AC,22,FALSE)</f>
        <v>1.306505902342848</v>
      </c>
      <c r="P307">
        <f>VLOOKUP($B307,'2022'!$B:$AC,23,FALSE)</f>
        <v>-0.61207044028799795</v>
      </c>
      <c r="Q307">
        <f>VLOOKUP($B307,'2022'!$B:$AC,24,FALSE)</f>
        <v>0.33612568111103608</v>
      </c>
      <c r="R307">
        <f>VLOOKUP($B307,'2022'!$B:$AC,25,FALSE)</f>
        <v>-1.3248821814126273</v>
      </c>
      <c r="S307">
        <f>VLOOKUP($B307,'2022'!$B:$AC,26,FALSE)</f>
        <v>-2.9577020910776666</v>
      </c>
      <c r="T307">
        <f>VLOOKUP($B307,'2022'!$B:$AC,27,FALSE)</f>
        <v>-0.89168740027368198</v>
      </c>
      <c r="U307">
        <f>VLOOKUP($B307,'2022'!$B:$AC,28,FALSE)</f>
        <v>-0.40500682828032142</v>
      </c>
      <c r="V307">
        <f>P307*'Comb LR RESULTS'!$B$18+Q307*'Comb LR RESULTS'!$B$19+R307*'Comb LR RESULTS'!$B$20+S307*'Comb LR RESULTS'!$B$21+T307*'Comb LR RESULTS'!$B$22</f>
        <v>-0.61984944534432151</v>
      </c>
      <c r="W307" s="16">
        <f>'NO Z LR RESULTS'!$B$17+'NO Z LR RESULTS'!$B$18*LR!J307+'NO Z LR RESULTS'!$B$19*LR!I307+'NO Z LR RESULTS'!$B$20*LR!K307+'NO Z LR RESULTS'!$B$21*LR!L307+'NO Z LR RESULTS'!$B$22*LR!M307</f>
        <v>0.36289124267718775</v>
      </c>
    </row>
    <row r="308" spans="1:23" x14ac:dyDescent="0.3">
      <c r="A308">
        <v>2022</v>
      </c>
      <c r="B308" t="s">
        <v>150</v>
      </c>
      <c r="C308">
        <f>VLOOKUP($B308,'2022'!$B:$AC,18,FALSE)</f>
        <v>0.32278955357184003</v>
      </c>
      <c r="D308">
        <f>VLOOKUP($B308,'2022'!$B:$AC,19,FALSE)</f>
        <v>0.29799999999999999</v>
      </c>
      <c r="E308">
        <f>VLOOKUP($B308,'2022'!$B:$AC,21,FALSE)</f>
        <v>-3.0803806881705514E-2</v>
      </c>
      <c r="F308" s="13">
        <f>VLOOKUP($B308,'2022'!$B:$AC,7,FALSE)</f>
        <v>104.1</v>
      </c>
      <c r="G308" s="13">
        <f>VLOOKUP($B308,'2022'!$B:$AC,10,FALSE)</f>
        <v>6.1</v>
      </c>
      <c r="H308">
        <f>VLOOKUP(B308,'2022'!$B:$P,9,FALSE)</f>
        <v>17</v>
      </c>
      <c r="I308" s="13">
        <f>VLOOKUP($B308,'2022'!$B:$AC,11,FALSE)</f>
        <v>45.4</v>
      </c>
      <c r="J308" s="13">
        <f>VLOOKUP($B308,'2022'!$B:$AC,6,FALSE)</f>
        <v>20.100000000000001</v>
      </c>
      <c r="K308" s="13">
        <f>VLOOKUP($B308,'2022'!$B:$AC,12,FALSE)</f>
        <v>39.299999999999997</v>
      </c>
      <c r="L308" s="13">
        <f>VLOOKUP($B308,'2022'!$B:$AC,13,FALSE)</f>
        <v>36.1</v>
      </c>
      <c r="M308" s="13">
        <f>VLOOKUP($B308,'2022'!$B:$AC,14,FALSE)</f>
        <v>81</v>
      </c>
      <c r="N308">
        <f>VLOOKUP($B308,'2022'!$B:$AC,20,FALSE)</f>
        <v>-2.1877281916531808</v>
      </c>
      <c r="O308">
        <f>VLOOKUP($B308,'2022'!$B:$AC,22,FALSE)</f>
        <v>2.4314813348421955</v>
      </c>
      <c r="P308">
        <f>VLOOKUP($B308,'2022'!$B:$AC,23,FALSE)</f>
        <v>-1.425378160093532</v>
      </c>
      <c r="Q308">
        <f>VLOOKUP($B308,'2022'!$B:$AC,24,FALSE)</f>
        <v>-2.4910700206863964E-2</v>
      </c>
      <c r="R308">
        <f>VLOOKUP($B308,'2022'!$B:$AC,25,FALSE)</f>
        <v>1.2297005055353964</v>
      </c>
      <c r="S308">
        <f>VLOOKUP($B308,'2022'!$B:$AC,26,FALSE)</f>
        <v>-0.8184055572601393</v>
      </c>
      <c r="T308">
        <f>VLOOKUP($B308,'2022'!$B:$AC,27,FALSE)</f>
        <v>0.54362689192430746</v>
      </c>
      <c r="U308">
        <f>VLOOKUP($B308,'2022'!$B:$AC,28,FALSE)</f>
        <v>-2.6166436549267074</v>
      </c>
      <c r="V308">
        <f>P308*'Comb LR RESULTS'!$B$18+Q308*'Comb LR RESULTS'!$B$19+R308*'Comb LR RESULTS'!$B$20+S308*'Comb LR RESULTS'!$B$21+T308*'Comb LR RESULTS'!$B$22</f>
        <v>-0.75738357782648713</v>
      </c>
      <c r="W308" s="16">
        <f>'NO Z LR RESULTS'!$B$17+'NO Z LR RESULTS'!$B$18*LR!J308+'NO Z LR RESULTS'!$B$19*LR!I308+'NO Z LR RESULTS'!$B$20*LR!K308+'NO Z LR RESULTS'!$B$21*LR!L308+'NO Z LR RESULTS'!$B$22*LR!M308</f>
        <v>0.36008887568228215</v>
      </c>
    </row>
    <row r="309" spans="1:23" x14ac:dyDescent="0.3">
      <c r="A309">
        <v>2022</v>
      </c>
      <c r="B309" t="s">
        <v>179</v>
      </c>
      <c r="C309">
        <f>VLOOKUP($B309,'2022'!$B:$AC,18,FALSE)</f>
        <v>0.29112509586207902</v>
      </c>
      <c r="D309">
        <f>VLOOKUP($B309,'2022'!$B:$AC,19,FALSE)</f>
        <v>0.28100000000000003</v>
      </c>
      <c r="E309">
        <f>VLOOKUP($B309,'2022'!$B:$AC,21,FALSE)</f>
        <v>-0.96133475802471557</v>
      </c>
      <c r="F309" s="13">
        <f>VLOOKUP($B309,'2022'!$B:$AC,7,FALSE)</f>
        <v>105.1</v>
      </c>
      <c r="G309" s="13">
        <f>VLOOKUP($B309,'2022'!$B:$AC,10,FALSE)</f>
        <v>16.8</v>
      </c>
      <c r="H309">
        <f>VLOOKUP(B309,'2022'!$B:$P,9,FALSE)</f>
        <v>9</v>
      </c>
      <c r="I309" s="13">
        <f>VLOOKUP($B309,'2022'!$B:$AC,11,FALSE)</f>
        <v>50</v>
      </c>
      <c r="J309" s="13">
        <f>VLOOKUP($B309,'2022'!$B:$AC,6,FALSE)</f>
        <v>20</v>
      </c>
      <c r="K309" s="13">
        <f>VLOOKUP($B309,'2022'!$B:$AC,12,FALSE)</f>
        <v>33.200000000000003</v>
      </c>
      <c r="L309" s="13">
        <f>VLOOKUP($B309,'2022'!$B:$AC,13,FALSE)</f>
        <v>48.8</v>
      </c>
      <c r="M309" s="13">
        <f>VLOOKUP($B309,'2022'!$B:$AC,14,FALSE)</f>
        <v>79.400000000000006</v>
      </c>
      <c r="N309">
        <f>VLOOKUP($B309,'2022'!$B:$AC,20,FALSE)</f>
        <v>0.22801640813156338</v>
      </c>
      <c r="O309">
        <f>VLOOKUP($B309,'2022'!$B:$AC,22,FALSE)</f>
        <v>0.12383942202302153</v>
      </c>
      <c r="P309">
        <f>VLOOKUP($B309,'2022'!$B:$AC,23,FALSE)</f>
        <v>-3.9742785610030584E-2</v>
      </c>
      <c r="Q309">
        <f>VLOOKUP($B309,'2022'!$B:$AC,24,FALSE)</f>
        <v>-3.7804856682503447E-2</v>
      </c>
      <c r="R309">
        <f>VLOOKUP($B309,'2022'!$B:$AC,25,FALSE)</f>
        <v>-0.28320768770566518</v>
      </c>
      <c r="S309">
        <f>VLOOKUP($B309,'2022'!$B:$AC,26,FALSE)</f>
        <v>-1.1539814841334757</v>
      </c>
      <c r="T309">
        <f>VLOOKUP($B309,'2022'!$B:$AC,27,FALSE)</f>
        <v>2.7666136615480212</v>
      </c>
      <c r="U309">
        <f>VLOOKUP($B309,'2022'!$B:$AC,28,FALSE)</f>
        <v>-3.6751923146583354</v>
      </c>
      <c r="V309">
        <f>P309*'Comb LR RESULTS'!$B$18+Q309*'Comb LR RESULTS'!$B$19+R309*'Comb LR RESULTS'!$B$20+S309*'Comb LR RESULTS'!$B$21+T309*'Comb LR RESULTS'!$B$22</f>
        <v>-0.77404027826610788</v>
      </c>
      <c r="W309" s="16">
        <f>'NO Z LR RESULTS'!$B$17+'NO Z LR RESULTS'!$B$18*LR!J309+'NO Z LR RESULTS'!$B$19*LR!I309+'NO Z LR RESULTS'!$B$20*LR!K309+'NO Z LR RESULTS'!$B$21*LR!L309+'NO Z LR RESULTS'!$B$22*LR!M309</f>
        <v>0.36696793931263882</v>
      </c>
    </row>
    <row r="310" spans="1:23" x14ac:dyDescent="0.3">
      <c r="A310">
        <v>2022</v>
      </c>
      <c r="B310" t="s">
        <v>217</v>
      </c>
      <c r="C310">
        <f>VLOOKUP($B310,'2022'!$B:$AC,18,FALSE)</f>
        <v>0.35776869868504102</v>
      </c>
      <c r="D310">
        <f>VLOOKUP($B310,'2022'!$B:$AC,19,FALSE)</f>
        <v>0.35</v>
      </c>
      <c r="E310">
        <f>VLOOKUP($B310,'2022'!$B:$AC,21,FALSE)</f>
        <v>0.99713665149293951</v>
      </c>
      <c r="F310" s="13">
        <f>VLOOKUP($B310,'2022'!$B:$AC,7,FALSE)</f>
        <v>102</v>
      </c>
      <c r="G310" s="13">
        <f>VLOOKUP($B310,'2022'!$B:$AC,10,FALSE)</f>
        <v>24.9</v>
      </c>
      <c r="H310">
        <f>VLOOKUP(B310,'2022'!$B:$P,9,FALSE)</f>
        <v>14.6</v>
      </c>
      <c r="I310" s="13">
        <f>VLOOKUP($B310,'2022'!$B:$AC,11,FALSE)</f>
        <v>55.8</v>
      </c>
      <c r="J310" s="13">
        <f>VLOOKUP($B310,'2022'!$B:$AC,6,FALSE)</f>
        <v>18.899999999999999</v>
      </c>
      <c r="K310" s="13">
        <f>VLOOKUP($B310,'2022'!$B:$AC,12,FALSE)</f>
        <v>30.9</v>
      </c>
      <c r="L310" s="13">
        <f>VLOOKUP($B310,'2022'!$B:$AC,13,FALSE)</f>
        <v>21</v>
      </c>
      <c r="M310" s="13">
        <f>VLOOKUP($B310,'2022'!$B:$AC,14,FALSE)</f>
        <v>90.8</v>
      </c>
      <c r="N310">
        <f>VLOOKUP($B310,'2022'!$B:$AC,20,FALSE)</f>
        <v>2.0567576472209486</v>
      </c>
      <c r="O310">
        <f>VLOOKUP($B310,'2022'!$B:$AC,22,FALSE)</f>
        <v>1.7391887609964432</v>
      </c>
      <c r="P310">
        <f>VLOOKUP($B310,'2022'!$B:$AC,23,FALSE)</f>
        <v>1.7073626865648177</v>
      </c>
      <c r="Q310">
        <f>VLOOKUP($B310,'2022'!$B:$AC,24,FALSE)</f>
        <v>-0.17964057791453594</v>
      </c>
      <c r="R310">
        <f>VLOOKUP($B310,'2022'!$B:$AC,25,FALSE)</f>
        <v>-0.85364848187852604</v>
      </c>
      <c r="S310">
        <f>VLOOKUP($B310,'2022'!$B:$AC,26,FALSE)</f>
        <v>1.2369969948390525</v>
      </c>
      <c r="T310">
        <f>VLOOKUP($B310,'2022'!$B:$AC,27,FALSE)</f>
        <v>-2.0994518656597942</v>
      </c>
      <c r="U310">
        <f>VLOOKUP($B310,'2022'!$B:$AC,28,FALSE)</f>
        <v>4.0104567644628366</v>
      </c>
      <c r="V310">
        <f>P310*'Comb LR RESULTS'!$B$18+Q310*'Comb LR RESULTS'!$B$19+R310*'Comb LR RESULTS'!$B$20+S310*'Comb LR RESULTS'!$B$21+T310*'Comb LR RESULTS'!$B$22</f>
        <v>0.93913264775237559</v>
      </c>
      <c r="W310" s="16">
        <f>'NO Z LR RESULTS'!$B$17+'NO Z LR RESULTS'!$B$18*LR!J310+'NO Z LR RESULTS'!$B$19*LR!I310+'NO Z LR RESULTS'!$B$20*LR!K310+'NO Z LR RESULTS'!$B$21*LR!L310+'NO Z LR RESULTS'!$B$22*LR!M310</f>
        <v>0.44156455858878502</v>
      </c>
    </row>
    <row r="311" spans="1:23" x14ac:dyDescent="0.3">
      <c r="A311">
        <v>2022</v>
      </c>
      <c r="B311" t="s">
        <v>369</v>
      </c>
      <c r="C311">
        <f>VLOOKUP($B311,'2022'!$B:$AC,18,FALSE)</f>
        <v>0.31269271993811698</v>
      </c>
      <c r="D311">
        <f>VLOOKUP($B311,'2022'!$B:$AC,19,FALSE)</f>
        <v>0.34499999999999997</v>
      </c>
      <c r="E311">
        <f>VLOOKUP($B311,'2022'!$B:$AC,21,FALSE)</f>
        <v>-0.32752185873783357</v>
      </c>
      <c r="F311" s="13">
        <f>VLOOKUP($B311,'2022'!$B:$AC,7,FALSE)</f>
        <v>104.3</v>
      </c>
      <c r="G311" s="13">
        <f>VLOOKUP($B311,'2022'!$B:$AC,10,FALSE)</f>
        <v>19.2</v>
      </c>
      <c r="H311">
        <f>VLOOKUP(B311,'2022'!$B:$P,9,FALSE)</f>
        <v>9.3000000000000007</v>
      </c>
      <c r="I311" s="13">
        <f>VLOOKUP($B311,'2022'!$B:$AC,11,FALSE)</f>
        <v>52.3</v>
      </c>
      <c r="J311" s="13">
        <f>VLOOKUP($B311,'2022'!$B:$AC,6,FALSE)</f>
        <v>18.8</v>
      </c>
      <c r="K311" s="13">
        <f>VLOOKUP($B311,'2022'!$B:$AC,12,FALSE)</f>
        <v>33.1</v>
      </c>
      <c r="L311" s="13">
        <f>VLOOKUP($B311,'2022'!$B:$AC,13,FALSE)</f>
        <v>23.6</v>
      </c>
      <c r="M311" s="13">
        <f>VLOOKUP($B311,'2022'!$B:$AC,14,FALSE)</f>
        <v>86.4</v>
      </c>
      <c r="N311">
        <f>VLOOKUP($B311,'2022'!$B:$AC,20,FALSE)</f>
        <v>0.76986566415804769</v>
      </c>
      <c r="O311">
        <f>VLOOKUP($B311,'2022'!$B:$AC,22,FALSE)</f>
        <v>0.21037599375374075</v>
      </c>
      <c r="P311">
        <f>VLOOKUP($B311,'2022'!$B:$AC,23,FALSE)</f>
        <v>0.65307490163171911</v>
      </c>
      <c r="Q311">
        <f>VLOOKUP($B311,'2022'!$B:$AC,24,FALSE)</f>
        <v>-0.19253473439017496</v>
      </c>
      <c r="R311">
        <f>VLOOKUP($B311,'2022'!$B:$AC,25,FALSE)</f>
        <v>-0.30800946136535506</v>
      </c>
      <c r="S311">
        <f>VLOOKUP($B311,'2022'!$B:$AC,26,FALSE)</f>
        <v>0.31416319593737602</v>
      </c>
      <c r="T311">
        <f>VLOOKUP($B311,'2022'!$B:$AC,27,FALSE)</f>
        <v>-1.6443522120360416</v>
      </c>
      <c r="U311">
        <f>VLOOKUP($B311,'2022'!$B:$AC,28,FALSE)</f>
        <v>2.0739901349485979</v>
      </c>
      <c r="V311">
        <f>P311*'Comb LR RESULTS'!$B$18+Q311*'Comb LR RESULTS'!$B$19+R311*'Comb LR RESULTS'!$B$20+S311*'Comb LR RESULTS'!$B$21+T311*'Comb LR RESULTS'!$B$22</f>
        <v>0.31951460994965741</v>
      </c>
      <c r="W311" s="16">
        <f>'NO Z LR RESULTS'!$B$17+'NO Z LR RESULTS'!$B$18*LR!J311+'NO Z LR RESULTS'!$B$19*LR!I311+'NO Z LR RESULTS'!$B$20*LR!K311+'NO Z LR RESULTS'!$B$21*LR!L311+'NO Z LR RESULTS'!$B$22*LR!M311</f>
        <v>0.41368851469090678</v>
      </c>
    </row>
    <row r="312" spans="1:23" x14ac:dyDescent="0.3">
      <c r="A312">
        <v>2022</v>
      </c>
      <c r="B312" t="s">
        <v>123</v>
      </c>
      <c r="C312">
        <f>VLOOKUP($B312,'2022'!$B:$AC,18,FALSE)</f>
        <v>0.29447688460350002</v>
      </c>
      <c r="D312">
        <f>VLOOKUP($B312,'2022'!$B:$AC,19,FALSE)</f>
        <v>0.30299999999999999</v>
      </c>
      <c r="E312">
        <f>VLOOKUP($B312,'2022'!$B:$AC,21,FALSE)</f>
        <v>-0.86283494494806656</v>
      </c>
      <c r="F312" s="13">
        <f>VLOOKUP($B312,'2022'!$B:$AC,7,FALSE)</f>
        <v>106.8</v>
      </c>
      <c r="G312" s="13">
        <f>VLOOKUP($B312,'2022'!$B:$AC,10,FALSE)</f>
        <v>16.899999999999999</v>
      </c>
      <c r="H312">
        <f>VLOOKUP(B312,'2022'!$B:$P,9,FALSE)</f>
        <v>2.2999999999999998</v>
      </c>
      <c r="I312" s="13">
        <f>VLOOKUP($B312,'2022'!$B:$AC,11,FALSE)</f>
        <v>53.5</v>
      </c>
      <c r="J312" s="13">
        <f>VLOOKUP($B312,'2022'!$B:$AC,6,FALSE)</f>
        <v>18.7</v>
      </c>
      <c r="K312" s="13">
        <f>VLOOKUP($B312,'2022'!$B:$AC,12,FALSE)</f>
        <v>36.6</v>
      </c>
      <c r="L312" s="13">
        <f>VLOOKUP($B312,'2022'!$B:$AC,13,FALSE)</f>
        <v>31.3</v>
      </c>
      <c r="M312" s="13">
        <f>VLOOKUP($B312,'2022'!$B:$AC,14,FALSE)</f>
        <v>90.4</v>
      </c>
      <c r="N312">
        <f>VLOOKUP($B312,'2022'!$B:$AC,20,FALSE)</f>
        <v>0.25059346046599973</v>
      </c>
      <c r="O312">
        <f>VLOOKUP($B312,'2022'!$B:$AC,22,FALSE)</f>
        <v>-1.8088106799630366</v>
      </c>
      <c r="P312">
        <f>VLOOKUP($B312,'2022'!$B:$AC,23,FALSE)</f>
        <v>1.014544999323068</v>
      </c>
      <c r="Q312">
        <f>VLOOKUP($B312,'2022'!$B:$AC,24,FALSE)</f>
        <v>-0.20542889086581445</v>
      </c>
      <c r="R312">
        <f>VLOOKUP($B312,'2022'!$B:$AC,25,FALSE)</f>
        <v>0.56005261672377937</v>
      </c>
      <c r="S312">
        <f>VLOOKUP($B312,'2022'!$B:$AC,26,FALSE)</f>
        <v>1.1531030131207198</v>
      </c>
      <c r="T312">
        <f>VLOOKUP($B312,'2022'!$B:$AC,27,FALSE)</f>
        <v>-0.29655708399646669</v>
      </c>
      <c r="U312">
        <f>VLOOKUP($B312,'2022'!$B:$AC,28,FALSE)</f>
        <v>0.6841785895275927</v>
      </c>
      <c r="V312">
        <f>P312*'Comb LR RESULTS'!$B$18+Q312*'Comb LR RESULTS'!$B$19+R312*'Comb LR RESULTS'!$B$20+S312*'Comb LR RESULTS'!$B$21+T312*'Comb LR RESULTS'!$B$22</f>
        <v>0.33914431417992441</v>
      </c>
      <c r="W312" s="16">
        <f>'NO Z LR RESULTS'!$B$17+'NO Z LR RESULTS'!$B$18*LR!J312+'NO Z LR RESULTS'!$B$19*LR!I312+'NO Z LR RESULTS'!$B$20*LR!K312+'NO Z LR RESULTS'!$B$21*LR!L312+'NO Z LR RESULTS'!$B$22*LR!M312</f>
        <v>0.4169444981302608</v>
      </c>
    </row>
    <row r="313" spans="1:23" x14ac:dyDescent="0.3">
      <c r="A313">
        <v>2022</v>
      </c>
      <c r="B313" t="s">
        <v>98</v>
      </c>
      <c r="C313">
        <f>VLOOKUP($B313,'2022'!$B:$AC,18,FALSE)</f>
        <v>0.29808498138792</v>
      </c>
      <c r="D313">
        <f>VLOOKUP($B313,'2022'!$B:$AC,19,FALSE)</f>
        <v>0.33800000000000002</v>
      </c>
      <c r="E313">
        <f>VLOOKUP($B313,'2022'!$B:$AC,21,FALSE)</f>
        <v>-0.75680294644056079</v>
      </c>
      <c r="F313" s="13">
        <f>VLOOKUP($B313,'2022'!$B:$AC,7,FALSE)</f>
        <v>105</v>
      </c>
      <c r="G313" s="13">
        <f>VLOOKUP($B313,'2022'!$B:$AC,10,FALSE)</f>
        <v>17.3</v>
      </c>
      <c r="H313">
        <f>VLOOKUP(B313,'2022'!$B:$P,9,FALSE)</f>
        <v>8</v>
      </c>
      <c r="I313" s="13">
        <f>VLOOKUP($B313,'2022'!$B:$AC,11,FALSE)</f>
        <v>50.9</v>
      </c>
      <c r="J313" s="13">
        <f>VLOOKUP($B313,'2022'!$B:$AC,6,FALSE)</f>
        <v>18.399999999999999</v>
      </c>
      <c r="K313" s="13">
        <f>VLOOKUP($B313,'2022'!$B:$AC,12,FALSE)</f>
        <v>33.6</v>
      </c>
      <c r="L313" s="13">
        <f>VLOOKUP($B313,'2022'!$B:$AC,13,FALSE)</f>
        <v>28.5</v>
      </c>
      <c r="M313" s="13">
        <f>VLOOKUP($B313,'2022'!$B:$AC,14,FALSE)</f>
        <v>90</v>
      </c>
      <c r="N313">
        <f>VLOOKUP($B313,'2022'!$B:$AC,20,FALSE)</f>
        <v>0.34090166980374764</v>
      </c>
      <c r="O313">
        <f>VLOOKUP($B313,'2022'!$B:$AC,22,FALSE)</f>
        <v>-0.1646158170793752</v>
      </c>
      <c r="P313">
        <f>VLOOKUP($B313,'2022'!$B:$AC,23,FALSE)</f>
        <v>0.23135978765848006</v>
      </c>
      <c r="Q313">
        <f>VLOOKUP($B313,'2022'!$B:$AC,24,FALSE)</f>
        <v>-0.24411136029273245</v>
      </c>
      <c r="R313">
        <f>VLOOKUP($B313,'2022'!$B:$AC,25,FALSE)</f>
        <v>-0.18400059306690728</v>
      </c>
      <c r="S313">
        <f>VLOOKUP($B313,'2022'!$B:$AC,26,FALSE)</f>
        <v>1.0692090314023843</v>
      </c>
      <c r="T313">
        <f>VLOOKUP($B313,'2022'!$B:$AC,27,FALSE)</f>
        <v>-0.786664403283585</v>
      </c>
      <c r="U313">
        <f>VLOOKUP($B313,'2022'!$B:$AC,28,FALSE)</f>
        <v>1.7957626674601441</v>
      </c>
      <c r="V313">
        <f>P313*'Comb LR RESULTS'!$B$18+Q313*'Comb LR RESULTS'!$B$19+R313*'Comb LR RESULTS'!$B$20+S313*'Comb LR RESULTS'!$B$21+T313*'Comb LR RESULTS'!$B$22</f>
        <v>0.40489653137398107</v>
      </c>
      <c r="W313" s="16">
        <f>'NO Z LR RESULTS'!$B$17+'NO Z LR RESULTS'!$B$18*LR!J313+'NO Z LR RESULTS'!$B$19*LR!I313+'NO Z LR RESULTS'!$B$20*LR!K313+'NO Z LR RESULTS'!$B$21*LR!L313+'NO Z LR RESULTS'!$B$22*LR!M313</f>
        <v>0.41445549401040294</v>
      </c>
    </row>
    <row r="314" spans="1:23" x14ac:dyDescent="0.3">
      <c r="A314">
        <v>2022</v>
      </c>
      <c r="B314" t="s">
        <v>290</v>
      </c>
      <c r="C314">
        <f>VLOOKUP($B314,'2022'!$B:$AC,18,FALSE)</f>
        <v>0.31467122969574202</v>
      </c>
      <c r="D314">
        <f>VLOOKUP($B314,'2022'!$B:$AC,19,FALSE)</f>
        <v>0.28100000000000003</v>
      </c>
      <c r="E314">
        <f>VLOOKUP($B314,'2022'!$B:$AC,21,FALSE)</f>
        <v>-0.26937892183729045</v>
      </c>
      <c r="F314" s="13">
        <f>VLOOKUP($B314,'2022'!$B:$AC,7,FALSE)</f>
        <v>106.6</v>
      </c>
      <c r="G314" s="13">
        <f>VLOOKUP($B314,'2022'!$B:$AC,10,FALSE)</f>
        <v>14.1</v>
      </c>
      <c r="H314">
        <f>VLOOKUP(B314,'2022'!$B:$P,9,FALSE)</f>
        <v>7.3</v>
      </c>
      <c r="I314" s="13">
        <f>VLOOKUP($B314,'2022'!$B:$AC,11,FALSE)</f>
        <v>48.3</v>
      </c>
      <c r="J314" s="13">
        <f>VLOOKUP($B314,'2022'!$B:$AC,6,FALSE)</f>
        <v>18.399999999999999</v>
      </c>
      <c r="K314" s="13">
        <f>VLOOKUP($B314,'2022'!$B:$AC,12,FALSE)</f>
        <v>34.200000000000003</v>
      </c>
      <c r="L314" s="13">
        <f>VLOOKUP($B314,'2022'!$B:$AC,13,FALSE)</f>
        <v>36.4</v>
      </c>
      <c r="M314" s="13">
        <f>VLOOKUP($B314,'2022'!$B:$AC,14,FALSE)</f>
        <v>87.3</v>
      </c>
      <c r="N314">
        <f>VLOOKUP($B314,'2022'!$B:$AC,20,FALSE)</f>
        <v>-0.38156400489823206</v>
      </c>
      <c r="O314">
        <f>VLOOKUP($B314,'2022'!$B:$AC,22,FALSE)</f>
        <v>-0.36653448445105297</v>
      </c>
      <c r="P314">
        <f>VLOOKUP($B314,'2022'!$B:$AC,23,FALSE)</f>
        <v>-0.5518254240061079</v>
      </c>
      <c r="Q314">
        <f>VLOOKUP($B314,'2022'!$B:$AC,24,FALSE)</f>
        <v>-0.24411136029273245</v>
      </c>
      <c r="R314">
        <f>VLOOKUP($B314,'2022'!$B:$AC,25,FALSE)</f>
        <v>-3.5189951108769595E-2</v>
      </c>
      <c r="S314">
        <f>VLOOKUP($B314,'2022'!$B:$AC,26,FALSE)</f>
        <v>0.50292465480362658</v>
      </c>
      <c r="T314">
        <f>VLOOKUP($B314,'2022'!$B:$AC,27,FALSE)</f>
        <v>0.59613839041935535</v>
      </c>
      <c r="U314">
        <f>VLOOKUP($B314,'2022'!$B:$AC,28,FALSE)</f>
        <v>-0.30213514479969161</v>
      </c>
      <c r="V314">
        <f>P314*'Comb LR RESULTS'!$B$18+Q314*'Comb LR RESULTS'!$B$19+R314*'Comb LR RESULTS'!$B$20+S314*'Comb LR RESULTS'!$B$21+T314*'Comb LR RESULTS'!$B$22</f>
        <v>-8.9589516849701442E-2</v>
      </c>
      <c r="W314" s="16">
        <f>'NO Z LR RESULTS'!$B$17+'NO Z LR RESULTS'!$B$18*LR!J314+'NO Z LR RESULTS'!$B$19*LR!I314+'NO Z LR RESULTS'!$B$20*LR!K314+'NO Z LR RESULTS'!$B$21*LR!L314+'NO Z LR RESULTS'!$B$22*LR!M314</f>
        <v>0.39179774433430148</v>
      </c>
    </row>
    <row r="315" spans="1:23" x14ac:dyDescent="0.3">
      <c r="A315">
        <v>2022</v>
      </c>
      <c r="B315" t="s">
        <v>465</v>
      </c>
      <c r="C315">
        <f>VLOOKUP($B315,'2022'!$B:$AC,18,FALSE)</f>
        <v>0.27835549214842897</v>
      </c>
      <c r="D315">
        <f>VLOOKUP($B315,'2022'!$B:$AC,19,FALSE)</f>
        <v>0.27700000000000002</v>
      </c>
      <c r="E315">
        <f>VLOOKUP($B315,'2022'!$B:$AC,21,FALSE)</f>
        <v>-1.336598140025385</v>
      </c>
      <c r="F315" s="13">
        <f>VLOOKUP($B315,'2022'!$B:$AC,7,FALSE)</f>
        <v>102.4</v>
      </c>
      <c r="G315" s="13">
        <f>VLOOKUP($B315,'2022'!$B:$AC,10,FALSE)</f>
        <v>14</v>
      </c>
      <c r="H315">
        <f>VLOOKUP(B315,'2022'!$B:$P,9,FALSE)</f>
        <v>16.2</v>
      </c>
      <c r="I315" s="13">
        <f>VLOOKUP($B315,'2022'!$B:$AC,11,FALSE)</f>
        <v>48.8</v>
      </c>
      <c r="J315" s="13">
        <f>VLOOKUP($B315,'2022'!$B:$AC,6,FALSE)</f>
        <v>18.399999999999999</v>
      </c>
      <c r="K315" s="13">
        <f>VLOOKUP($B315,'2022'!$B:$AC,12,FALSE)</f>
        <v>34.799999999999997</v>
      </c>
      <c r="L315" s="13">
        <f>VLOOKUP($B315,'2022'!$B:$AC,13,FALSE)</f>
        <v>37.299999999999997</v>
      </c>
      <c r="M315" s="13">
        <f>VLOOKUP($B315,'2022'!$B:$AC,14,FALSE)</f>
        <v>83.9</v>
      </c>
      <c r="N315">
        <f>VLOOKUP($B315,'2022'!$B:$AC,20,FALSE)</f>
        <v>-0.40414105723266885</v>
      </c>
      <c r="O315">
        <f>VLOOKUP($B315,'2022'!$B:$AC,22,FALSE)</f>
        <v>2.2007171435602779</v>
      </c>
      <c r="P315">
        <f>VLOOKUP($B315,'2022'!$B:$AC,23,FALSE)</f>
        <v>-0.40121288330137955</v>
      </c>
      <c r="Q315">
        <f>VLOOKUP($B315,'2022'!$B:$AC,24,FALSE)</f>
        <v>-0.24411136029273245</v>
      </c>
      <c r="R315">
        <f>VLOOKUP($B315,'2022'!$B:$AC,25,FALSE)</f>
        <v>0.11362069084936634</v>
      </c>
      <c r="S315">
        <f>VLOOKUP($B315,'2022'!$B:$AC,26,FALSE)</f>
        <v>-0.21017418980221386</v>
      </c>
      <c r="T315">
        <f>VLOOKUP($B315,'2022'!$B:$AC,27,FALSE)</f>
        <v>0.75367288590450032</v>
      </c>
      <c r="U315">
        <f>VLOOKUP($B315,'2022'!$B:$AC,28,FALSE)</f>
        <v>-1.3215791268488131</v>
      </c>
      <c r="V315">
        <f>P315*'Comb LR RESULTS'!$B$18+Q315*'Comb LR RESULTS'!$B$19+R315*'Comb LR RESULTS'!$B$20+S315*'Comb LR RESULTS'!$B$21+T315*'Comb LR RESULTS'!$B$22</f>
        <v>-0.39711107847085758</v>
      </c>
      <c r="W315" s="16">
        <f>'NO Z LR RESULTS'!$B$17+'NO Z LR RESULTS'!$B$18*LR!J315+'NO Z LR RESULTS'!$B$19*LR!I315+'NO Z LR RESULTS'!$B$20*LR!K315+'NO Z LR RESULTS'!$B$21*LR!L315+'NO Z LR RESULTS'!$B$22*LR!M315</f>
        <v>0.38224396901679258</v>
      </c>
    </row>
    <row r="316" spans="1:23" x14ac:dyDescent="0.3">
      <c r="A316">
        <v>2022</v>
      </c>
      <c r="B316" t="s">
        <v>156</v>
      </c>
      <c r="C316">
        <f>VLOOKUP($B316,'2022'!$B:$AC,18,FALSE)</f>
        <v>0.30772507408239502</v>
      </c>
      <c r="D316">
        <f>VLOOKUP($B316,'2022'!$B:$AC,19,FALSE)</f>
        <v>0.28599999999999998</v>
      </c>
      <c r="E316">
        <f>VLOOKUP($B316,'2022'!$B:$AC,21,FALSE)</f>
        <v>-0.47350724921687598</v>
      </c>
      <c r="F316" s="13">
        <f>VLOOKUP($B316,'2022'!$B:$AC,7,FALSE)</f>
        <v>103.8</v>
      </c>
      <c r="G316" s="13">
        <f>VLOOKUP($B316,'2022'!$B:$AC,10,FALSE)</f>
        <v>12.3</v>
      </c>
      <c r="H316">
        <f>VLOOKUP(B316,'2022'!$B:$P,9,FALSE)</f>
        <v>9.6999999999999993</v>
      </c>
      <c r="I316" s="13">
        <f>VLOOKUP($B316,'2022'!$B:$AC,11,FALSE)</f>
        <v>50.9</v>
      </c>
      <c r="J316" s="13">
        <f>VLOOKUP($B316,'2022'!$B:$AC,6,FALSE)</f>
        <v>18.3</v>
      </c>
      <c r="K316" s="13">
        <f>VLOOKUP($B316,'2022'!$B:$AC,12,FALSE)</f>
        <v>38.6</v>
      </c>
      <c r="L316" s="13">
        <f>VLOOKUP($B316,'2022'!$B:$AC,13,FALSE)</f>
        <v>28.9</v>
      </c>
      <c r="M316" s="13">
        <f>VLOOKUP($B316,'2022'!$B:$AC,14,FALSE)</f>
        <v>86.1</v>
      </c>
      <c r="N316">
        <f>VLOOKUP($B316,'2022'!$B:$AC,20,FALSE)</f>
        <v>-0.78795094691809531</v>
      </c>
      <c r="O316">
        <f>VLOOKUP($B316,'2022'!$B:$AC,22,FALSE)</f>
        <v>0.32575808939469902</v>
      </c>
      <c r="P316">
        <f>VLOOKUP($B316,'2022'!$B:$AC,23,FALSE)</f>
        <v>0.23135978765848006</v>
      </c>
      <c r="Q316">
        <f>VLOOKUP($B316,'2022'!$B:$AC,24,FALSE)</f>
        <v>-0.25700551676837147</v>
      </c>
      <c r="R316">
        <f>VLOOKUP($B316,'2022'!$B:$AC,25,FALSE)</f>
        <v>1.0560880899175704</v>
      </c>
      <c r="S316">
        <f>VLOOKUP($B316,'2022'!$B:$AC,26,FALSE)</f>
        <v>0.25124270964862283</v>
      </c>
      <c r="T316">
        <f>VLOOKUP($B316,'2022'!$B:$AC,27,FALSE)</f>
        <v>-0.71664907195685412</v>
      </c>
      <c r="U316">
        <f>VLOOKUP($B316,'2022'!$B:$AC,28,FALSE)</f>
        <v>-0.34520182508046493</v>
      </c>
      <c r="V316">
        <f>P316*'Comb LR RESULTS'!$B$18+Q316*'Comb LR RESULTS'!$B$19+R316*'Comb LR RESULTS'!$B$20+S316*'Comb LR RESULTS'!$B$21+T316*'Comb LR RESULTS'!$B$22</f>
        <v>-0.15227868543847931</v>
      </c>
      <c r="W316" s="16">
        <f>'NO Z LR RESULTS'!$B$17+'NO Z LR RESULTS'!$B$18*LR!J316+'NO Z LR RESULTS'!$B$19*LR!I316+'NO Z LR RESULTS'!$B$20*LR!K316+'NO Z LR RESULTS'!$B$21*LR!L316+'NO Z LR RESULTS'!$B$22*LR!M316</f>
        <v>0.39627725704949235</v>
      </c>
    </row>
    <row r="317" spans="1:23" x14ac:dyDescent="0.3">
      <c r="A317">
        <v>2022</v>
      </c>
      <c r="B317" t="s">
        <v>176</v>
      </c>
      <c r="C317">
        <f>VLOOKUP($B317,'2022'!$B:$AC,18,FALSE)</f>
        <v>0.34277013960082198</v>
      </c>
      <c r="D317">
        <f>VLOOKUP($B317,'2022'!$B:$AC,19,FALSE)</f>
        <v>0.33900000000000002</v>
      </c>
      <c r="E317">
        <f>VLOOKUP($B317,'2022'!$B:$AC,21,FALSE)</f>
        <v>0.55637042778746748</v>
      </c>
      <c r="F317" s="13">
        <f>VLOOKUP($B317,'2022'!$B:$AC,7,FALSE)</f>
        <v>103</v>
      </c>
      <c r="G317" s="13">
        <f>VLOOKUP($B317,'2022'!$B:$AC,10,FALSE)</f>
        <v>21.3</v>
      </c>
      <c r="H317">
        <f>VLOOKUP(B317,'2022'!$B:$P,9,FALSE)</f>
        <v>6.2</v>
      </c>
      <c r="I317" s="13">
        <f>VLOOKUP($B317,'2022'!$B:$AC,11,FALSE)</f>
        <v>51.3</v>
      </c>
      <c r="J317" s="13">
        <f>VLOOKUP($B317,'2022'!$B:$AC,6,FALSE)</f>
        <v>18.100000000000001</v>
      </c>
      <c r="K317" s="13">
        <f>VLOOKUP($B317,'2022'!$B:$AC,12,FALSE)</f>
        <v>30</v>
      </c>
      <c r="L317" s="13">
        <f>VLOOKUP($B317,'2022'!$B:$AC,13,FALSE)</f>
        <v>34.700000000000003</v>
      </c>
      <c r="M317" s="13">
        <f>VLOOKUP($B317,'2022'!$B:$AC,14,FALSE)</f>
        <v>87.2</v>
      </c>
      <c r="N317">
        <f>VLOOKUP($B317,'2022'!$B:$AC,20,FALSE)</f>
        <v>1.2439837631812221</v>
      </c>
      <c r="O317">
        <f>VLOOKUP($B317,'2022'!$B:$AC,22,FALSE)</f>
        <v>-0.68383524746368929</v>
      </c>
      <c r="P317">
        <f>VLOOKUP($B317,'2022'!$B:$AC,23,FALSE)</f>
        <v>0.35184982022226235</v>
      </c>
      <c r="Q317">
        <f>VLOOKUP($B317,'2022'!$B:$AC,24,FALSE)</f>
        <v>-0.28279382971965</v>
      </c>
      <c r="R317">
        <f>VLOOKUP($B317,'2022'!$B:$AC,25,FALSE)</f>
        <v>-1.0768644448157316</v>
      </c>
      <c r="S317">
        <f>VLOOKUP($B317,'2022'!$B:$AC,26,FALSE)</f>
        <v>0.4819511593740442</v>
      </c>
      <c r="T317">
        <f>VLOOKUP($B317,'2022'!$B:$AC,27,FALSE)</f>
        <v>0.29857323228074867</v>
      </c>
      <c r="U317">
        <f>VLOOKUP($B317,'2022'!$B:$AC,28,FALSE)</f>
        <v>0.97744854218937716</v>
      </c>
      <c r="V317">
        <f>P317*'Comb LR RESULTS'!$B$18+Q317*'Comb LR RESULTS'!$B$19+R317*'Comb LR RESULTS'!$B$20+S317*'Comb LR RESULTS'!$B$21+T317*'Comb LR RESULTS'!$B$22</f>
        <v>0.18800572982976879</v>
      </c>
      <c r="W317" s="16">
        <f>'NO Z LR RESULTS'!$B$17+'NO Z LR RESULTS'!$B$18*LR!J317+'NO Z LR RESULTS'!$B$19*LR!I317+'NO Z LR RESULTS'!$B$20*LR!K317+'NO Z LR RESULTS'!$B$21*LR!L317+'NO Z LR RESULTS'!$B$22*LR!M317</f>
        <v>0.40743842559956572</v>
      </c>
    </row>
    <row r="318" spans="1:23" x14ac:dyDescent="0.3">
      <c r="A318">
        <v>2022</v>
      </c>
      <c r="B318" t="s">
        <v>114</v>
      </c>
      <c r="C318">
        <f>VLOOKUP($B318,'2022'!$B:$AC,18,FALSE)</f>
        <v>0.35271375775337199</v>
      </c>
      <c r="D318">
        <f>VLOOKUP($B318,'2022'!$B:$AC,19,FALSE)</f>
        <v>0.33800000000000002</v>
      </c>
      <c r="E318">
        <f>VLOOKUP($B318,'2022'!$B:$AC,21,FALSE)</f>
        <v>0.84858589985105337</v>
      </c>
      <c r="F318" s="13">
        <f>VLOOKUP($B318,'2022'!$B:$AC,7,FALSE)</f>
        <v>104.8</v>
      </c>
      <c r="G318" s="13">
        <f>VLOOKUP($B318,'2022'!$B:$AC,10,FALSE)</f>
        <v>11.2</v>
      </c>
      <c r="H318">
        <f>VLOOKUP(B318,'2022'!$B:$P,9,FALSE)</f>
        <v>5.3</v>
      </c>
      <c r="I318" s="13">
        <f>VLOOKUP($B318,'2022'!$B:$AC,11,FALSE)</f>
        <v>49.7</v>
      </c>
      <c r="J318" s="13">
        <f>VLOOKUP($B318,'2022'!$B:$AC,6,FALSE)</f>
        <v>18.100000000000001</v>
      </c>
      <c r="K318" s="13">
        <f>VLOOKUP($B318,'2022'!$B:$AC,12,FALSE)</f>
        <v>38.5</v>
      </c>
      <c r="L318" s="13">
        <f>VLOOKUP($B318,'2022'!$B:$AC,13,FALSE)</f>
        <v>25</v>
      </c>
      <c r="M318" s="13">
        <f>VLOOKUP($B318,'2022'!$B:$AC,14,FALSE)</f>
        <v>87.6</v>
      </c>
      <c r="N318">
        <f>VLOOKUP($B318,'2022'!$B:$AC,20,FALSE)</f>
        <v>-1.036298522596901</v>
      </c>
      <c r="O318">
        <f>VLOOKUP($B318,'2022'!$B:$AC,22,FALSE)</f>
        <v>-0.94344496265584643</v>
      </c>
      <c r="P318">
        <f>VLOOKUP($B318,'2022'!$B:$AC,23,FALSE)</f>
        <v>-0.13011031003286674</v>
      </c>
      <c r="Q318">
        <f>VLOOKUP($B318,'2022'!$B:$AC,24,FALSE)</f>
        <v>-0.28279382971965</v>
      </c>
      <c r="R318">
        <f>VLOOKUP($B318,'2022'!$B:$AC,25,FALSE)</f>
        <v>1.0312863162578807</v>
      </c>
      <c r="S318">
        <f>VLOOKUP($B318,'2022'!$B:$AC,26,FALSE)</f>
        <v>0.56584514109237682</v>
      </c>
      <c r="T318">
        <f>VLOOKUP($B318,'2022'!$B:$AC,27,FALSE)</f>
        <v>-1.3992985523924828</v>
      </c>
      <c r="U318">
        <f>VLOOKUP($B318,'2022'!$B:$AC,28,FALSE)</f>
        <v>0.65106354750732898</v>
      </c>
      <c r="V318">
        <f>P318*'Comb LR RESULTS'!$B$18+Q318*'Comb LR RESULTS'!$B$19+R318*'Comb LR RESULTS'!$B$20+S318*'Comb LR RESULTS'!$B$21+T318*'Comb LR RESULTS'!$B$22</f>
        <v>9.2405470307826698E-3</v>
      </c>
      <c r="W318" s="16">
        <f>'NO Z LR RESULTS'!$B$17+'NO Z LR RESULTS'!$B$18*LR!J318+'NO Z LR RESULTS'!$B$19*LR!I318+'NO Z LR RESULTS'!$B$20*LR!K318+'NO Z LR RESULTS'!$B$21*LR!L318+'NO Z LR RESULTS'!$B$22*LR!M318</f>
        <v>0.40017249438034508</v>
      </c>
    </row>
    <row r="319" spans="1:23" x14ac:dyDescent="0.3">
      <c r="A319">
        <v>2022</v>
      </c>
      <c r="B319" t="s">
        <v>293</v>
      </c>
      <c r="C319">
        <f>VLOOKUP($B319,'2022'!$B:$AC,18,FALSE)</f>
        <v>0.343535454198718</v>
      </c>
      <c r="D319">
        <f>VLOOKUP($B319,'2022'!$B:$AC,19,FALSE)</f>
        <v>0.34899999999999998</v>
      </c>
      <c r="E319">
        <f>VLOOKUP($B319,'2022'!$B:$AC,21,FALSE)</f>
        <v>0.57886090993093053</v>
      </c>
      <c r="F319" s="13">
        <f>VLOOKUP($B319,'2022'!$B:$AC,7,FALSE)</f>
        <v>105.2</v>
      </c>
      <c r="G319" s="13">
        <f>VLOOKUP($B319,'2022'!$B:$AC,10,FALSE)</f>
        <v>16.2</v>
      </c>
      <c r="H319">
        <f>VLOOKUP(B319,'2022'!$B:$P,9,FALSE)</f>
        <v>5.3</v>
      </c>
      <c r="I319" s="13">
        <f>VLOOKUP($B319,'2022'!$B:$AC,11,FALSE)</f>
        <v>50.4</v>
      </c>
      <c r="J319" s="13">
        <f>VLOOKUP($B319,'2022'!$B:$AC,6,FALSE)</f>
        <v>18.100000000000001</v>
      </c>
      <c r="K319" s="13">
        <f>VLOOKUP($B319,'2022'!$B:$AC,12,FALSE)</f>
        <v>34.200000000000003</v>
      </c>
      <c r="L319" s="13">
        <f>VLOOKUP($B319,'2022'!$B:$AC,13,FALSE)</f>
        <v>30.9</v>
      </c>
      <c r="M319" s="13">
        <f>VLOOKUP($B319,'2022'!$B:$AC,14,FALSE)</f>
        <v>86</v>
      </c>
      <c r="N319">
        <f>VLOOKUP($B319,'2022'!$B:$AC,20,FALSE)</f>
        <v>9.2554094124941894E-2</v>
      </c>
      <c r="O319">
        <f>VLOOKUP($B319,'2022'!$B:$AC,22,FALSE)</f>
        <v>-0.94344496265584643</v>
      </c>
      <c r="P319">
        <f>VLOOKUP($B319,'2022'!$B:$AC,23,FALSE)</f>
        <v>8.0747246953751697E-2</v>
      </c>
      <c r="Q319">
        <f>VLOOKUP($B319,'2022'!$B:$AC,24,FALSE)</f>
        <v>-0.28279382971965</v>
      </c>
      <c r="R319">
        <f>VLOOKUP($B319,'2022'!$B:$AC,25,FALSE)</f>
        <v>-3.5189951108769595E-2</v>
      </c>
      <c r="S319">
        <f>VLOOKUP($B319,'2022'!$B:$AC,26,FALSE)</f>
        <v>0.23026921421904045</v>
      </c>
      <c r="T319">
        <f>VLOOKUP($B319,'2022'!$B:$AC,27,FALSE)</f>
        <v>-0.36657241532319823</v>
      </c>
      <c r="U319">
        <f>VLOOKUP($B319,'2022'!$B:$AC,28,FALSE)</f>
        <v>0.34923775093135828</v>
      </c>
      <c r="V319">
        <f>P319*'Comb LR RESULTS'!$B$18+Q319*'Comb LR RESULTS'!$B$19+R319*'Comb LR RESULTS'!$B$20+S319*'Comb LR RESULTS'!$B$21+T319*'Comb LR RESULTS'!$B$22</f>
        <v>-3.8430286185017967E-2</v>
      </c>
      <c r="W319" s="16">
        <f>'NO Z LR RESULTS'!$B$17+'NO Z LR RESULTS'!$B$18*LR!J319+'NO Z LR RESULTS'!$B$19*LR!I319+'NO Z LR RESULTS'!$B$20*LR!K319+'NO Z LR RESULTS'!$B$21*LR!L319+'NO Z LR RESULTS'!$B$22*LR!M319</f>
        <v>0.39880860157867171</v>
      </c>
    </row>
    <row r="320" spans="1:23" x14ac:dyDescent="0.3">
      <c r="A320">
        <v>2022</v>
      </c>
      <c r="B320" t="s">
        <v>456</v>
      </c>
      <c r="C320">
        <f>VLOOKUP($B320,'2022'!$B:$AC,18,FALSE)</f>
        <v>0.312333736154768</v>
      </c>
      <c r="D320">
        <f>VLOOKUP($B320,'2022'!$B:$AC,19,FALSE)</f>
        <v>0.32700000000000001</v>
      </c>
      <c r="E320">
        <f>VLOOKUP($B320,'2022'!$B:$AC,21,FALSE)</f>
        <v>-0.33807140057513668</v>
      </c>
      <c r="F320" s="13">
        <f>VLOOKUP($B320,'2022'!$B:$AC,7,FALSE)</f>
        <v>105.4</v>
      </c>
      <c r="G320" s="13">
        <f>VLOOKUP($B320,'2022'!$B:$AC,10,FALSE)</f>
        <v>18.899999999999999</v>
      </c>
      <c r="H320">
        <f>VLOOKUP(B320,'2022'!$B:$P,9,FALSE)</f>
        <v>10</v>
      </c>
      <c r="I320" s="13">
        <f>VLOOKUP($B320,'2022'!$B:$AC,11,FALSE)</f>
        <v>51.4</v>
      </c>
      <c r="J320" s="13">
        <f>VLOOKUP($B320,'2022'!$B:$AC,6,FALSE)</f>
        <v>18.100000000000001</v>
      </c>
      <c r="K320" s="13">
        <f>VLOOKUP($B320,'2022'!$B:$AC,12,FALSE)</f>
        <v>32.5</v>
      </c>
      <c r="L320" s="13">
        <f>VLOOKUP($B320,'2022'!$B:$AC,13,FALSE)</f>
        <v>32.1</v>
      </c>
      <c r="M320" s="13">
        <f>VLOOKUP($B320,'2022'!$B:$AC,14,FALSE)</f>
        <v>82.9</v>
      </c>
      <c r="N320">
        <f>VLOOKUP($B320,'2022'!$B:$AC,20,FALSE)</f>
        <v>0.70213450715473691</v>
      </c>
      <c r="O320">
        <f>VLOOKUP($B320,'2022'!$B:$AC,22,FALSE)</f>
        <v>0.41229466112541824</v>
      </c>
      <c r="P320">
        <f>VLOOKUP($B320,'2022'!$B:$AC,23,FALSE)</f>
        <v>0.38197232836320844</v>
      </c>
      <c r="Q320">
        <f>VLOOKUP($B320,'2022'!$B:$AC,24,FALSE)</f>
        <v>-0.28279382971965</v>
      </c>
      <c r="R320">
        <f>VLOOKUP($B320,'2022'!$B:$AC,25,FALSE)</f>
        <v>-0.45682010332349277</v>
      </c>
      <c r="S320">
        <f>VLOOKUP($B320,'2022'!$B:$AC,26,FALSE)</f>
        <v>-0.4199091440980498</v>
      </c>
      <c r="T320">
        <f>VLOOKUP($B320,'2022'!$B:$AC,27,FALSE)</f>
        <v>-0.15652642134300421</v>
      </c>
      <c r="U320">
        <f>VLOOKUP($B320,'2022'!$B:$AC,28,FALSE)</f>
        <v>-8.9356449151202777E-2</v>
      </c>
      <c r="V320">
        <f>P320*'Comb LR RESULTS'!$B$18+Q320*'Comb LR RESULTS'!$B$19+R320*'Comb LR RESULTS'!$B$20+S320*'Comb LR RESULTS'!$B$21+T320*'Comb LR RESULTS'!$B$22</f>
        <v>-0.21092382539951318</v>
      </c>
      <c r="W320" s="16">
        <f>'NO Z LR RESULTS'!$B$17+'NO Z LR RESULTS'!$B$18*LR!J320+'NO Z LR RESULTS'!$B$19*LR!I320+'NO Z LR RESULTS'!$B$20*LR!K320+'NO Z LR RESULTS'!$B$21*LR!L320+'NO Z LR RESULTS'!$B$22*LR!M320</f>
        <v>0.39450682944217624</v>
      </c>
    </row>
    <row r="321" spans="1:23" x14ac:dyDescent="0.3">
      <c r="A321">
        <v>2022</v>
      </c>
      <c r="B321" t="s">
        <v>439</v>
      </c>
      <c r="C321">
        <f>VLOOKUP($B321,'2022'!$B:$AC,18,FALSE)</f>
        <v>0.325991414294802</v>
      </c>
      <c r="D321">
        <f>VLOOKUP($B321,'2022'!$B:$AC,19,FALSE)</f>
        <v>0.30499999999999999</v>
      </c>
      <c r="E321">
        <f>VLOOKUP($B321,'2022'!$B:$AC,21,FALSE)</f>
        <v>6.3290035851208112E-2</v>
      </c>
      <c r="F321" s="13">
        <f>VLOOKUP($B321,'2022'!$B:$AC,7,FALSE)</f>
        <v>101.5</v>
      </c>
      <c r="G321" s="13">
        <f>VLOOKUP($B321,'2022'!$B:$AC,10,FALSE)</f>
        <v>16.2</v>
      </c>
      <c r="H321">
        <f>VLOOKUP(B321,'2022'!$B:$P,9,FALSE)</f>
        <v>4.8</v>
      </c>
      <c r="I321" s="13">
        <f>VLOOKUP($B321,'2022'!$B:$AC,11,FALSE)</f>
        <v>53.5</v>
      </c>
      <c r="J321" s="13">
        <f>VLOOKUP($B321,'2022'!$B:$AC,6,FALSE)</f>
        <v>18</v>
      </c>
      <c r="K321" s="13">
        <f>VLOOKUP($B321,'2022'!$B:$AC,12,FALSE)</f>
        <v>37.299999999999997</v>
      </c>
      <c r="L321" s="13">
        <f>VLOOKUP($B321,'2022'!$B:$AC,13,FALSE)</f>
        <v>23.2</v>
      </c>
      <c r="M321" s="13">
        <f>VLOOKUP($B321,'2022'!$B:$AC,14,FALSE)</f>
        <v>83.9</v>
      </c>
      <c r="N321">
        <f>VLOOKUP($B321,'2022'!$B:$AC,20,FALSE)</f>
        <v>9.2554094124941894E-2</v>
      </c>
      <c r="O321">
        <f>VLOOKUP($B321,'2022'!$B:$AC,22,FALSE)</f>
        <v>-1.0876725822070448</v>
      </c>
      <c r="P321">
        <f>VLOOKUP($B321,'2022'!$B:$AC,23,FALSE)</f>
        <v>1.014544999323068</v>
      </c>
      <c r="Q321">
        <f>VLOOKUP($B321,'2022'!$B:$AC,24,FALSE)</f>
        <v>-0.29568798619528947</v>
      </c>
      <c r="R321">
        <f>VLOOKUP($B321,'2022'!$B:$AC,25,FALSE)</f>
        <v>0.73366503234160518</v>
      </c>
      <c r="S321">
        <f>VLOOKUP($B321,'2022'!$B:$AC,26,FALSE)</f>
        <v>-0.21017418980221386</v>
      </c>
      <c r="T321">
        <f>VLOOKUP($B321,'2022'!$B:$AC,27,FALSE)</f>
        <v>-1.7143675433627732</v>
      </c>
      <c r="U321">
        <f>VLOOKUP($B321,'2022'!$B:$AC,28,FALSE)</f>
        <v>0.47484033502366474</v>
      </c>
      <c r="V321">
        <f>P321*'Comb LR RESULTS'!$B$18+Q321*'Comb LR RESULTS'!$B$19+R321*'Comb LR RESULTS'!$B$20+S321*'Comb LR RESULTS'!$B$21+T321*'Comb LR RESULTS'!$B$22</f>
        <v>-9.6819657219549271E-2</v>
      </c>
      <c r="W321" s="16">
        <f>'NO Z LR RESULTS'!$B$17+'NO Z LR RESULTS'!$B$18*LR!J321+'NO Z LR RESULTS'!$B$19*LR!I321+'NO Z LR RESULTS'!$B$20*LR!K321+'NO Z LR RESULTS'!$B$21*LR!L321+'NO Z LR RESULTS'!$B$22*LR!M321</f>
        <v>0.40423951104592559</v>
      </c>
    </row>
    <row r="322" spans="1:23" x14ac:dyDescent="0.3">
      <c r="A322">
        <v>2022</v>
      </c>
      <c r="B322" t="s">
        <v>162</v>
      </c>
      <c r="C322">
        <f>VLOOKUP($B322,'2022'!$B:$AC,18,FALSE)</f>
        <v>0.32946598452550302</v>
      </c>
      <c r="D322">
        <f>VLOOKUP($B322,'2022'!$B:$AC,19,FALSE)</f>
        <v>0.34399999999999997</v>
      </c>
      <c r="E322">
        <f>VLOOKUP($B322,'2022'!$B:$AC,21,FALSE)</f>
        <v>0.16539805776091968</v>
      </c>
      <c r="F322" s="13">
        <f>VLOOKUP($B322,'2022'!$B:$AC,7,FALSE)</f>
        <v>103.1</v>
      </c>
      <c r="G322" s="13">
        <f>VLOOKUP($B322,'2022'!$B:$AC,10,FALSE)</f>
        <v>12.9</v>
      </c>
      <c r="H322">
        <f>VLOOKUP(B322,'2022'!$B:$P,9,FALSE)</f>
        <v>1.3</v>
      </c>
      <c r="I322" s="13">
        <f>VLOOKUP($B322,'2022'!$B:$AC,11,FALSE)</f>
        <v>55.2</v>
      </c>
      <c r="J322" s="13">
        <f>VLOOKUP($B322,'2022'!$B:$AC,6,FALSE)</f>
        <v>18</v>
      </c>
      <c r="K322" s="13">
        <f>VLOOKUP($B322,'2022'!$B:$AC,12,FALSE)</f>
        <v>42.3</v>
      </c>
      <c r="L322" s="13">
        <f>VLOOKUP($B322,'2022'!$B:$AC,13,FALSE)</f>
        <v>27.5</v>
      </c>
      <c r="M322" s="13">
        <f>VLOOKUP($B322,'2022'!$B:$AC,14,FALSE)</f>
        <v>89.8</v>
      </c>
      <c r="N322">
        <f>VLOOKUP($B322,'2022'!$B:$AC,20,FALSE)</f>
        <v>-0.65248863291147419</v>
      </c>
      <c r="O322">
        <f>VLOOKUP($B322,'2022'!$B:$AC,22,FALSE)</f>
        <v>-2.0972659190654332</v>
      </c>
      <c r="P322">
        <f>VLOOKUP($B322,'2022'!$B:$AC,23,FALSE)</f>
        <v>1.5266276377191454</v>
      </c>
      <c r="Q322">
        <f>VLOOKUP($B322,'2022'!$B:$AC,24,FALSE)</f>
        <v>-0.29568798619528947</v>
      </c>
      <c r="R322">
        <f>VLOOKUP($B322,'2022'!$B:$AC,25,FALSE)</f>
        <v>1.9737537153260831</v>
      </c>
      <c r="S322">
        <f>VLOOKUP($B322,'2022'!$B:$AC,26,FALSE)</f>
        <v>1.0272620405432165</v>
      </c>
      <c r="T322">
        <f>VLOOKUP($B322,'2022'!$B:$AC,27,FALSE)</f>
        <v>-0.96170273160041297</v>
      </c>
      <c r="U322">
        <f>VLOOKUP($B322,'2022'!$B:$AC,28,FALSE)</f>
        <v>-0.28047692937774316</v>
      </c>
      <c r="V322">
        <f>P322*'Comb LR RESULTS'!$B$18+Q322*'Comb LR RESULTS'!$B$19+R322*'Comb LR RESULTS'!$B$20+S322*'Comb LR RESULTS'!$B$21+T322*'Comb LR RESULTS'!$B$22</f>
        <v>0.10730130765766108</v>
      </c>
      <c r="W322" s="16">
        <f>'NO Z LR RESULTS'!$B$17+'NO Z LR RESULTS'!$B$18*LR!J322+'NO Z LR RESULTS'!$B$19*LR!I322+'NO Z LR RESULTS'!$B$20*LR!K322+'NO Z LR RESULTS'!$B$21*LR!L322+'NO Z LR RESULTS'!$B$22*LR!M322</f>
        <v>0.41509569719998746</v>
      </c>
    </row>
    <row r="323" spans="1:23" x14ac:dyDescent="0.3">
      <c r="A323">
        <v>2022</v>
      </c>
      <c r="B323" t="s">
        <v>469</v>
      </c>
      <c r="C323">
        <f>VLOOKUP($B323,'2022'!$B:$AC,18,FALSE)</f>
        <v>0.28800406706333098</v>
      </c>
      <c r="D323">
        <f>VLOOKUP($B323,'2022'!$B:$AC,19,FALSE)</f>
        <v>0.29799999999999999</v>
      </c>
      <c r="E323">
        <f>VLOOKUP($B323,'2022'!$B:$AC,21,FALSE)</f>
        <v>-1.0530531737722391</v>
      </c>
      <c r="F323" s="13">
        <f>VLOOKUP($B323,'2022'!$B:$AC,7,FALSE)</f>
        <v>103</v>
      </c>
      <c r="G323" s="13">
        <f>VLOOKUP($B323,'2022'!$B:$AC,10,FALSE)</f>
        <v>14.9</v>
      </c>
      <c r="H323">
        <f>VLOOKUP(B323,'2022'!$B:$P,9,FALSE)</f>
        <v>8.1999999999999993</v>
      </c>
      <c r="I323" s="13">
        <f>VLOOKUP($B323,'2022'!$B:$AC,11,FALSE)</f>
        <v>50.9</v>
      </c>
      <c r="J323" s="13">
        <f>VLOOKUP($B323,'2022'!$B:$AC,6,FALSE)</f>
        <v>18</v>
      </c>
      <c r="K323" s="13">
        <f>VLOOKUP($B323,'2022'!$B:$AC,12,FALSE)</f>
        <v>36</v>
      </c>
      <c r="L323" s="13">
        <f>VLOOKUP($B323,'2022'!$B:$AC,13,FALSE)</f>
        <v>38.9</v>
      </c>
      <c r="M323" s="13">
        <f>VLOOKUP($B323,'2022'!$B:$AC,14,FALSE)</f>
        <v>82.1</v>
      </c>
      <c r="N323">
        <f>VLOOKUP($B323,'2022'!$B:$AC,20,FALSE)</f>
        <v>-0.20094758622273703</v>
      </c>
      <c r="O323">
        <f>VLOOKUP($B323,'2022'!$B:$AC,22,FALSE)</f>
        <v>-0.10692476925889605</v>
      </c>
      <c r="P323">
        <f>VLOOKUP($B323,'2022'!$B:$AC,23,FALSE)</f>
        <v>0.23135978765848006</v>
      </c>
      <c r="Q323">
        <f>VLOOKUP($B323,'2022'!$B:$AC,24,FALSE)</f>
        <v>-0.29568798619528947</v>
      </c>
      <c r="R323">
        <f>VLOOKUP($B323,'2022'!$B:$AC,25,FALSE)</f>
        <v>0.41124197476564173</v>
      </c>
      <c r="S323">
        <f>VLOOKUP($B323,'2022'!$B:$AC,26,FALSE)</f>
        <v>-0.58769710753472093</v>
      </c>
      <c r="T323">
        <f>VLOOKUP($B323,'2022'!$B:$AC,27,FALSE)</f>
        <v>1.0337342112114252</v>
      </c>
      <c r="U323">
        <f>VLOOKUP($B323,'2022'!$B:$AC,28,FALSE)</f>
        <v>-2.3283612797070772</v>
      </c>
      <c r="V323">
        <f>P323*'Comb LR RESULTS'!$B$18+Q323*'Comb LR RESULTS'!$B$19+R323*'Comb LR RESULTS'!$B$20+S323*'Comb LR RESULTS'!$B$21+T323*'Comb LR RESULTS'!$B$22</f>
        <v>-0.60698690674600009</v>
      </c>
      <c r="W323" s="16">
        <f>'NO Z LR RESULTS'!$B$17+'NO Z LR RESULTS'!$B$18*LR!J323+'NO Z LR RESULTS'!$B$19*LR!I323+'NO Z LR RESULTS'!$B$20*LR!K323+'NO Z LR RESULTS'!$B$21*LR!L323+'NO Z LR RESULTS'!$B$22*LR!M323</f>
        <v>0.38016290223091542</v>
      </c>
    </row>
    <row r="324" spans="1:23" x14ac:dyDescent="0.3">
      <c r="A324">
        <v>2022</v>
      </c>
      <c r="B324" t="s">
        <v>177</v>
      </c>
      <c r="C324">
        <f>VLOOKUP($B324,'2022'!$B:$AC,18,FALSE)</f>
        <v>0.305674359665976</v>
      </c>
      <c r="D324">
        <f>VLOOKUP($B324,'2022'!$B:$AC,19,FALSE)</f>
        <v>0.29099999999999998</v>
      </c>
      <c r="E324">
        <f>VLOOKUP($B324,'2022'!$B:$AC,21,FALSE)</f>
        <v>-0.53377208160163614</v>
      </c>
      <c r="F324" s="13">
        <f>VLOOKUP($B324,'2022'!$B:$AC,7,FALSE)</f>
        <v>103.3</v>
      </c>
      <c r="G324" s="13">
        <f>VLOOKUP($B324,'2022'!$B:$AC,10,FALSE)</f>
        <v>15.1</v>
      </c>
      <c r="H324">
        <f>VLOOKUP(B324,'2022'!$B:$P,9,FALSE)</f>
        <v>15.9</v>
      </c>
      <c r="I324" s="13">
        <f>VLOOKUP($B324,'2022'!$B:$AC,11,FALSE)</f>
        <v>47.6</v>
      </c>
      <c r="J324" s="13">
        <f>VLOOKUP($B324,'2022'!$B:$AC,6,FALSE)</f>
        <v>17.8</v>
      </c>
      <c r="K324" s="13">
        <f>VLOOKUP($B324,'2022'!$B:$AC,12,FALSE)</f>
        <v>32.5</v>
      </c>
      <c r="L324" s="13">
        <f>VLOOKUP($B324,'2022'!$B:$AC,13,FALSE)</f>
        <v>33.6</v>
      </c>
      <c r="M324" s="13">
        <f>VLOOKUP($B324,'2022'!$B:$AC,14,FALSE)</f>
        <v>86.1</v>
      </c>
      <c r="N324">
        <f>VLOOKUP($B324,'2022'!$B:$AC,20,FALSE)</f>
        <v>-0.15579348155386347</v>
      </c>
      <c r="O324">
        <f>VLOOKUP($B324,'2022'!$B:$AC,22,FALSE)</f>
        <v>2.114180571829559</v>
      </c>
      <c r="P324">
        <f>VLOOKUP($B324,'2022'!$B:$AC,23,FALSE)</f>
        <v>-0.76268298099272636</v>
      </c>
      <c r="Q324">
        <f>VLOOKUP($B324,'2022'!$B:$AC,24,FALSE)</f>
        <v>-0.321476299146568</v>
      </c>
      <c r="R324">
        <f>VLOOKUP($B324,'2022'!$B:$AC,25,FALSE)</f>
        <v>-0.45682010332349277</v>
      </c>
      <c r="S324">
        <f>VLOOKUP($B324,'2022'!$B:$AC,26,FALSE)</f>
        <v>0.25124270964862283</v>
      </c>
      <c r="T324">
        <f>VLOOKUP($B324,'2022'!$B:$AC,27,FALSE)</f>
        <v>0.10603107113223768</v>
      </c>
      <c r="U324">
        <f>VLOOKUP($B324,'2022'!$B:$AC,28,FALSE)</f>
        <v>0.2805554426933099</v>
      </c>
      <c r="V324">
        <f>P324*'Comb LR RESULTS'!$B$18+Q324*'Comb LR RESULTS'!$B$19+R324*'Comb LR RESULTS'!$B$20+S324*'Comb LR RESULTS'!$B$21+T324*'Comb LR RESULTS'!$B$22</f>
        <v>-0.11887987015772297</v>
      </c>
      <c r="W324" s="16">
        <f>'NO Z LR RESULTS'!$B$17+'NO Z LR RESULTS'!$B$18*LR!J324+'NO Z LR RESULTS'!$B$19*LR!I324+'NO Z LR RESULTS'!$B$20*LR!K324+'NO Z LR RESULTS'!$B$21*LR!L324+'NO Z LR RESULTS'!$B$22*LR!M324</f>
        <v>0.39068953429638487</v>
      </c>
    </row>
    <row r="325" spans="1:23" x14ac:dyDescent="0.3">
      <c r="A325">
        <v>2022</v>
      </c>
      <c r="B325" t="s">
        <v>294</v>
      </c>
      <c r="C325">
        <f>VLOOKUP($B325,'2022'!$B:$AC,18,FALSE)</f>
        <v>0.27979603083572502</v>
      </c>
      <c r="D325">
        <f>VLOOKUP($B325,'2022'!$B:$AC,19,FALSE)</f>
        <v>0.29699999999999999</v>
      </c>
      <c r="E325">
        <f>VLOOKUP($B325,'2022'!$B:$AC,21,FALSE)</f>
        <v>-1.2942646869426035</v>
      </c>
      <c r="F325" s="13">
        <f>VLOOKUP($B325,'2022'!$B:$AC,7,FALSE)</f>
        <v>103.7</v>
      </c>
      <c r="G325" s="13">
        <f>VLOOKUP($B325,'2022'!$B:$AC,10,FALSE)</f>
        <v>21.9</v>
      </c>
      <c r="H325">
        <f>VLOOKUP(B325,'2022'!$B:$P,9,FALSE)</f>
        <v>9.9</v>
      </c>
      <c r="I325" s="13">
        <f>VLOOKUP($B325,'2022'!$B:$AC,11,FALSE)</f>
        <v>52</v>
      </c>
      <c r="J325" s="13">
        <f>VLOOKUP($B325,'2022'!$B:$AC,6,FALSE)</f>
        <v>17.7</v>
      </c>
      <c r="K325" s="13">
        <f>VLOOKUP($B325,'2022'!$B:$AC,12,FALSE)</f>
        <v>30.1</v>
      </c>
      <c r="L325" s="13">
        <f>VLOOKUP($B325,'2022'!$B:$AC,13,FALSE)</f>
        <v>33.5</v>
      </c>
      <c r="M325" s="13">
        <f>VLOOKUP($B325,'2022'!$B:$AC,14,FALSE)</f>
        <v>89.1</v>
      </c>
      <c r="N325">
        <f>VLOOKUP($B325,'2022'!$B:$AC,20,FALSE)</f>
        <v>1.3794460771878427</v>
      </c>
      <c r="O325">
        <f>VLOOKUP($B325,'2022'!$B:$AC,22,FALSE)</f>
        <v>0.3834491372151787</v>
      </c>
      <c r="P325">
        <f>VLOOKUP($B325,'2022'!$B:$AC,23,FALSE)</f>
        <v>0.56270737720888298</v>
      </c>
      <c r="Q325">
        <f>VLOOKUP($B325,'2022'!$B:$AC,24,FALSE)</f>
        <v>-0.33437045562220746</v>
      </c>
      <c r="R325">
        <f>VLOOKUP($B325,'2022'!$B:$AC,25,FALSE)</f>
        <v>-1.0520626711560417</v>
      </c>
      <c r="S325">
        <f>VLOOKUP($B325,'2022'!$B:$AC,26,FALSE)</f>
        <v>0.88044757253613071</v>
      </c>
      <c r="T325">
        <f>VLOOKUP($B325,'2022'!$B:$AC,27,FALSE)</f>
        <v>8.8527238300554645E-2</v>
      </c>
      <c r="U325">
        <f>VLOOKUP($B325,'2022'!$B:$AC,28,FALSE)</f>
        <v>1.5096125497694102</v>
      </c>
      <c r="V325">
        <f>P325*'Comb LR RESULTS'!$B$18+Q325*'Comb LR RESULTS'!$B$19+R325*'Comb LR RESULTS'!$B$20+S325*'Comb LR RESULTS'!$B$21+T325*'Comb LR RESULTS'!$B$22</f>
        <v>0.34925448398742054</v>
      </c>
      <c r="W325" s="16">
        <f>'NO Z LR RESULTS'!$B$17+'NO Z LR RESULTS'!$B$18*LR!J325+'NO Z LR RESULTS'!$B$19*LR!I325+'NO Z LR RESULTS'!$B$20*LR!K325+'NO Z LR RESULTS'!$B$21*LR!L325+'NO Z LR RESULTS'!$B$22*LR!M325</f>
        <v>0.4153746882390858</v>
      </c>
    </row>
    <row r="326" spans="1:23" x14ac:dyDescent="0.3">
      <c r="A326">
        <v>2022</v>
      </c>
      <c r="B326" t="s">
        <v>106</v>
      </c>
      <c r="C326">
        <f>VLOOKUP($B326,'2022'!$B:$AC,18,FALSE)</f>
        <v>0.30420711839498099</v>
      </c>
      <c r="D326">
        <f>VLOOKUP($B326,'2022'!$B:$AC,19,FALSE)</f>
        <v>0.30199999999999999</v>
      </c>
      <c r="E326">
        <f>VLOOKUP($B326,'2022'!$B:$AC,21,FALSE)</f>
        <v>-0.57689024986366166</v>
      </c>
      <c r="F326" s="13">
        <f>VLOOKUP($B326,'2022'!$B:$AC,7,FALSE)</f>
        <v>102.5</v>
      </c>
      <c r="G326" s="13">
        <f>VLOOKUP($B326,'2022'!$B:$AC,10,FALSE)</f>
        <v>15.9</v>
      </c>
      <c r="H326">
        <f>VLOOKUP(B326,'2022'!$B:$P,9,FALSE)</f>
        <v>6.3</v>
      </c>
      <c r="I326" s="13">
        <f>VLOOKUP($B326,'2022'!$B:$AC,11,FALSE)</f>
        <v>44.9</v>
      </c>
      <c r="J326" s="13">
        <f>VLOOKUP($B326,'2022'!$B:$AC,6,FALSE)</f>
        <v>17.7</v>
      </c>
      <c r="K326" s="13">
        <f>VLOOKUP($B326,'2022'!$B:$AC,12,FALSE)</f>
        <v>29</v>
      </c>
      <c r="L326" s="13">
        <f>VLOOKUP($B326,'2022'!$B:$AC,13,FALSE)</f>
        <v>42.8</v>
      </c>
      <c r="M326" s="13">
        <f>VLOOKUP($B326,'2022'!$B:$AC,14,FALSE)</f>
        <v>80.599999999999994</v>
      </c>
      <c r="N326">
        <f>VLOOKUP($B326,'2022'!$B:$AC,20,FALSE)</f>
        <v>2.4822937121631562E-2</v>
      </c>
      <c r="O326">
        <f>VLOOKUP($B326,'2022'!$B:$AC,22,FALSE)</f>
        <v>-0.65498972355344964</v>
      </c>
      <c r="P326">
        <f>VLOOKUP($B326,'2022'!$B:$AC,23,FALSE)</f>
        <v>-1.5759907007982605</v>
      </c>
      <c r="Q326">
        <f>VLOOKUP($B326,'2022'!$B:$AC,24,FALSE)</f>
        <v>-0.33437045562220746</v>
      </c>
      <c r="R326">
        <f>VLOOKUP($B326,'2022'!$B:$AC,25,FALSE)</f>
        <v>-1.3248821814126273</v>
      </c>
      <c r="S326">
        <f>VLOOKUP($B326,'2022'!$B:$AC,26,FALSE)</f>
        <v>-0.90229953897847492</v>
      </c>
      <c r="T326">
        <f>VLOOKUP($B326,'2022'!$B:$AC,27,FALSE)</f>
        <v>1.7163836916470538</v>
      </c>
      <c r="U326">
        <f>VLOOKUP($B326,'2022'!$B:$AC,28,FALSE)</f>
        <v>-1.6281715048351089</v>
      </c>
      <c r="V326">
        <f>P326*'Comb LR RESULTS'!$B$18+Q326*'Comb LR RESULTS'!$B$19+R326*'Comb LR RESULTS'!$B$20+S326*'Comb LR RESULTS'!$B$21+T326*'Comb LR RESULTS'!$B$22</f>
        <v>-0.69563878560343562</v>
      </c>
      <c r="W326" s="16">
        <f>'NO Z LR RESULTS'!$B$17+'NO Z LR RESULTS'!$B$18*LR!J326+'NO Z LR RESULTS'!$B$19*LR!I326+'NO Z LR RESULTS'!$B$20*LR!K326+'NO Z LR RESULTS'!$B$21*LR!L326+'NO Z LR RESULTS'!$B$22*LR!M326</f>
        <v>0.36448895414901217</v>
      </c>
    </row>
    <row r="327" spans="1:23" x14ac:dyDescent="0.3">
      <c r="A327">
        <v>2022</v>
      </c>
      <c r="B327" t="s">
        <v>372</v>
      </c>
      <c r="C327">
        <f>VLOOKUP($B327,'2022'!$B:$AC,18,FALSE)</f>
        <v>0.354722323748144</v>
      </c>
      <c r="D327">
        <f>VLOOKUP($B327,'2022'!$B:$AC,19,FALSE)</f>
        <v>0.33600000000000002</v>
      </c>
      <c r="E327">
        <f>VLOOKUP($B327,'2022'!$B:$AC,21,FALSE)</f>
        <v>0.90761210654249291</v>
      </c>
      <c r="F327" s="13">
        <f>VLOOKUP($B327,'2022'!$B:$AC,7,FALSE)</f>
        <v>105.6</v>
      </c>
      <c r="G327" s="13">
        <f>VLOOKUP($B327,'2022'!$B:$AC,10,FALSE)</f>
        <v>14.7</v>
      </c>
      <c r="H327">
        <f>VLOOKUP(B327,'2022'!$B:$P,9,FALSE)</f>
        <v>4.5999999999999996</v>
      </c>
      <c r="I327" s="13">
        <f>VLOOKUP($B327,'2022'!$B:$AC,11,FALSE)</f>
        <v>49.5</v>
      </c>
      <c r="J327" s="13">
        <f>VLOOKUP($B327,'2022'!$B:$AC,6,FALSE)</f>
        <v>17.600000000000001</v>
      </c>
      <c r="K327" s="13">
        <f>VLOOKUP($B327,'2022'!$B:$AC,12,FALSE)</f>
        <v>34.799999999999997</v>
      </c>
      <c r="L327" s="13">
        <f>VLOOKUP($B327,'2022'!$B:$AC,13,FALSE)</f>
        <v>36.4</v>
      </c>
      <c r="M327" s="13">
        <f>VLOOKUP($B327,'2022'!$B:$AC,14,FALSE)</f>
        <v>85.4</v>
      </c>
      <c r="N327">
        <f>VLOOKUP($B327,'2022'!$B:$AC,20,FALSE)</f>
        <v>-0.24610169089161099</v>
      </c>
      <c r="O327">
        <f>VLOOKUP($B327,'2022'!$B:$AC,22,FALSE)</f>
        <v>-1.1453636300275241</v>
      </c>
      <c r="P327">
        <f>VLOOKUP($B327,'2022'!$B:$AC,23,FALSE)</f>
        <v>-0.19035532631475896</v>
      </c>
      <c r="Q327">
        <f>VLOOKUP($B327,'2022'!$B:$AC,24,FALSE)</f>
        <v>-0.34726461209784648</v>
      </c>
      <c r="R327">
        <f>VLOOKUP($B327,'2022'!$B:$AC,25,FALSE)</f>
        <v>0.11362069084936634</v>
      </c>
      <c r="S327">
        <f>VLOOKUP($B327,'2022'!$B:$AC,26,FALSE)</f>
        <v>0.10442824164154006</v>
      </c>
      <c r="T327">
        <f>VLOOKUP($B327,'2022'!$B:$AC,27,FALSE)</f>
        <v>0.59613839041935535</v>
      </c>
      <c r="U327">
        <f>VLOOKUP($B327,'2022'!$B:$AC,28,FALSE)</f>
        <v>-0.95259545172502802</v>
      </c>
      <c r="V327">
        <f>P327*'Comb LR RESULTS'!$B$18+Q327*'Comb LR RESULTS'!$B$19+R327*'Comb LR RESULTS'!$B$20+S327*'Comb LR RESULTS'!$B$21+T327*'Comb LR RESULTS'!$B$22</f>
        <v>-0.30459745871034333</v>
      </c>
      <c r="W327" s="16">
        <f>'NO Z LR RESULTS'!$B$17+'NO Z LR RESULTS'!$B$18*LR!J327+'NO Z LR RESULTS'!$B$19*LR!I327+'NO Z LR RESULTS'!$B$20*LR!K327+'NO Z LR RESULTS'!$B$21*LR!L327+'NO Z LR RESULTS'!$B$22*LR!M327</f>
        <v>0.38867636272243111</v>
      </c>
    </row>
    <row r="328" spans="1:23" x14ac:dyDescent="0.3">
      <c r="A328">
        <v>2022</v>
      </c>
      <c r="B328" t="s">
        <v>223</v>
      </c>
      <c r="C328">
        <f>VLOOKUP($B328,'2022'!$B:$AC,18,FALSE)</f>
        <v>0.36407876915836102</v>
      </c>
      <c r="D328">
        <f>VLOOKUP($B328,'2022'!$B:$AC,19,FALSE)</f>
        <v>0.32600000000000001</v>
      </c>
      <c r="E328">
        <f>VLOOKUP($B328,'2022'!$B:$AC,21,FALSE)</f>
        <v>1.1825721935489097</v>
      </c>
      <c r="F328" s="13">
        <f>VLOOKUP($B328,'2022'!$B:$AC,7,FALSE)</f>
        <v>102.8</v>
      </c>
      <c r="G328" s="13">
        <f>VLOOKUP($B328,'2022'!$B:$AC,10,FALSE)</f>
        <v>9.6</v>
      </c>
      <c r="H328">
        <f>VLOOKUP(B328,'2022'!$B:$P,9,FALSE)</f>
        <v>9.8000000000000007</v>
      </c>
      <c r="I328" s="13">
        <f>VLOOKUP($B328,'2022'!$B:$AC,11,FALSE)</f>
        <v>46</v>
      </c>
      <c r="J328" s="13">
        <f>VLOOKUP($B328,'2022'!$B:$AC,6,FALSE)</f>
        <v>17.600000000000001</v>
      </c>
      <c r="K328" s="13">
        <f>VLOOKUP($B328,'2022'!$B:$AC,12,FALSE)</f>
        <v>36.4</v>
      </c>
      <c r="L328" s="13">
        <f>VLOOKUP($B328,'2022'!$B:$AC,13,FALSE)</f>
        <v>42.2</v>
      </c>
      <c r="M328" s="13">
        <f>VLOOKUP($B328,'2022'!$B:$AC,14,FALSE)</f>
        <v>83.1</v>
      </c>
      <c r="N328">
        <f>VLOOKUP($B328,'2022'!$B:$AC,20,FALSE)</f>
        <v>-1.3975313599478907</v>
      </c>
      <c r="O328">
        <f>VLOOKUP($B328,'2022'!$B:$AC,22,FALSE)</f>
        <v>0.35460361330493911</v>
      </c>
      <c r="P328">
        <f>VLOOKUP($B328,'2022'!$B:$AC,23,FALSE)</f>
        <v>-1.2446431112478575</v>
      </c>
      <c r="Q328">
        <f>VLOOKUP($B328,'2022'!$B:$AC,24,FALSE)</f>
        <v>-0.34726461209784648</v>
      </c>
      <c r="R328">
        <f>VLOOKUP($B328,'2022'!$B:$AC,25,FALSE)</f>
        <v>0.5104490694043996</v>
      </c>
      <c r="S328">
        <f>VLOOKUP($B328,'2022'!$B:$AC,26,FALSE)</f>
        <v>-0.37796215323888499</v>
      </c>
      <c r="T328">
        <f>VLOOKUP($B328,'2022'!$B:$AC,27,FALSE)</f>
        <v>1.6113606946569581</v>
      </c>
      <c r="U328">
        <f>VLOOKUP($B328,'2022'!$B:$AC,28,FALSE)</f>
        <v>-2.847036529398089</v>
      </c>
      <c r="V328">
        <f>P328*'Comb LR RESULTS'!$B$18+Q328*'Comb LR RESULTS'!$B$19+R328*'Comb LR RESULTS'!$B$20+S328*'Comb LR RESULTS'!$B$21+T328*'Comb LR RESULTS'!$B$22</f>
        <v>-0.7903526786306625</v>
      </c>
      <c r="W328" s="16">
        <f>'NO Z LR RESULTS'!$B$17+'NO Z LR RESULTS'!$B$18*LR!J328+'NO Z LR RESULTS'!$B$19*LR!I328+'NO Z LR RESULTS'!$B$20*LR!K328+'NO Z LR RESULTS'!$B$21*LR!L328+'NO Z LR RESULTS'!$B$22*LR!M328</f>
        <v>0.36484570238260028</v>
      </c>
    </row>
    <row r="329" spans="1:23" x14ac:dyDescent="0.3">
      <c r="A329">
        <v>2022</v>
      </c>
      <c r="B329" t="s">
        <v>219</v>
      </c>
      <c r="C329">
        <f>VLOOKUP($B329,'2022'!$B:$AC,18,FALSE)</f>
        <v>0.31247511927577698</v>
      </c>
      <c r="D329">
        <f>VLOOKUP($B329,'2022'!$B:$AC,19,FALSE)</f>
        <v>0.31</v>
      </c>
      <c r="E329">
        <f>VLOOKUP($B329,'2022'!$B:$AC,21,FALSE)</f>
        <v>-0.33391654116544928</v>
      </c>
      <c r="F329" s="13">
        <f>VLOOKUP($B329,'2022'!$B:$AC,7,FALSE)</f>
        <v>101.6</v>
      </c>
      <c r="G329" s="13">
        <f>VLOOKUP($B329,'2022'!$B:$AC,10,FALSE)</f>
        <v>20.100000000000001</v>
      </c>
      <c r="H329">
        <f>VLOOKUP(B329,'2022'!$B:$P,9,FALSE)</f>
        <v>15.4</v>
      </c>
      <c r="I329" s="13">
        <f>VLOOKUP($B329,'2022'!$B:$AC,11,FALSE)</f>
        <v>52.2</v>
      </c>
      <c r="J329" s="13">
        <f>VLOOKUP($B329,'2022'!$B:$AC,6,FALSE)</f>
        <v>17.5</v>
      </c>
      <c r="K329" s="13">
        <f>VLOOKUP($B329,'2022'!$B:$AC,12,FALSE)</f>
        <v>32.1</v>
      </c>
      <c r="L329" s="13">
        <f>VLOOKUP($B329,'2022'!$B:$AC,13,FALSE)</f>
        <v>29.4</v>
      </c>
      <c r="M329" s="13">
        <f>VLOOKUP($B329,'2022'!$B:$AC,14,FALSE)</f>
        <v>89</v>
      </c>
      <c r="N329">
        <f>VLOOKUP($B329,'2022'!$B:$AC,20,FALSE)</f>
        <v>0.97305913516797993</v>
      </c>
      <c r="O329">
        <f>VLOOKUP($B329,'2022'!$B:$AC,22,FALSE)</f>
        <v>1.9699529522783608</v>
      </c>
      <c r="P329">
        <f>VLOOKUP($B329,'2022'!$B:$AC,23,FALSE)</f>
        <v>0.62295239349077514</v>
      </c>
      <c r="Q329">
        <f>VLOOKUP($B329,'2022'!$B:$AC,24,FALSE)</f>
        <v>-0.360158768573486</v>
      </c>
      <c r="R329">
        <f>VLOOKUP($B329,'2022'!$B:$AC,25,FALSE)</f>
        <v>-0.55602719796225064</v>
      </c>
      <c r="S329">
        <f>VLOOKUP($B329,'2022'!$B:$AC,26,FALSE)</f>
        <v>0.85947407710654833</v>
      </c>
      <c r="T329">
        <f>VLOOKUP($B329,'2022'!$B:$AC,27,FALSE)</f>
        <v>-0.62912990779844014</v>
      </c>
      <c r="U329">
        <f>VLOOKUP($B329,'2022'!$B:$AC,28,FALSE)</f>
        <v>1.6844724142937531</v>
      </c>
      <c r="V329">
        <f>P329*'Comb LR RESULTS'!$B$18+Q329*'Comb LR RESULTS'!$B$19+R329*'Comb LR RESULTS'!$B$20+S329*'Comb LR RESULTS'!$B$21+T329*'Comb LR RESULTS'!$B$22</f>
        <v>0.33116989075455244</v>
      </c>
      <c r="W329" s="16">
        <f>'NO Z LR RESULTS'!$B$17+'NO Z LR RESULTS'!$B$18*LR!J329+'NO Z LR RESULTS'!$B$19*LR!I329+'NO Z LR RESULTS'!$B$20*LR!K329+'NO Z LR RESULTS'!$B$21*LR!L329+'NO Z LR RESULTS'!$B$22*LR!M329</f>
        <v>0.41621807916367659</v>
      </c>
    </row>
    <row r="330" spans="1:23" x14ac:dyDescent="0.3">
      <c r="A330">
        <v>2022</v>
      </c>
      <c r="B330" t="s">
        <v>206</v>
      </c>
      <c r="C330">
        <f>VLOOKUP($B330,'2022'!$B:$AC,18,FALSE)</f>
        <v>0.31125078388114402</v>
      </c>
      <c r="D330">
        <f>VLOOKUP($B330,'2022'!$B:$AC,19,FALSE)</f>
        <v>0.31</v>
      </c>
      <c r="E330">
        <f>VLOOKUP($B330,'2022'!$B:$AC,21,FALSE)</f>
        <v>-0.36989637665572078</v>
      </c>
      <c r="F330" s="13">
        <f>VLOOKUP($B330,'2022'!$B:$AC,7,FALSE)</f>
        <v>104.6</v>
      </c>
      <c r="G330" s="13">
        <f>VLOOKUP($B330,'2022'!$B:$AC,10,FALSE)</f>
        <v>8.4</v>
      </c>
      <c r="H330">
        <f>VLOOKUP(B330,'2022'!$B:$P,9,FALSE)</f>
        <v>2.6</v>
      </c>
      <c r="I330" s="13">
        <f>VLOOKUP($B330,'2022'!$B:$AC,11,FALSE)</f>
        <v>45.8</v>
      </c>
      <c r="J330" s="13">
        <f>VLOOKUP($B330,'2022'!$B:$AC,6,FALSE)</f>
        <v>17.399999999999999</v>
      </c>
      <c r="K330" s="13">
        <f>VLOOKUP($B330,'2022'!$B:$AC,12,FALSE)</f>
        <v>37.4</v>
      </c>
      <c r="L330" s="13">
        <f>VLOOKUP($B330,'2022'!$B:$AC,13,FALSE)</f>
        <v>42.8</v>
      </c>
      <c r="M330" s="13">
        <f>VLOOKUP($B330,'2022'!$B:$AC,14,FALSE)</f>
        <v>85</v>
      </c>
      <c r="N330">
        <f>VLOOKUP($B330,'2022'!$B:$AC,20,FALSE)</f>
        <v>-1.6684559879611329</v>
      </c>
      <c r="O330">
        <f>VLOOKUP($B330,'2022'!$B:$AC,22,FALSE)</f>
        <v>-1.7222741082323176</v>
      </c>
      <c r="P330">
        <f>VLOOKUP($B330,'2022'!$B:$AC,23,FALSE)</f>
        <v>-1.3048881275297499</v>
      </c>
      <c r="Q330">
        <f>VLOOKUP($B330,'2022'!$B:$AC,24,FALSE)</f>
        <v>-0.37305292504912546</v>
      </c>
      <c r="R330">
        <f>VLOOKUP($B330,'2022'!$B:$AC,25,FALSE)</f>
        <v>0.75846680600129512</v>
      </c>
      <c r="S330">
        <f>VLOOKUP($B330,'2022'!$B:$AC,26,FALSE)</f>
        <v>2.0534259923204495E-2</v>
      </c>
      <c r="T330">
        <f>VLOOKUP($B330,'2022'!$B:$AC,27,FALSE)</f>
        <v>1.7163836916470538</v>
      </c>
      <c r="U330">
        <f>VLOOKUP($B330,'2022'!$B:$AC,28,FALSE)</f>
        <v>-2.8273691627742696</v>
      </c>
      <c r="V330">
        <f>P330*'Comb LR RESULTS'!$B$18+Q330*'Comb LR RESULTS'!$B$19+R330*'Comb LR RESULTS'!$B$20+S330*'Comb LR RESULTS'!$B$21+T330*'Comb LR RESULTS'!$B$22</f>
        <v>-0.71795064098311656</v>
      </c>
      <c r="W330" s="16">
        <f>'NO Z LR RESULTS'!$B$17+'NO Z LR RESULTS'!$B$18*LR!J330+'NO Z LR RESULTS'!$B$19*LR!I330+'NO Z LR RESULTS'!$B$20*LR!K330+'NO Z LR RESULTS'!$B$21*LR!L330+'NO Z LR RESULTS'!$B$22*LR!M330</f>
        <v>0.36749884752402623</v>
      </c>
    </row>
    <row r="331" spans="1:23" x14ac:dyDescent="0.3">
      <c r="A331">
        <v>2022</v>
      </c>
      <c r="B331" t="s">
        <v>443</v>
      </c>
      <c r="C331">
        <f>VLOOKUP($B331,'2022'!$B:$AC,18,FALSE)</f>
        <v>0.28885985861767699</v>
      </c>
      <c r="D331">
        <f>VLOOKUP($B331,'2022'!$B:$AC,19,FALSE)</f>
        <v>0.28699999999999998</v>
      </c>
      <c r="E331">
        <f>VLOOKUP($B331,'2022'!$B:$AC,21,FALSE)</f>
        <v>-1.0279038237866791</v>
      </c>
      <c r="F331" s="13">
        <f>VLOOKUP($B331,'2022'!$B:$AC,7,FALSE)</f>
        <v>101.4</v>
      </c>
      <c r="G331" s="13">
        <f>VLOOKUP($B331,'2022'!$B:$AC,10,FALSE)</f>
        <v>19.600000000000001</v>
      </c>
      <c r="H331">
        <f>VLOOKUP(B331,'2022'!$B:$P,9,FALSE)</f>
        <v>8</v>
      </c>
      <c r="I331" s="13">
        <f>VLOOKUP($B331,'2022'!$B:$AC,11,FALSE)</f>
        <v>47.8</v>
      </c>
      <c r="J331" s="13">
        <f>VLOOKUP($B331,'2022'!$B:$AC,6,FALSE)</f>
        <v>17.3</v>
      </c>
      <c r="K331" s="13">
        <f>VLOOKUP($B331,'2022'!$B:$AC,12,FALSE)</f>
        <v>28.2</v>
      </c>
      <c r="L331" s="13">
        <f>VLOOKUP($B331,'2022'!$B:$AC,13,FALSE)</f>
        <v>31.3</v>
      </c>
      <c r="M331" s="13">
        <f>VLOOKUP($B331,'2022'!$B:$AC,14,FALSE)</f>
        <v>78.099999999999994</v>
      </c>
      <c r="N331">
        <f>VLOOKUP($B331,'2022'!$B:$AC,20,FALSE)</f>
        <v>0.86017387349579555</v>
      </c>
      <c r="O331">
        <f>VLOOKUP($B331,'2022'!$B:$AC,22,FALSE)</f>
        <v>-0.1646158170793752</v>
      </c>
      <c r="P331">
        <f>VLOOKUP($B331,'2022'!$B:$AC,23,FALSE)</f>
        <v>-0.7024379647108363</v>
      </c>
      <c r="Q331">
        <f>VLOOKUP($B331,'2022'!$B:$AC,24,FALSE)</f>
        <v>-0.38594708152476448</v>
      </c>
      <c r="R331">
        <f>VLOOKUP($B331,'2022'!$B:$AC,25,FALSE)</f>
        <v>-1.5232963706901439</v>
      </c>
      <c r="S331">
        <f>VLOOKUP($B331,'2022'!$B:$AC,26,FALSE)</f>
        <v>-1.4266369247180648</v>
      </c>
      <c r="T331">
        <f>VLOOKUP($B331,'2022'!$B:$AC,27,FALSE)</f>
        <v>-0.29655708399646669</v>
      </c>
      <c r="U331">
        <f>VLOOKUP($B331,'2022'!$B:$AC,28,FALSE)</f>
        <v>7.2694484437811902E-3</v>
      </c>
      <c r="V331">
        <f>P331*'Comb LR RESULTS'!$B$18+Q331*'Comb LR RESULTS'!$B$19+R331*'Comb LR RESULTS'!$B$20+S331*'Comb LR RESULTS'!$B$21+T331*'Comb LR RESULTS'!$B$22</f>
        <v>-0.55776011031662853</v>
      </c>
      <c r="W331" s="16">
        <f>'NO Z LR RESULTS'!$B$17+'NO Z LR RESULTS'!$B$18*LR!J331+'NO Z LR RESULTS'!$B$19*LR!I331+'NO Z LR RESULTS'!$B$20*LR!K331+'NO Z LR RESULTS'!$B$21*LR!L331+'NO Z LR RESULTS'!$B$22*LR!M331</f>
        <v>0.37661583870773563</v>
      </c>
    </row>
    <row r="332" spans="1:23" x14ac:dyDescent="0.3">
      <c r="A332">
        <v>2022</v>
      </c>
      <c r="B332" t="s">
        <v>419</v>
      </c>
      <c r="C332">
        <f>VLOOKUP($B332,'2022'!$B:$AC,18,FALSE)</f>
        <v>0.32824114806586202</v>
      </c>
      <c r="D332">
        <f>VLOOKUP($B332,'2022'!$B:$AC,19,FALSE)</f>
        <v>0.314</v>
      </c>
      <c r="E332">
        <f>VLOOKUP($B332,'2022'!$B:$AC,21,FALSE)</f>
        <v>0.12940349735406223</v>
      </c>
      <c r="F332" s="13">
        <f>VLOOKUP($B332,'2022'!$B:$AC,7,FALSE)</f>
        <v>102.7</v>
      </c>
      <c r="G332" s="13">
        <f>VLOOKUP($B332,'2022'!$B:$AC,10,FALSE)</f>
        <v>14.7</v>
      </c>
      <c r="H332">
        <f>VLOOKUP(B332,'2022'!$B:$P,9,FALSE)</f>
        <v>7.3</v>
      </c>
      <c r="I332" s="13">
        <f>VLOOKUP($B332,'2022'!$B:$AC,11,FALSE)</f>
        <v>52.8</v>
      </c>
      <c r="J332" s="13">
        <f>VLOOKUP($B332,'2022'!$B:$AC,6,FALSE)</f>
        <v>17.3</v>
      </c>
      <c r="K332" s="13">
        <f>VLOOKUP($B332,'2022'!$B:$AC,12,FALSE)</f>
        <v>38.1</v>
      </c>
      <c r="L332" s="13">
        <f>VLOOKUP($B332,'2022'!$B:$AC,13,FALSE)</f>
        <v>25.9</v>
      </c>
      <c r="M332" s="13">
        <f>VLOOKUP($B332,'2022'!$B:$AC,14,FALSE)</f>
        <v>85</v>
      </c>
      <c r="N332">
        <f>VLOOKUP($B332,'2022'!$B:$AC,20,FALSE)</f>
        <v>-0.24610169089161099</v>
      </c>
      <c r="O332">
        <f>VLOOKUP($B332,'2022'!$B:$AC,22,FALSE)</f>
        <v>-0.36653448445105297</v>
      </c>
      <c r="P332">
        <f>VLOOKUP($B332,'2022'!$B:$AC,23,FALSE)</f>
        <v>0.80368744233644751</v>
      </c>
      <c r="Q332">
        <f>VLOOKUP($B332,'2022'!$B:$AC,24,FALSE)</f>
        <v>-0.38594708152476448</v>
      </c>
      <c r="R332">
        <f>VLOOKUP($B332,'2022'!$B:$AC,25,FALSE)</f>
        <v>0.93207922161912271</v>
      </c>
      <c r="S332">
        <f>VLOOKUP($B332,'2022'!$B:$AC,26,FALSE)</f>
        <v>2.0534259923204495E-2</v>
      </c>
      <c r="T332">
        <f>VLOOKUP($B332,'2022'!$B:$AC,27,FALSE)</f>
        <v>-1.2417640569073378</v>
      </c>
      <c r="U332">
        <f>VLOOKUP($B332,'2022'!$B:$AC,28,FALSE)</f>
        <v>-5.5727986313344857E-2</v>
      </c>
      <c r="V332">
        <f>P332*'Comb LR RESULTS'!$B$18+Q332*'Comb LR RESULTS'!$B$19+R332*'Comb LR RESULTS'!$B$20+S332*'Comb LR RESULTS'!$B$21+T332*'Comb LR RESULTS'!$B$22</f>
        <v>-0.18375026996510962</v>
      </c>
      <c r="W332" s="16">
        <f>'NO Z LR RESULTS'!$B$17+'NO Z LR RESULTS'!$B$18*LR!J332+'NO Z LR RESULTS'!$B$19*LR!I332+'NO Z LR RESULTS'!$B$20*LR!K332+'NO Z LR RESULTS'!$B$21*LR!L332+'NO Z LR RESULTS'!$B$22*LR!M332</f>
        <v>0.40135575364372</v>
      </c>
    </row>
    <row r="333" spans="1:23" x14ac:dyDescent="0.3">
      <c r="A333">
        <v>2022</v>
      </c>
      <c r="B333" t="s">
        <v>403</v>
      </c>
      <c r="C333">
        <f>VLOOKUP($B333,'2022'!$B:$AC,18,FALSE)</f>
        <v>0.33239803516148198</v>
      </c>
      <c r="D333">
        <f>VLOOKUP($B333,'2022'!$B:$AC,19,FALSE)</f>
        <v>0.32300000000000001</v>
      </c>
      <c r="E333">
        <f>VLOOKUP($B333,'2022'!$B:$AC,21,FALSE)</f>
        <v>0.25156292728451518</v>
      </c>
      <c r="F333" s="13">
        <f>VLOOKUP($B333,'2022'!$B:$AC,7,FALSE)</f>
        <v>103.4</v>
      </c>
      <c r="G333" s="13">
        <f>VLOOKUP($B333,'2022'!$B:$AC,10,FALSE)</f>
        <v>16.7</v>
      </c>
      <c r="H333">
        <f>VLOOKUP(B333,'2022'!$B:$P,9,FALSE)</f>
        <v>5.8</v>
      </c>
      <c r="I333" s="13">
        <f>VLOOKUP($B333,'2022'!$B:$AC,11,FALSE)</f>
        <v>47.6</v>
      </c>
      <c r="J333" s="13">
        <f>VLOOKUP($B333,'2022'!$B:$AC,6,FALSE)</f>
        <v>17.2</v>
      </c>
      <c r="K333" s="13">
        <f>VLOOKUP($B333,'2022'!$B:$AC,12,FALSE)</f>
        <v>30.9</v>
      </c>
      <c r="L333" s="13">
        <f>VLOOKUP($B333,'2022'!$B:$AC,13,FALSE)</f>
        <v>40</v>
      </c>
      <c r="M333" s="13">
        <f>VLOOKUP($B333,'2022'!$B:$AC,14,FALSE)</f>
        <v>84.6</v>
      </c>
      <c r="N333">
        <f>VLOOKUP($B333,'2022'!$B:$AC,20,FALSE)</f>
        <v>0.20543935579712619</v>
      </c>
      <c r="O333">
        <f>VLOOKUP($B333,'2022'!$B:$AC,22,FALSE)</f>
        <v>-0.79921734310464798</v>
      </c>
      <c r="P333">
        <f>VLOOKUP($B333,'2022'!$B:$AC,23,FALSE)</f>
        <v>-0.76268298099272636</v>
      </c>
      <c r="Q333">
        <f>VLOOKUP($B333,'2022'!$B:$AC,24,FALSE)</f>
        <v>-0.398841238000404</v>
      </c>
      <c r="R333">
        <f>VLOOKUP($B333,'2022'!$B:$AC,25,FALSE)</f>
        <v>-0.85364848187852604</v>
      </c>
      <c r="S333">
        <f>VLOOKUP($B333,'2022'!$B:$AC,26,FALSE)</f>
        <v>-6.335972179513108E-2</v>
      </c>
      <c r="T333">
        <f>VLOOKUP($B333,'2022'!$B:$AC,27,FALSE)</f>
        <v>1.2262763723599361</v>
      </c>
      <c r="U333">
        <f>VLOOKUP($B333,'2022'!$B:$AC,28,FALSE)</f>
        <v>-0.83482885027694531</v>
      </c>
      <c r="V333">
        <f>P333*'Comb LR RESULTS'!$B$18+Q333*'Comb LR RESULTS'!$B$19+R333*'Comb LR RESULTS'!$B$20+S333*'Comb LR RESULTS'!$B$21+T333*'Comb LR RESULTS'!$B$22</f>
        <v>-0.36206821391334554</v>
      </c>
      <c r="W333" s="16">
        <f>'NO Z LR RESULTS'!$B$17+'NO Z LR RESULTS'!$B$18*LR!J333+'NO Z LR RESULTS'!$B$19*LR!I333+'NO Z LR RESULTS'!$B$20*LR!K333+'NO Z LR RESULTS'!$B$21*LR!L333+'NO Z LR RESULTS'!$B$22*LR!M333</f>
        <v>0.38294611664156586</v>
      </c>
    </row>
    <row r="334" spans="1:23" x14ac:dyDescent="0.3">
      <c r="A334">
        <v>2022</v>
      </c>
      <c r="B334" t="s">
        <v>170</v>
      </c>
      <c r="C334">
        <f>VLOOKUP($B334,'2022'!$B:$AC,18,FALSE)</f>
        <v>0.33711368344687398</v>
      </c>
      <c r="D334">
        <f>VLOOKUP($B334,'2022'!$B:$AC,19,FALSE)</f>
        <v>0.32100000000000001</v>
      </c>
      <c r="E334">
        <f>VLOOKUP($B334,'2022'!$B:$AC,21,FALSE)</f>
        <v>0.39014280521841227</v>
      </c>
      <c r="F334" s="13">
        <f>VLOOKUP($B334,'2022'!$B:$AC,7,FALSE)</f>
        <v>104.3</v>
      </c>
      <c r="G334" s="13">
        <f>VLOOKUP($B334,'2022'!$B:$AC,10,FALSE)</f>
        <v>20.8</v>
      </c>
      <c r="H334">
        <f>VLOOKUP(B334,'2022'!$B:$P,9,FALSE)</f>
        <v>6.1</v>
      </c>
      <c r="I334" s="13">
        <f>VLOOKUP($B334,'2022'!$B:$AC,11,FALSE)</f>
        <v>48.5</v>
      </c>
      <c r="J334" s="13">
        <f>VLOOKUP($B334,'2022'!$B:$AC,6,FALSE)</f>
        <v>16.899999999999999</v>
      </c>
      <c r="K334" s="13">
        <f>VLOOKUP($B334,'2022'!$B:$AC,12,FALSE)</f>
        <v>27.7</v>
      </c>
      <c r="L334" s="13">
        <f>VLOOKUP($B334,'2022'!$B:$AC,13,FALSE)</f>
        <v>38.200000000000003</v>
      </c>
      <c r="M334" s="13">
        <f>VLOOKUP($B334,'2022'!$B:$AC,14,FALSE)</f>
        <v>92.5</v>
      </c>
      <c r="N334">
        <f>VLOOKUP($B334,'2022'!$B:$AC,20,FALSE)</f>
        <v>1.1310985015090378</v>
      </c>
      <c r="O334">
        <f>VLOOKUP($B334,'2022'!$B:$AC,22,FALSE)</f>
        <v>-0.71268077137392905</v>
      </c>
      <c r="P334">
        <f>VLOOKUP($B334,'2022'!$B:$AC,23,FALSE)</f>
        <v>-0.49158040772421574</v>
      </c>
      <c r="Q334">
        <f>VLOOKUP($B334,'2022'!$B:$AC,24,FALSE)</f>
        <v>-0.437523707427322</v>
      </c>
      <c r="R334">
        <f>VLOOKUP($B334,'2022'!$B:$AC,25,FALSE)</f>
        <v>-1.6473052389885916</v>
      </c>
      <c r="S334">
        <f>VLOOKUP($B334,'2022'!$B:$AC,26,FALSE)</f>
        <v>1.5935464171419742</v>
      </c>
      <c r="T334">
        <f>VLOOKUP($B334,'2022'!$B:$AC,27,FALSE)</f>
        <v>0.91120738138964641</v>
      </c>
      <c r="U334">
        <f>VLOOKUP($B334,'2022'!$B:$AC,28,FALSE)</f>
        <v>1.8921205673135975</v>
      </c>
      <c r="V334">
        <f>P334*'Comb LR RESULTS'!$B$18+Q334*'Comb LR RESULTS'!$B$19+R334*'Comb LR RESULTS'!$B$20+S334*'Comb LR RESULTS'!$B$21+T334*'Comb LR RESULTS'!$B$22</f>
        <v>0.45969572871304659</v>
      </c>
      <c r="W334" s="16">
        <f>'NO Z LR RESULTS'!$B$17+'NO Z LR RESULTS'!$B$18*LR!J334+'NO Z LR RESULTS'!$B$19*LR!I334+'NO Z LR RESULTS'!$B$20*LR!K334+'NO Z LR RESULTS'!$B$21*LR!L334+'NO Z LR RESULTS'!$B$22*LR!M334</f>
        <v>0.4132922154542234</v>
      </c>
    </row>
    <row r="335" spans="1:23" x14ac:dyDescent="0.3">
      <c r="A335">
        <v>2022</v>
      </c>
      <c r="B335" t="s">
        <v>356</v>
      </c>
      <c r="C335">
        <f>VLOOKUP($B335,'2022'!$B:$AC,18,FALSE)</f>
        <v>0.30776671621857599</v>
      </c>
      <c r="D335">
        <f>VLOOKUP($B335,'2022'!$B:$AC,19,FALSE)</f>
        <v>0.28299999999999997</v>
      </c>
      <c r="E335">
        <f>VLOOKUP($B335,'2022'!$B:$AC,21,FALSE)</f>
        <v>-0.4722835018549828</v>
      </c>
      <c r="F335" s="13">
        <f>VLOOKUP($B335,'2022'!$B:$AC,7,FALSE)</f>
        <v>103.9</v>
      </c>
      <c r="G335" s="13">
        <f>VLOOKUP($B335,'2022'!$B:$AC,10,FALSE)</f>
        <v>11.1</v>
      </c>
      <c r="H335">
        <f>VLOOKUP(B335,'2022'!$B:$P,9,FALSE)</f>
        <v>12.8</v>
      </c>
      <c r="I335" s="13">
        <f>VLOOKUP($B335,'2022'!$B:$AC,11,FALSE)</f>
        <v>49.5</v>
      </c>
      <c r="J335" s="13">
        <f>VLOOKUP($B335,'2022'!$B:$AC,6,FALSE)</f>
        <v>16.899999999999999</v>
      </c>
      <c r="K335" s="13">
        <f>VLOOKUP($B335,'2022'!$B:$AC,12,FALSE)</f>
        <v>38.4</v>
      </c>
      <c r="L335" s="13">
        <f>VLOOKUP($B335,'2022'!$B:$AC,13,FALSE)</f>
        <v>36.200000000000003</v>
      </c>
      <c r="M335" s="13">
        <f>VLOOKUP($B335,'2022'!$B:$AC,14,FALSE)</f>
        <v>84.5</v>
      </c>
      <c r="N335">
        <f>VLOOKUP($B335,'2022'!$B:$AC,20,FALSE)</f>
        <v>-1.0588755749313379</v>
      </c>
      <c r="O335">
        <f>VLOOKUP($B335,'2022'!$B:$AC,22,FALSE)</f>
        <v>1.2199693306121293</v>
      </c>
      <c r="P335">
        <f>VLOOKUP($B335,'2022'!$B:$AC,23,FALSE)</f>
        <v>-0.19035532631475896</v>
      </c>
      <c r="Q335">
        <f>VLOOKUP($B335,'2022'!$B:$AC,24,FALSE)</f>
        <v>-0.437523707427322</v>
      </c>
      <c r="R335">
        <f>VLOOKUP($B335,'2022'!$B:$AC,25,FALSE)</f>
        <v>1.0064845425981908</v>
      </c>
      <c r="S335">
        <f>VLOOKUP($B335,'2022'!$B:$AC,26,FALSE)</f>
        <v>-8.4333217224713486E-2</v>
      </c>
      <c r="T335">
        <f>VLOOKUP($B335,'2022'!$B:$AC,27,FALSE)</f>
        <v>0.56113072475599057</v>
      </c>
      <c r="U335">
        <f>VLOOKUP($B335,'2022'!$B:$AC,28,FALSE)</f>
        <v>-2.0894721920062169</v>
      </c>
      <c r="V335">
        <f>P335*'Comb LR RESULTS'!$B$18+Q335*'Comb LR RESULTS'!$B$19+R335*'Comb LR RESULTS'!$B$20+S335*'Comb LR RESULTS'!$B$21+T335*'Comb LR RESULTS'!$B$22</f>
        <v>-0.59452429370069548</v>
      </c>
      <c r="W335" s="16">
        <f>'NO Z LR RESULTS'!$B$17+'NO Z LR RESULTS'!$B$18*LR!J335+'NO Z LR RESULTS'!$B$19*LR!I335+'NO Z LR RESULTS'!$B$20*LR!K335+'NO Z LR RESULTS'!$B$21*LR!L335+'NO Z LR RESULTS'!$B$22*LR!M335</f>
        <v>0.3808580887029252</v>
      </c>
    </row>
    <row r="336" spans="1:23" x14ac:dyDescent="0.3">
      <c r="A336">
        <v>2022</v>
      </c>
      <c r="B336" t="s">
        <v>461</v>
      </c>
      <c r="C336">
        <f>VLOOKUP($B336,'2022'!$B:$AC,18,FALSE)</f>
        <v>0.29294801942098903</v>
      </c>
      <c r="D336">
        <f>VLOOKUP($B336,'2022'!$B:$AC,19,FALSE)</f>
        <v>0.28599999999999998</v>
      </c>
      <c r="E336">
        <f>VLOOKUP($B336,'2022'!$B:$AC,21,FALSE)</f>
        <v>-0.90776406975707391</v>
      </c>
      <c r="F336" s="13">
        <f>VLOOKUP($B336,'2022'!$B:$AC,7,FALSE)</f>
        <v>104.5</v>
      </c>
      <c r="G336" s="13">
        <f>VLOOKUP($B336,'2022'!$B:$AC,10,FALSE)</f>
        <v>5.0999999999999996</v>
      </c>
      <c r="H336">
        <f>VLOOKUP(B336,'2022'!$B:$P,9,FALSE)</f>
        <v>5.4</v>
      </c>
      <c r="I336" s="13">
        <f>VLOOKUP($B336,'2022'!$B:$AC,11,FALSE)</f>
        <v>43.8</v>
      </c>
      <c r="J336" s="13">
        <f>VLOOKUP($B336,'2022'!$B:$AC,6,FALSE)</f>
        <v>16.8</v>
      </c>
      <c r="K336" s="13">
        <f>VLOOKUP($B336,'2022'!$B:$AC,12,FALSE)</f>
        <v>38.700000000000003</v>
      </c>
      <c r="L336" s="13">
        <f>VLOOKUP($B336,'2022'!$B:$AC,13,FALSE)</f>
        <v>44</v>
      </c>
      <c r="M336" s="13">
        <f>VLOOKUP($B336,'2022'!$B:$AC,14,FALSE)</f>
        <v>86.5</v>
      </c>
      <c r="N336">
        <f>VLOOKUP($B336,'2022'!$B:$AC,20,FALSE)</f>
        <v>-2.4134987149975493</v>
      </c>
      <c r="O336">
        <f>VLOOKUP($B336,'2022'!$B:$AC,22,FALSE)</f>
        <v>-0.91459943874560656</v>
      </c>
      <c r="P336">
        <f>VLOOKUP($B336,'2022'!$B:$AC,23,FALSE)</f>
        <v>-1.9073382903486633</v>
      </c>
      <c r="Q336">
        <f>VLOOKUP($B336,'2022'!$B:$AC,24,FALSE)</f>
        <v>-0.45041786390296101</v>
      </c>
      <c r="R336">
        <f>VLOOKUP($B336,'2022'!$B:$AC,25,FALSE)</f>
        <v>1.0808898635772604</v>
      </c>
      <c r="S336">
        <f>VLOOKUP($B336,'2022'!$B:$AC,26,FALSE)</f>
        <v>0.33513669136695845</v>
      </c>
      <c r="T336">
        <f>VLOOKUP($B336,'2022'!$B:$AC,27,FALSE)</f>
        <v>1.9264296856272478</v>
      </c>
      <c r="U336">
        <f>VLOOKUP($B336,'2022'!$B:$AC,28,FALSE)</f>
        <v>-3.1226007217405107</v>
      </c>
      <c r="V336">
        <f>P336*'Comb LR RESULTS'!$B$18+Q336*'Comb LR RESULTS'!$B$19+R336*'Comb LR RESULTS'!$B$20+S336*'Comb LR RESULTS'!$B$21+T336*'Comb LR RESULTS'!$B$22</f>
        <v>-0.7897885030482914</v>
      </c>
      <c r="W336" s="16">
        <f>'NO Z LR RESULTS'!$B$17+'NO Z LR RESULTS'!$B$18*LR!J336+'NO Z LR RESULTS'!$B$19*LR!I336+'NO Z LR RESULTS'!$B$20*LR!K336+'NO Z LR RESULTS'!$B$21*LR!L336+'NO Z LR RESULTS'!$B$22*LR!M336</f>
        <v>0.36251936836782828</v>
      </c>
    </row>
    <row r="337" spans="1:23" x14ac:dyDescent="0.3">
      <c r="A337">
        <v>2022</v>
      </c>
      <c r="B337" t="s">
        <v>213</v>
      </c>
      <c r="C337">
        <f>VLOOKUP($B337,'2022'!$B:$AC,18,FALSE)</f>
        <v>0.29807878381545</v>
      </c>
      <c r="D337">
        <f>VLOOKUP($B337,'2022'!$B:$AC,19,FALSE)</f>
        <v>0.30599999999999999</v>
      </c>
      <c r="E337">
        <f>VLOOKUP($B337,'2022'!$B:$AC,21,FALSE)</f>
        <v>-0.75698507597703191</v>
      </c>
      <c r="F337" s="13">
        <f>VLOOKUP($B337,'2022'!$B:$AC,7,FALSE)</f>
        <v>103.2</v>
      </c>
      <c r="G337" s="13">
        <f>VLOOKUP($B337,'2022'!$B:$AC,10,FALSE)</f>
        <v>9.8000000000000007</v>
      </c>
      <c r="H337">
        <f>VLOOKUP(B337,'2022'!$B:$P,9,FALSE)</f>
        <v>2.6</v>
      </c>
      <c r="I337" s="13">
        <f>VLOOKUP($B337,'2022'!$B:$AC,11,FALSE)</f>
        <v>49.6</v>
      </c>
      <c r="J337" s="13">
        <f>VLOOKUP($B337,'2022'!$B:$AC,6,FALSE)</f>
        <v>16.7</v>
      </c>
      <c r="K337" s="13">
        <f>VLOOKUP($B337,'2022'!$B:$AC,12,FALSE)</f>
        <v>39.799999999999997</v>
      </c>
      <c r="L337" s="13">
        <f>VLOOKUP($B337,'2022'!$B:$AC,13,FALSE)</f>
        <v>28</v>
      </c>
      <c r="M337" s="13">
        <f>VLOOKUP($B337,'2022'!$B:$AC,14,FALSE)</f>
        <v>86.1</v>
      </c>
      <c r="N337">
        <f>VLOOKUP($B337,'2022'!$B:$AC,20,FALSE)</f>
        <v>-1.3523772552790168</v>
      </c>
      <c r="O337">
        <f>VLOOKUP($B337,'2022'!$B:$AC,22,FALSE)</f>
        <v>-1.7222741082323176</v>
      </c>
      <c r="P337">
        <f>VLOOKUP($B337,'2022'!$B:$AC,23,FALSE)</f>
        <v>-0.16023281817381285</v>
      </c>
      <c r="Q337">
        <f>VLOOKUP($B337,'2022'!$B:$AC,24,FALSE)</f>
        <v>-0.46331202037860048</v>
      </c>
      <c r="R337">
        <f>VLOOKUP($B337,'2022'!$B:$AC,25,FALSE)</f>
        <v>1.3537093738338442</v>
      </c>
      <c r="S337">
        <f>VLOOKUP($B337,'2022'!$B:$AC,26,FALSE)</f>
        <v>0.25124270964862283</v>
      </c>
      <c r="T337">
        <f>VLOOKUP($B337,'2022'!$B:$AC,27,FALSE)</f>
        <v>-0.87418356744199899</v>
      </c>
      <c r="U337">
        <f>VLOOKUP($B337,'2022'!$B:$AC,28,FALSE)</f>
        <v>-0.69159511712182287</v>
      </c>
      <c r="V337">
        <f>P337*'Comb LR RESULTS'!$B$18+Q337*'Comb LR RESULTS'!$B$19+R337*'Comb LR RESULTS'!$B$20+S337*'Comb LR RESULTS'!$B$21+T337*'Comb LR RESULTS'!$B$22</f>
        <v>-0.35981986064468746</v>
      </c>
      <c r="W337" s="16">
        <f>'NO Z LR RESULTS'!$B$17+'NO Z LR RESULTS'!$B$18*LR!J337+'NO Z LR RESULTS'!$B$19*LR!I337+'NO Z LR RESULTS'!$B$20*LR!K337+'NO Z LR RESULTS'!$B$21*LR!L337+'NO Z LR RESULTS'!$B$22*LR!M337</f>
        <v>0.39040610455047353</v>
      </c>
    </row>
    <row r="338" spans="1:23" x14ac:dyDescent="0.3">
      <c r="A338">
        <v>2022</v>
      </c>
      <c r="B338" t="s">
        <v>208</v>
      </c>
      <c r="C338">
        <f>VLOOKUP($B338,'2022'!$B:$AC,18,FALSE)</f>
        <v>0.31514913236898201</v>
      </c>
      <c r="D338">
        <f>VLOOKUP($B338,'2022'!$B:$AC,19,FALSE)</f>
        <v>0.28799999999999998</v>
      </c>
      <c r="E338">
        <f>VLOOKUP($B338,'2022'!$B:$AC,21,FALSE)</f>
        <v>-0.25533468229401501</v>
      </c>
      <c r="F338" s="13">
        <f>VLOOKUP($B338,'2022'!$B:$AC,7,FALSE)</f>
        <v>103</v>
      </c>
      <c r="G338" s="13">
        <f>VLOOKUP($B338,'2022'!$B:$AC,10,FALSE)</f>
        <v>8.8000000000000007</v>
      </c>
      <c r="H338">
        <f>VLOOKUP(B338,'2022'!$B:$P,9,FALSE)</f>
        <v>12.5</v>
      </c>
      <c r="I338" s="13">
        <f>VLOOKUP($B338,'2022'!$B:$AC,11,FALSE)</f>
        <v>45.5</v>
      </c>
      <c r="J338" s="13">
        <f>VLOOKUP($B338,'2022'!$B:$AC,6,FALSE)</f>
        <v>16.399999999999999</v>
      </c>
      <c r="K338" s="13">
        <f>VLOOKUP($B338,'2022'!$B:$AC,12,FALSE)</f>
        <v>36.700000000000003</v>
      </c>
      <c r="L338" s="13">
        <f>VLOOKUP($B338,'2022'!$B:$AC,13,FALSE)</f>
        <v>34.799999999999997</v>
      </c>
      <c r="M338" s="13">
        <f>VLOOKUP($B338,'2022'!$B:$AC,14,FALSE)</f>
        <v>84.6</v>
      </c>
      <c r="N338">
        <f>VLOOKUP($B338,'2022'!$B:$AC,20,FALSE)</f>
        <v>-1.5781477786233853</v>
      </c>
      <c r="O338">
        <f>VLOOKUP($B338,'2022'!$B:$AC,22,FALSE)</f>
        <v>1.1334327588814102</v>
      </c>
      <c r="P338">
        <f>VLOOKUP($B338,'2022'!$B:$AC,23,FALSE)</f>
        <v>-1.3952556519525861</v>
      </c>
      <c r="Q338">
        <f>VLOOKUP($B338,'2022'!$B:$AC,24,FALSE)</f>
        <v>-0.50199448980551853</v>
      </c>
      <c r="R338">
        <f>VLOOKUP($B338,'2022'!$B:$AC,25,FALSE)</f>
        <v>0.58485439038346931</v>
      </c>
      <c r="S338">
        <f>VLOOKUP($B338,'2022'!$B:$AC,26,FALSE)</f>
        <v>-6.335972179513108E-2</v>
      </c>
      <c r="T338">
        <f>VLOOKUP($B338,'2022'!$B:$AC,27,FALSE)</f>
        <v>0.31607706511243044</v>
      </c>
      <c r="U338">
        <f>VLOOKUP($B338,'2022'!$B:$AC,28,FALSE)</f>
        <v>-1.4662856670965494</v>
      </c>
      <c r="V338">
        <f>P338*'Comb LR RESULTS'!$B$18+Q338*'Comb LR RESULTS'!$B$19+R338*'Comb LR RESULTS'!$B$20+S338*'Comb LR RESULTS'!$B$21+T338*'Comb LR RESULTS'!$B$22</f>
        <v>-0.63465534101602339</v>
      </c>
      <c r="W338" s="16">
        <f>'NO Z LR RESULTS'!$B$17+'NO Z LR RESULTS'!$B$18*LR!J338+'NO Z LR RESULTS'!$B$19*LR!I338+'NO Z LR RESULTS'!$B$20*LR!K338+'NO Z LR RESULTS'!$B$21*LR!L338+'NO Z LR RESULTS'!$B$22*LR!M338</f>
        <v>0.37249770741283433</v>
      </c>
    </row>
    <row r="339" spans="1:23" x14ac:dyDescent="0.3">
      <c r="A339">
        <v>2022</v>
      </c>
      <c r="B339" t="s">
        <v>452</v>
      </c>
      <c r="C339">
        <f>VLOOKUP($B339,'2022'!$B:$AC,18,FALSE)</f>
        <v>0.245431849436581</v>
      </c>
      <c r="D339">
        <f>VLOOKUP($B339,'2022'!$B:$AC,19,FALSE)</f>
        <v>0.26800000000000002</v>
      </c>
      <c r="E339">
        <f>VLOOKUP($B339,'2022'!$B:$AC,21,FALSE)</f>
        <v>-2.3041330603630357</v>
      </c>
      <c r="F339" s="13">
        <f>VLOOKUP($B339,'2022'!$B:$AC,7,FALSE)</f>
        <v>106</v>
      </c>
      <c r="G339" s="13">
        <f>VLOOKUP($B339,'2022'!$B:$AC,10,FALSE)</f>
        <v>12.7</v>
      </c>
      <c r="H339">
        <f>VLOOKUP(B339,'2022'!$B:$P,9,FALSE)</f>
        <v>8</v>
      </c>
      <c r="I339" s="13">
        <f>VLOOKUP($B339,'2022'!$B:$AC,11,FALSE)</f>
        <v>44.5</v>
      </c>
      <c r="J339" s="13">
        <f>VLOOKUP($B339,'2022'!$B:$AC,6,FALSE)</f>
        <v>16.399999999999999</v>
      </c>
      <c r="K339" s="13">
        <f>VLOOKUP($B339,'2022'!$B:$AC,12,FALSE)</f>
        <v>31.8</v>
      </c>
      <c r="L339" s="13">
        <f>VLOOKUP($B339,'2022'!$B:$AC,13,FALSE)</f>
        <v>40</v>
      </c>
      <c r="M339" s="13">
        <f>VLOOKUP($B339,'2022'!$B:$AC,14,FALSE)</f>
        <v>83</v>
      </c>
      <c r="N339">
        <f>VLOOKUP($B339,'2022'!$B:$AC,20,FALSE)</f>
        <v>-0.69764273758034812</v>
      </c>
      <c r="O339">
        <f>VLOOKUP($B339,'2022'!$B:$AC,22,FALSE)</f>
        <v>-0.1646158170793752</v>
      </c>
      <c r="P339">
        <f>VLOOKUP($B339,'2022'!$B:$AC,23,FALSE)</f>
        <v>-1.6964807333620426</v>
      </c>
      <c r="Q339">
        <f>VLOOKUP($B339,'2022'!$B:$AC,24,FALSE)</f>
        <v>-0.50199448980551853</v>
      </c>
      <c r="R339">
        <f>VLOOKUP($B339,'2022'!$B:$AC,25,FALSE)</f>
        <v>-0.63043251894131946</v>
      </c>
      <c r="S339">
        <f>VLOOKUP($B339,'2022'!$B:$AC,26,FALSE)</f>
        <v>-0.39893564866846742</v>
      </c>
      <c r="T339">
        <f>VLOOKUP($B339,'2022'!$B:$AC,27,FALSE)</f>
        <v>1.2262763723599361</v>
      </c>
      <c r="U339">
        <f>VLOOKUP($B339,'2022'!$B:$AC,28,FALSE)</f>
        <v>-1.4967739918926024</v>
      </c>
      <c r="V339">
        <f>P339*'Comb LR RESULTS'!$B$18+Q339*'Comb LR RESULTS'!$B$19+R339*'Comb LR RESULTS'!$B$20+S339*'Comb LR RESULTS'!$B$21+T339*'Comb LR RESULTS'!$B$22</f>
        <v>-0.68779271034167122</v>
      </c>
      <c r="W339" s="16">
        <f>'NO Z LR RESULTS'!$B$17+'NO Z LR RESULTS'!$B$18*LR!J339+'NO Z LR RESULTS'!$B$19*LR!I339+'NO Z LR RESULTS'!$B$20*LR!K339+'NO Z LR RESULTS'!$B$21*LR!L339+'NO Z LR RESULTS'!$B$22*LR!M339</f>
        <v>0.36752938321797546</v>
      </c>
    </row>
    <row r="340" spans="1:23" x14ac:dyDescent="0.3">
      <c r="A340">
        <v>2022</v>
      </c>
      <c r="B340" t="s">
        <v>178</v>
      </c>
      <c r="C340">
        <f>VLOOKUP($B340,'2022'!$B:$AC,18,FALSE)</f>
        <v>0.39688688783946602</v>
      </c>
      <c r="D340">
        <f>VLOOKUP($B340,'2022'!$B:$AC,19,FALSE)</f>
        <v>0.35399999999999998</v>
      </c>
      <c r="E340">
        <f>VLOOKUP($B340,'2022'!$B:$AC,21,FALSE)</f>
        <v>2.1467121817139501</v>
      </c>
      <c r="F340" s="13">
        <f>VLOOKUP($B340,'2022'!$B:$AC,7,FALSE)</f>
        <v>102.1</v>
      </c>
      <c r="G340" s="13">
        <f>VLOOKUP($B340,'2022'!$B:$AC,10,FALSE)</f>
        <v>19.5</v>
      </c>
      <c r="H340">
        <f>VLOOKUP(B340,'2022'!$B:$P,9,FALSE)</f>
        <v>11.3</v>
      </c>
      <c r="I340" s="13">
        <f>VLOOKUP($B340,'2022'!$B:$AC,11,FALSE)</f>
        <v>54.8</v>
      </c>
      <c r="J340" s="13">
        <f>VLOOKUP($B340,'2022'!$B:$AC,6,FALSE)</f>
        <v>15.9</v>
      </c>
      <c r="K340" s="13">
        <f>VLOOKUP($B340,'2022'!$B:$AC,12,FALSE)</f>
        <v>35.299999999999997</v>
      </c>
      <c r="L340" s="13">
        <f>VLOOKUP($B340,'2022'!$B:$AC,13,FALSE)</f>
        <v>31.8</v>
      </c>
      <c r="M340" s="13">
        <f>VLOOKUP($B340,'2022'!$B:$AC,14,FALSE)</f>
        <v>89.9</v>
      </c>
      <c r="N340">
        <f>VLOOKUP($B340,'2022'!$B:$AC,20,FALSE)</f>
        <v>0.83759682116135836</v>
      </c>
      <c r="O340">
        <f>VLOOKUP($B340,'2022'!$B:$AC,22,FALSE)</f>
        <v>0.78728647195853418</v>
      </c>
      <c r="P340">
        <f>VLOOKUP($B340,'2022'!$B:$AC,23,FALSE)</f>
        <v>1.4061376051553609</v>
      </c>
      <c r="Q340">
        <f>VLOOKUP($B340,'2022'!$B:$AC,24,FALSE)</f>
        <v>-0.56646527218371479</v>
      </c>
      <c r="R340">
        <f>VLOOKUP($B340,'2022'!$B:$AC,25,FALSE)</f>
        <v>0.23762955914781411</v>
      </c>
      <c r="S340">
        <f>VLOOKUP($B340,'2022'!$B:$AC,26,FALSE)</f>
        <v>1.0482355359728019</v>
      </c>
      <c r="T340">
        <f>VLOOKUP($B340,'2022'!$B:$AC,27,FALSE)</f>
        <v>-0.2090379198380527</v>
      </c>
      <c r="U340">
        <f>VLOOKUP($B340,'2022'!$B:$AC,28,FALSE)</f>
        <v>0.45317862447932566</v>
      </c>
      <c r="V340">
        <f>P340*'Comb LR RESULTS'!$B$18+Q340*'Comb LR RESULTS'!$B$19+R340*'Comb LR RESULTS'!$B$20+S340*'Comb LR RESULTS'!$B$21+T340*'Comb LR RESULTS'!$B$22</f>
        <v>0.14310830610620276</v>
      </c>
      <c r="W340" s="16">
        <f>'NO Z LR RESULTS'!$B$17+'NO Z LR RESULTS'!$B$18*LR!J340+'NO Z LR RESULTS'!$B$19*LR!I340+'NO Z LR RESULTS'!$B$20*LR!K340+'NO Z LR RESULTS'!$B$21*LR!L340+'NO Z LR RESULTS'!$B$22*LR!M340</f>
        <v>0.4188259267525366</v>
      </c>
    </row>
    <row r="341" spans="1:23" x14ac:dyDescent="0.3">
      <c r="A341">
        <v>2022</v>
      </c>
      <c r="B341" t="s">
        <v>198</v>
      </c>
      <c r="C341">
        <f>VLOOKUP($B341,'2022'!$B:$AC,18,FALSE)</f>
        <v>0.31829757324713798</v>
      </c>
      <c r="D341">
        <f>VLOOKUP($B341,'2022'!$B:$AC,19,FALSE)</f>
        <v>0.30299999999999999</v>
      </c>
      <c r="E341">
        <f>VLOOKUP($B341,'2022'!$B:$AC,21,FALSE)</f>
        <v>-0.16281070124807154</v>
      </c>
      <c r="F341" s="13">
        <f>VLOOKUP($B341,'2022'!$B:$AC,7,FALSE)</f>
        <v>102</v>
      </c>
      <c r="G341" s="13">
        <f>VLOOKUP($B341,'2022'!$B:$AC,10,FALSE)</f>
        <v>10.7</v>
      </c>
      <c r="H341">
        <f>VLOOKUP(B341,'2022'!$B:$P,9,FALSE)</f>
        <v>8.8000000000000007</v>
      </c>
      <c r="I341" s="13">
        <f>VLOOKUP($B341,'2022'!$B:$AC,11,FALSE)</f>
        <v>51.5</v>
      </c>
      <c r="J341" s="13">
        <f>VLOOKUP($B341,'2022'!$B:$AC,6,FALSE)</f>
        <v>15.9</v>
      </c>
      <c r="K341" s="13">
        <f>VLOOKUP($B341,'2022'!$B:$AC,12,FALSE)</f>
        <v>40.799999999999997</v>
      </c>
      <c r="L341" s="13">
        <f>VLOOKUP($B341,'2022'!$B:$AC,13,FALSE)</f>
        <v>25.5</v>
      </c>
      <c r="M341" s="13">
        <f>VLOOKUP($B341,'2022'!$B:$AC,14,FALSE)</f>
        <v>89.9</v>
      </c>
      <c r="N341">
        <f>VLOOKUP($B341,'2022'!$B:$AC,20,FALSE)</f>
        <v>-1.1491837842690853</v>
      </c>
      <c r="O341">
        <f>VLOOKUP($B341,'2022'!$B:$AC,22,FALSE)</f>
        <v>6.6148374202542395E-2</v>
      </c>
      <c r="P341">
        <f>VLOOKUP($B341,'2022'!$B:$AC,23,FALSE)</f>
        <v>0.41209483650415457</v>
      </c>
      <c r="Q341">
        <f>VLOOKUP($B341,'2022'!$B:$AC,24,FALSE)</f>
        <v>-0.56646527218371479</v>
      </c>
      <c r="R341">
        <f>VLOOKUP($B341,'2022'!$B:$AC,25,FALSE)</f>
        <v>1.6017271104307398</v>
      </c>
      <c r="S341">
        <f>VLOOKUP($B341,'2022'!$B:$AC,26,FALSE)</f>
        <v>1.0482355359728019</v>
      </c>
      <c r="T341">
        <f>VLOOKUP($B341,'2022'!$B:$AC,27,FALSE)</f>
        <v>-1.3117793882340687</v>
      </c>
      <c r="U341">
        <f>VLOOKUP($B341,'2022'!$B:$AC,28,FALSE)</f>
        <v>0.19182254159241618</v>
      </c>
      <c r="V341">
        <f>P341*'Comb LR RESULTS'!$B$18+Q341*'Comb LR RESULTS'!$B$19+R341*'Comb LR RESULTS'!$B$20+S341*'Comb LR RESULTS'!$B$21+T341*'Comb LR RESULTS'!$B$22</f>
        <v>-5.6919839640193703E-2</v>
      </c>
      <c r="W341" s="16">
        <f>'NO Z LR RESULTS'!$B$17+'NO Z LR RESULTS'!$B$18*LR!J341+'NO Z LR RESULTS'!$B$19*LR!I341+'NO Z LR RESULTS'!$B$20*LR!K341+'NO Z LR RESULTS'!$B$21*LR!L341+'NO Z LR RESULTS'!$B$22*LR!M341</f>
        <v>0.40673027337784895</v>
      </c>
    </row>
    <row r="342" spans="1:23" x14ac:dyDescent="0.3">
      <c r="A342">
        <v>2022</v>
      </c>
      <c r="B342" t="s">
        <v>438</v>
      </c>
      <c r="C342">
        <f>VLOOKUP($B342,'2022'!$B:$AC,18,FALSE)</f>
        <v>0.28114772113886699</v>
      </c>
      <c r="D342">
        <f>VLOOKUP($B342,'2022'!$B:$AC,19,FALSE)</f>
        <v>0.27200000000000002</v>
      </c>
      <c r="E342">
        <f>VLOOKUP($B342,'2022'!$B:$AC,21,FALSE)</f>
        <v>-1.2545422424604498</v>
      </c>
      <c r="F342" s="13">
        <f>VLOOKUP($B342,'2022'!$B:$AC,7,FALSE)</f>
        <v>104.3</v>
      </c>
      <c r="G342" s="13">
        <f>VLOOKUP($B342,'2022'!$B:$AC,10,FALSE)</f>
        <v>13</v>
      </c>
      <c r="H342">
        <f>VLOOKUP(B342,'2022'!$B:$P,9,FALSE)</f>
        <v>8.8000000000000007</v>
      </c>
      <c r="I342" s="13">
        <f>VLOOKUP($B342,'2022'!$B:$AC,11,FALSE)</f>
        <v>46.5</v>
      </c>
      <c r="J342" s="13">
        <f>VLOOKUP($B342,'2022'!$B:$AC,6,FALSE)</f>
        <v>15.9</v>
      </c>
      <c r="K342" s="13">
        <f>VLOOKUP($B342,'2022'!$B:$AC,12,FALSE)</f>
        <v>33.5</v>
      </c>
      <c r="L342" s="13">
        <f>VLOOKUP($B342,'2022'!$B:$AC,13,FALSE)</f>
        <v>38.6</v>
      </c>
      <c r="M342" s="13">
        <f>VLOOKUP($B342,'2022'!$B:$AC,14,FALSE)</f>
        <v>81.900000000000006</v>
      </c>
      <c r="N342">
        <f>VLOOKUP($B342,'2022'!$B:$AC,20,FALSE)</f>
        <v>-0.62991158057703744</v>
      </c>
      <c r="O342">
        <f>VLOOKUP($B342,'2022'!$B:$AC,22,FALSE)</f>
        <v>6.6148374202542395E-2</v>
      </c>
      <c r="P342">
        <f>VLOOKUP($B342,'2022'!$B:$AC,23,FALSE)</f>
        <v>-1.0940305705431292</v>
      </c>
      <c r="Q342">
        <f>VLOOKUP($B342,'2022'!$B:$AC,24,FALSE)</f>
        <v>-0.56646527218371479</v>
      </c>
      <c r="R342">
        <f>VLOOKUP($B342,'2022'!$B:$AC,25,FALSE)</f>
        <v>-0.20880236672659719</v>
      </c>
      <c r="S342">
        <f>VLOOKUP($B342,'2022'!$B:$AC,26,FALSE)</f>
        <v>-0.6296440983938858</v>
      </c>
      <c r="T342">
        <f>VLOOKUP($B342,'2022'!$B:$AC,27,FALSE)</f>
        <v>0.98122271271637729</v>
      </c>
      <c r="U342">
        <f>VLOOKUP($B342,'2022'!$B:$AC,28,FALSE)</f>
        <v>-1.9685297165673805</v>
      </c>
      <c r="V342">
        <f>P342*'Comb LR RESULTS'!$B$18+Q342*'Comb LR RESULTS'!$B$19+R342*'Comb LR RESULTS'!$B$20+S342*'Comb LR RESULTS'!$B$21+T342*'Comb LR RESULTS'!$B$22</f>
        <v>-0.80814811194419689</v>
      </c>
      <c r="W342" s="16">
        <f>'NO Z LR RESULTS'!$B$17+'NO Z LR RESULTS'!$B$18*LR!J342+'NO Z LR RESULTS'!$B$19*LR!I342+'NO Z LR RESULTS'!$B$20*LR!K342+'NO Z LR RESULTS'!$B$21*LR!L342+'NO Z LR RESULTS'!$B$22*LR!M342</f>
        <v>0.36885424328179311</v>
      </c>
    </row>
    <row r="343" spans="1:23" x14ac:dyDescent="0.3">
      <c r="A343">
        <v>2022</v>
      </c>
      <c r="B343" t="s">
        <v>466</v>
      </c>
      <c r="C343">
        <f>VLOOKUP($B343,'2022'!$B:$AC,18,FALSE)</f>
        <v>0.30768396140843801</v>
      </c>
      <c r="D343">
        <f>VLOOKUP($B343,'2022'!$B:$AC,19,FALSE)</f>
        <v>0.316</v>
      </c>
      <c r="E343">
        <f>VLOOKUP($B343,'2022'!$B:$AC,21,FALSE)</f>
        <v>-0.47471543714644399</v>
      </c>
      <c r="F343" s="13">
        <f>VLOOKUP($B343,'2022'!$B:$AC,7,FALSE)</f>
        <v>103.7</v>
      </c>
      <c r="G343" s="13">
        <f>VLOOKUP($B343,'2022'!$B:$AC,10,FALSE)</f>
        <v>16.7</v>
      </c>
      <c r="H343">
        <f>VLOOKUP(B343,'2022'!$B:$P,9,FALSE)</f>
        <v>6.2</v>
      </c>
      <c r="I343" s="13">
        <f>VLOOKUP($B343,'2022'!$B:$AC,11,FALSE)</f>
        <v>53.4</v>
      </c>
      <c r="J343" s="13">
        <f>VLOOKUP($B343,'2022'!$B:$AC,6,FALSE)</f>
        <v>15.8</v>
      </c>
      <c r="K343" s="13">
        <f>VLOOKUP($B343,'2022'!$B:$AC,12,FALSE)</f>
        <v>36.700000000000003</v>
      </c>
      <c r="L343" s="13">
        <f>VLOOKUP($B343,'2022'!$B:$AC,13,FALSE)</f>
        <v>29.6</v>
      </c>
      <c r="M343" s="13">
        <f>VLOOKUP($B343,'2022'!$B:$AC,14,FALSE)</f>
        <v>88.5</v>
      </c>
      <c r="N343">
        <f>VLOOKUP($B343,'2022'!$B:$AC,20,FALSE)</f>
        <v>0.20543935579712619</v>
      </c>
      <c r="O343">
        <f>VLOOKUP($B343,'2022'!$B:$AC,22,FALSE)</f>
        <v>-0.68383524746368929</v>
      </c>
      <c r="P343">
        <f>VLOOKUP($B343,'2022'!$B:$AC,23,FALSE)</f>
        <v>0.98442249118212199</v>
      </c>
      <c r="Q343">
        <f>VLOOKUP($B343,'2022'!$B:$AC,24,FALSE)</f>
        <v>-0.57935942865935397</v>
      </c>
      <c r="R343">
        <f>VLOOKUP($B343,'2022'!$B:$AC,25,FALSE)</f>
        <v>0.58485439038346931</v>
      </c>
      <c r="S343">
        <f>VLOOKUP($B343,'2022'!$B:$AC,26,FALSE)</f>
        <v>0.75460659995863033</v>
      </c>
      <c r="T343">
        <f>VLOOKUP($B343,'2022'!$B:$AC,27,FALSE)</f>
        <v>-0.59412224213507403</v>
      </c>
      <c r="U343">
        <f>VLOOKUP($B343,'2022'!$B:$AC,28,FALSE)</f>
        <v>0.18451502305088108</v>
      </c>
      <c r="V343">
        <f>P343*'Comb LR RESULTS'!$B$18+Q343*'Comb LR RESULTS'!$B$19+R343*'Comb LR RESULTS'!$B$20+S343*'Comb LR RESULTS'!$B$21+T343*'Comb LR RESULTS'!$B$22</f>
        <v>-3.1985856152571684E-2</v>
      </c>
      <c r="W343" s="16">
        <f>'NO Z LR RESULTS'!$B$17+'NO Z LR RESULTS'!$B$18*LR!J343+'NO Z LR RESULTS'!$B$19*LR!I343+'NO Z LR RESULTS'!$B$20*LR!K343+'NO Z LR RESULTS'!$B$21*LR!L343+'NO Z LR RESULTS'!$B$22*LR!M343</f>
        <v>0.41063473166244646</v>
      </c>
    </row>
    <row r="344" spans="1:23" x14ac:dyDescent="0.3">
      <c r="A344">
        <v>2022</v>
      </c>
      <c r="B344" t="s">
        <v>173</v>
      </c>
      <c r="C344">
        <f>VLOOKUP($B344,'2022'!$B:$AC,18,FALSE)</f>
        <v>0.27719179115581899</v>
      </c>
      <c r="D344">
        <f>VLOOKUP($B344,'2022'!$B:$AC,19,FALSE)</f>
        <v>0.29199999999999998</v>
      </c>
      <c r="E344">
        <f>VLOOKUP($B344,'2022'!$B:$AC,21,FALSE)</f>
        <v>-1.3707960979195331</v>
      </c>
      <c r="F344" s="13">
        <f>VLOOKUP($B344,'2022'!$B:$AC,7,FALSE)</f>
        <v>102.8</v>
      </c>
      <c r="G344" s="13">
        <f>VLOOKUP($B344,'2022'!$B:$AC,10,FALSE)</f>
        <v>4.9000000000000004</v>
      </c>
      <c r="H344">
        <f>VLOOKUP(B344,'2022'!$B:$P,9,FALSE)</f>
        <v>9</v>
      </c>
      <c r="I344" s="13">
        <f>VLOOKUP($B344,'2022'!$B:$AC,11,FALSE)</f>
        <v>43.8</v>
      </c>
      <c r="J344" s="13">
        <f>VLOOKUP($B344,'2022'!$B:$AC,6,FALSE)</f>
        <v>15.7</v>
      </c>
      <c r="K344" s="13">
        <f>VLOOKUP($B344,'2022'!$B:$AC,12,FALSE)</f>
        <v>38.9</v>
      </c>
      <c r="L344" s="13">
        <f>VLOOKUP($B344,'2022'!$B:$AC,13,FALSE)</f>
        <v>36.200000000000003</v>
      </c>
      <c r="M344" s="13">
        <f>VLOOKUP($B344,'2022'!$B:$AC,14,FALSE)</f>
        <v>82.6</v>
      </c>
      <c r="N344">
        <f>VLOOKUP($B344,'2022'!$B:$AC,20,FALSE)</f>
        <v>-2.458652819666423</v>
      </c>
      <c r="O344">
        <f>VLOOKUP($B344,'2022'!$B:$AC,22,FALSE)</f>
        <v>0.12383942202302153</v>
      </c>
      <c r="P344">
        <f>VLOOKUP($B344,'2022'!$B:$AC,23,FALSE)</f>
        <v>-1.9073382903486633</v>
      </c>
      <c r="Q344">
        <f>VLOOKUP($B344,'2022'!$B:$AC,24,FALSE)</f>
        <v>-0.59225358513499349</v>
      </c>
      <c r="R344">
        <f>VLOOKUP($B344,'2022'!$B:$AC,25,FALSE)</f>
        <v>1.1304934108966385</v>
      </c>
      <c r="S344">
        <f>VLOOKUP($B344,'2022'!$B:$AC,26,FALSE)</f>
        <v>-0.48282963038680299</v>
      </c>
      <c r="T344">
        <f>VLOOKUP($B344,'2022'!$B:$AC,27,FALSE)</f>
        <v>0.56113072475599057</v>
      </c>
      <c r="U344">
        <f>VLOOKUP($B344,'2022'!$B:$AC,28,FALSE)</f>
        <v>-2.7667073511744253</v>
      </c>
      <c r="V344">
        <f>P344*'Comb LR RESULTS'!$B$18+Q344*'Comb LR RESULTS'!$B$19+R344*'Comb LR RESULTS'!$B$20+S344*'Comb LR RESULTS'!$B$21+T344*'Comb LR RESULTS'!$B$22</f>
        <v>-1.0341881973532161</v>
      </c>
      <c r="W344" s="16">
        <f>'NO Z LR RESULTS'!$B$17+'NO Z LR RESULTS'!$B$18*LR!J344+'NO Z LR RESULTS'!$B$19*LR!I344+'NO Z LR RESULTS'!$B$20*LR!K344+'NO Z LR RESULTS'!$B$21*LR!L344+'NO Z LR RESULTS'!$B$22*LR!M344</f>
        <v>0.35719745454683016</v>
      </c>
    </row>
    <row r="345" spans="1:23" x14ac:dyDescent="0.3">
      <c r="A345">
        <v>2022</v>
      </c>
      <c r="B345" t="s">
        <v>194</v>
      </c>
      <c r="C345">
        <f>VLOOKUP($B345,'2022'!$B:$AC,18,FALSE)</f>
        <v>0.31922791698640002</v>
      </c>
      <c r="D345">
        <f>VLOOKUP($B345,'2022'!$B:$AC,19,FALSE)</f>
        <v>0.32900000000000001</v>
      </c>
      <c r="E345">
        <f>VLOOKUP($B345,'2022'!$B:$AC,21,FALSE)</f>
        <v>-0.13547046846970998</v>
      </c>
      <c r="F345" s="13">
        <f>VLOOKUP($B345,'2022'!$B:$AC,7,FALSE)</f>
        <v>103.5</v>
      </c>
      <c r="G345" s="13">
        <f>VLOOKUP($B345,'2022'!$B:$AC,10,FALSE)</f>
        <v>12.3</v>
      </c>
      <c r="H345">
        <f>VLOOKUP(B345,'2022'!$B:$P,9,FALSE)</f>
        <v>6.2</v>
      </c>
      <c r="I345" s="13">
        <f>VLOOKUP($B345,'2022'!$B:$AC,11,FALSE)</f>
        <v>50.9</v>
      </c>
      <c r="J345" s="13">
        <f>VLOOKUP($B345,'2022'!$B:$AC,6,FALSE)</f>
        <v>15.6</v>
      </c>
      <c r="K345" s="13">
        <f>VLOOKUP($B345,'2022'!$B:$AC,12,FALSE)</f>
        <v>38.6</v>
      </c>
      <c r="L345" s="13">
        <f>VLOOKUP($B345,'2022'!$B:$AC,13,FALSE)</f>
        <v>30</v>
      </c>
      <c r="M345" s="13">
        <f>VLOOKUP($B345,'2022'!$B:$AC,14,FALSE)</f>
        <v>92.5</v>
      </c>
      <c r="N345">
        <f>VLOOKUP($B345,'2022'!$B:$AC,20,FALSE)</f>
        <v>-0.78795094691809531</v>
      </c>
      <c r="O345">
        <f>VLOOKUP($B345,'2022'!$B:$AC,22,FALSE)</f>
        <v>-0.68383524746368929</v>
      </c>
      <c r="P345">
        <f>VLOOKUP($B345,'2022'!$B:$AC,23,FALSE)</f>
        <v>0.23135978765848006</v>
      </c>
      <c r="Q345">
        <f>VLOOKUP($B345,'2022'!$B:$AC,24,FALSE)</f>
        <v>-0.60514774161063278</v>
      </c>
      <c r="R345">
        <f>VLOOKUP($B345,'2022'!$B:$AC,25,FALSE)</f>
        <v>1.0560880899175704</v>
      </c>
      <c r="S345">
        <f>VLOOKUP($B345,'2022'!$B:$AC,26,FALSE)</f>
        <v>1.5935464171419742</v>
      </c>
      <c r="T345">
        <f>VLOOKUP($B345,'2022'!$B:$AC,27,FALSE)</f>
        <v>-0.52410691080834315</v>
      </c>
      <c r="U345">
        <f>VLOOKUP($B345,'2022'!$B:$AC,28,FALSE)</f>
        <v>0.45641749642211416</v>
      </c>
      <c r="V345">
        <f>P345*'Comb LR RESULTS'!$B$18+Q345*'Comb LR RESULTS'!$B$19+R345*'Comb LR RESULTS'!$B$20+S345*'Comb LR RESULTS'!$B$21+T345*'Comb LR RESULTS'!$B$22</f>
        <v>0.10908455622580485</v>
      </c>
      <c r="W345" s="16">
        <f>'NO Z LR RESULTS'!$B$17+'NO Z LR RESULTS'!$B$18*LR!J345+'NO Z LR RESULTS'!$B$19*LR!I345+'NO Z LR RESULTS'!$B$20*LR!K345+'NO Z LR RESULTS'!$B$21*LR!L345+'NO Z LR RESULTS'!$B$22*LR!M345</f>
        <v>0.41123929631897593</v>
      </c>
    </row>
    <row r="346" spans="1:23" x14ac:dyDescent="0.3">
      <c r="A346">
        <v>2022</v>
      </c>
      <c r="B346" t="s">
        <v>384</v>
      </c>
      <c r="C346">
        <f>VLOOKUP($B346,'2022'!$B:$AC,18,FALSE)</f>
        <v>0.29729717786091497</v>
      </c>
      <c r="D346">
        <f>VLOOKUP($B346,'2022'!$B:$AC,19,FALSE)</f>
        <v>0.28899999999999998</v>
      </c>
      <c r="E346">
        <f>VLOOKUP($B346,'2022'!$B:$AC,21,FALSE)</f>
        <v>-0.77995431609347687</v>
      </c>
      <c r="F346" s="13">
        <f>VLOOKUP($B346,'2022'!$B:$AC,7,FALSE)</f>
        <v>103.6</v>
      </c>
      <c r="G346" s="13">
        <f>VLOOKUP($B346,'2022'!$B:$AC,10,FALSE)</f>
        <v>15.7</v>
      </c>
      <c r="H346">
        <f>VLOOKUP(B346,'2022'!$B:$P,9,FALSE)</f>
        <v>7.8</v>
      </c>
      <c r="I346" s="13">
        <f>VLOOKUP($B346,'2022'!$B:$AC,11,FALSE)</f>
        <v>48</v>
      </c>
      <c r="J346" s="13">
        <f>VLOOKUP($B346,'2022'!$B:$AC,6,FALSE)</f>
        <v>15.6</v>
      </c>
      <c r="K346" s="13">
        <f>VLOOKUP($B346,'2022'!$B:$AC,12,FALSE)</f>
        <v>32.299999999999997</v>
      </c>
      <c r="L346" s="13">
        <f>VLOOKUP($B346,'2022'!$B:$AC,13,FALSE)</f>
        <v>34.299999999999997</v>
      </c>
      <c r="M346" s="13">
        <f>VLOOKUP($B346,'2022'!$B:$AC,14,FALSE)</f>
        <v>83.3</v>
      </c>
      <c r="N346">
        <f>VLOOKUP($B346,'2022'!$B:$AC,20,FALSE)</f>
        <v>-2.0331167547242398E-2</v>
      </c>
      <c r="O346">
        <f>VLOOKUP($B346,'2022'!$B:$AC,22,FALSE)</f>
        <v>-0.2223068648998546</v>
      </c>
      <c r="P346">
        <f>VLOOKUP($B346,'2022'!$B:$AC,23,FALSE)</f>
        <v>-0.64219294842894414</v>
      </c>
      <c r="Q346">
        <f>VLOOKUP($B346,'2022'!$B:$AC,24,FALSE)</f>
        <v>-0.60514774161063278</v>
      </c>
      <c r="R346">
        <f>VLOOKUP($B346,'2022'!$B:$AC,25,FALSE)</f>
        <v>-0.50642365064287254</v>
      </c>
      <c r="S346">
        <f>VLOOKUP($B346,'2022'!$B:$AC,26,FALSE)</f>
        <v>-0.33601516237971724</v>
      </c>
      <c r="T346">
        <f>VLOOKUP($B346,'2022'!$B:$AC,27,FALSE)</f>
        <v>0.22855790095401649</v>
      </c>
      <c r="U346">
        <f>VLOOKUP($B346,'2022'!$B:$AC,28,FALSE)</f>
        <v>-0.66329715430149383</v>
      </c>
      <c r="V346">
        <f>P346*'Comb LR RESULTS'!$B$18+Q346*'Comb LR RESULTS'!$B$19+R346*'Comb LR RESULTS'!$B$20+S346*'Comb LR RESULTS'!$B$21+T346*'Comb LR RESULTS'!$B$22</f>
        <v>-0.52865367270825758</v>
      </c>
      <c r="W346" s="16">
        <f>'NO Z LR RESULTS'!$B$17+'NO Z LR RESULTS'!$B$18*LR!J346+'NO Z LR RESULTS'!$B$19*LR!I346+'NO Z LR RESULTS'!$B$20*LR!K346+'NO Z LR RESULTS'!$B$21*LR!L346+'NO Z LR RESULTS'!$B$22*LR!M346</f>
        <v>0.38224705005473658</v>
      </c>
    </row>
    <row r="347" spans="1:23" x14ac:dyDescent="0.3">
      <c r="A347">
        <v>2022</v>
      </c>
      <c r="B347" t="s">
        <v>454</v>
      </c>
      <c r="C347">
        <f>VLOOKUP($B347,'2022'!$B:$AC,18,FALSE)</f>
        <v>0.29223877961492201</v>
      </c>
      <c r="D347">
        <f>VLOOKUP($B347,'2022'!$B:$AC,19,FALSE)</f>
        <v>0.30299999999999999</v>
      </c>
      <c r="E347">
        <f>VLOOKUP($B347,'2022'!$B:$AC,21,FALSE)</f>
        <v>-0.92860666865383579</v>
      </c>
      <c r="F347" s="13">
        <f>VLOOKUP($B347,'2022'!$B:$AC,7,FALSE)</f>
        <v>102.9</v>
      </c>
      <c r="G347" s="13">
        <f>VLOOKUP($B347,'2022'!$B:$AC,10,FALSE)</f>
        <v>15.6</v>
      </c>
      <c r="H347">
        <f>VLOOKUP(B347,'2022'!$B:$P,9,FALSE)</f>
        <v>12.6</v>
      </c>
      <c r="I347" s="13">
        <f>VLOOKUP($B347,'2022'!$B:$AC,11,FALSE)</f>
        <v>53.9</v>
      </c>
      <c r="J347" s="13">
        <f>VLOOKUP($B347,'2022'!$B:$AC,6,FALSE)</f>
        <v>15.5</v>
      </c>
      <c r="K347" s="13">
        <f>VLOOKUP($B347,'2022'!$B:$AC,12,FALSE)</f>
        <v>38.299999999999997</v>
      </c>
      <c r="L347" s="13">
        <f>VLOOKUP($B347,'2022'!$B:$AC,13,FALSE)</f>
        <v>24.5</v>
      </c>
      <c r="M347" s="13">
        <f>VLOOKUP($B347,'2022'!$B:$AC,14,FALSE)</f>
        <v>82.2</v>
      </c>
      <c r="N347">
        <f>VLOOKUP($B347,'2022'!$B:$AC,20,FALSE)</f>
        <v>-4.2908219881679178E-2</v>
      </c>
      <c r="O347">
        <f>VLOOKUP($B347,'2022'!$B:$AC,22,FALSE)</f>
        <v>1.1622782827916496</v>
      </c>
      <c r="P347">
        <f>VLOOKUP($B347,'2022'!$B:$AC,23,FALSE)</f>
        <v>1.1350350318868503</v>
      </c>
      <c r="Q347">
        <f>VLOOKUP($B347,'2022'!$B:$AC,24,FALSE)</f>
        <v>-0.61804189808627197</v>
      </c>
      <c r="R347">
        <f>VLOOKUP($B347,'2022'!$B:$AC,25,FALSE)</f>
        <v>0.98168276893850082</v>
      </c>
      <c r="S347">
        <f>VLOOKUP($B347,'2022'!$B:$AC,26,FALSE)</f>
        <v>-0.56672361210513555</v>
      </c>
      <c r="T347">
        <f>VLOOKUP($B347,'2022'!$B:$AC,27,FALSE)</f>
        <v>-1.4868177165508967</v>
      </c>
      <c r="U347">
        <f>VLOOKUP($B347,'2022'!$B:$AC,28,FALSE)</f>
        <v>-0.67963056257901155</v>
      </c>
      <c r="V347">
        <f>P347*'Comb LR RESULTS'!$B$18+Q347*'Comb LR RESULTS'!$B$19+R347*'Comb LR RESULTS'!$B$20+S347*'Comb LR RESULTS'!$B$21+T347*'Comb LR RESULTS'!$B$22</f>
        <v>-0.5107079698126612</v>
      </c>
      <c r="W347" s="16">
        <f>'NO Z LR RESULTS'!$B$17+'NO Z LR RESULTS'!$B$18*LR!J347+'NO Z LR RESULTS'!$B$19*LR!I347+'NO Z LR RESULTS'!$B$20*LR!K347+'NO Z LR RESULTS'!$B$21*LR!L347+'NO Z LR RESULTS'!$B$22*LR!M347</f>
        <v>0.3964721026584786</v>
      </c>
    </row>
    <row r="348" spans="1:23" x14ac:dyDescent="0.3">
      <c r="A348">
        <v>2022</v>
      </c>
      <c r="B348" t="s">
        <v>441</v>
      </c>
      <c r="C348">
        <f>VLOOKUP($B348,'2022'!$B:$AC,18,FALSE)</f>
        <v>0.32678105063357499</v>
      </c>
      <c r="D348">
        <f>VLOOKUP($B348,'2022'!$B:$AC,19,FALSE)</f>
        <v>0.32600000000000001</v>
      </c>
      <c r="E348">
        <f>VLOOKUP($B348,'2022'!$B:$AC,21,FALSE)</f>
        <v>8.6495266779543584E-2</v>
      </c>
      <c r="F348" s="13">
        <f>VLOOKUP($B348,'2022'!$B:$AC,7,FALSE)</f>
        <v>101.4</v>
      </c>
      <c r="G348" s="13">
        <f>VLOOKUP($B348,'2022'!$B:$AC,10,FALSE)</f>
        <v>14.9</v>
      </c>
      <c r="H348">
        <f>VLOOKUP(B348,'2022'!$B:$P,9,FALSE)</f>
        <v>11.2</v>
      </c>
      <c r="I348" s="13">
        <f>VLOOKUP($B348,'2022'!$B:$AC,11,FALSE)</f>
        <v>52.3</v>
      </c>
      <c r="J348" s="13">
        <f>VLOOKUP($B348,'2022'!$B:$AC,6,FALSE)</f>
        <v>15.4</v>
      </c>
      <c r="K348" s="13">
        <f>VLOOKUP($B348,'2022'!$B:$AC,12,FALSE)</f>
        <v>37.4</v>
      </c>
      <c r="L348" s="13">
        <f>VLOOKUP($B348,'2022'!$B:$AC,13,FALSE)</f>
        <v>27.5</v>
      </c>
      <c r="M348" s="13">
        <f>VLOOKUP($B348,'2022'!$B:$AC,14,FALSE)</f>
        <v>82.4</v>
      </c>
      <c r="N348">
        <f>VLOOKUP($B348,'2022'!$B:$AC,20,FALSE)</f>
        <v>-0.20094758622273703</v>
      </c>
      <c r="O348">
        <f>VLOOKUP($B348,'2022'!$B:$AC,22,FALSE)</f>
        <v>0.75844094804829409</v>
      </c>
      <c r="P348">
        <f>VLOOKUP($B348,'2022'!$B:$AC,23,FALSE)</f>
        <v>0.65307490163171911</v>
      </c>
      <c r="Q348">
        <f>VLOOKUP($B348,'2022'!$B:$AC,24,FALSE)</f>
        <v>-0.63093605456191126</v>
      </c>
      <c r="R348">
        <f>VLOOKUP($B348,'2022'!$B:$AC,25,FALSE)</f>
        <v>0.75846680600129512</v>
      </c>
      <c r="S348">
        <f>VLOOKUP($B348,'2022'!$B:$AC,26,FALSE)</f>
        <v>-0.5247766212459678</v>
      </c>
      <c r="T348">
        <f>VLOOKUP($B348,'2022'!$B:$AC,27,FALSE)</f>
        <v>-0.96170273160041297</v>
      </c>
      <c r="U348">
        <f>VLOOKUP($B348,'2022'!$B:$AC,28,FALSE)</f>
        <v>-0.95247675020876121</v>
      </c>
      <c r="V348">
        <f>P348*'Comb LR RESULTS'!$B$18+Q348*'Comb LR RESULTS'!$B$19+R348*'Comb LR RESULTS'!$B$20+S348*'Comb LR RESULTS'!$B$21+T348*'Comb LR RESULTS'!$B$22</f>
        <v>-0.57469645606607289</v>
      </c>
      <c r="W348" s="16">
        <f>'NO Z LR RESULTS'!$B$17+'NO Z LR RESULTS'!$B$18*LR!J348+'NO Z LR RESULTS'!$B$19*LR!I348+'NO Z LR RESULTS'!$B$20*LR!K348+'NO Z LR RESULTS'!$B$21*LR!L348+'NO Z LR RESULTS'!$B$22*LR!M348</f>
        <v>0.39095542942460892</v>
      </c>
    </row>
    <row r="349" spans="1:23" x14ac:dyDescent="0.3">
      <c r="A349">
        <v>2022</v>
      </c>
      <c r="B349" t="s">
        <v>184</v>
      </c>
      <c r="C349">
        <f>VLOOKUP($B349,'2022'!$B:$AC,18,FALSE)</f>
        <v>0.36273104293005798</v>
      </c>
      <c r="D349">
        <f>VLOOKUP($B349,'2022'!$B:$AC,19,FALSE)</f>
        <v>0.32</v>
      </c>
      <c r="E349">
        <f>VLOOKUP($B349,'2022'!$B:$AC,21,FALSE)</f>
        <v>1.1429662422770328</v>
      </c>
      <c r="F349" s="13">
        <f>VLOOKUP($B349,'2022'!$B:$AC,7,FALSE)</f>
        <v>103.9</v>
      </c>
      <c r="G349" s="13">
        <f>VLOOKUP($B349,'2022'!$B:$AC,10,FALSE)</f>
        <v>17.399999999999999</v>
      </c>
      <c r="H349">
        <f>VLOOKUP(B349,'2022'!$B:$P,9,FALSE)</f>
        <v>16.5</v>
      </c>
      <c r="I349" s="13">
        <f>VLOOKUP($B349,'2022'!$B:$AC,11,FALSE)</f>
        <v>52.4</v>
      </c>
      <c r="J349" s="13">
        <f>VLOOKUP($B349,'2022'!$B:$AC,6,FALSE)</f>
        <v>15.3</v>
      </c>
      <c r="K349" s="13">
        <f>VLOOKUP($B349,'2022'!$B:$AC,12,FALSE)</f>
        <v>35</v>
      </c>
      <c r="L349" s="13">
        <f>VLOOKUP($B349,'2022'!$B:$AC,13,FALSE)</f>
        <v>34.1</v>
      </c>
      <c r="M349" s="13">
        <f>VLOOKUP($B349,'2022'!$B:$AC,14,FALSE)</f>
        <v>92.6</v>
      </c>
      <c r="N349">
        <f>VLOOKUP($B349,'2022'!$B:$AC,20,FALSE)</f>
        <v>0.36347872213818405</v>
      </c>
      <c r="O349">
        <f>VLOOKUP($B349,'2022'!$B:$AC,22,FALSE)</f>
        <v>2.2872537152909969</v>
      </c>
      <c r="P349">
        <f>VLOOKUP($B349,'2022'!$B:$AC,23,FALSE)</f>
        <v>0.68319740977266519</v>
      </c>
      <c r="Q349">
        <f>VLOOKUP($B349,'2022'!$B:$AC,24,FALSE)</f>
        <v>-0.64383021103755056</v>
      </c>
      <c r="R349">
        <f>VLOOKUP($B349,'2022'!$B:$AC,25,FALSE)</f>
        <v>0.16322423816874615</v>
      </c>
      <c r="S349">
        <f>VLOOKUP($B349,'2022'!$B:$AC,26,FALSE)</f>
        <v>1.6145199125715566</v>
      </c>
      <c r="T349">
        <f>VLOOKUP($B349,'2022'!$B:$AC,27,FALSE)</f>
        <v>0.19355023529065166</v>
      </c>
      <c r="U349">
        <f>VLOOKUP($B349,'2022'!$B:$AC,28,FALSE)</f>
        <v>0.6139152280746083</v>
      </c>
      <c r="V349">
        <f>P349*'Comb LR RESULTS'!$B$18+Q349*'Comb LR RESULTS'!$B$19+R349*'Comb LR RESULTS'!$B$20+S349*'Comb LR RESULTS'!$B$21+T349*'Comb LR RESULTS'!$B$22</f>
        <v>0.20429530329906329</v>
      </c>
      <c r="W349" s="16">
        <f>'NO Z LR RESULTS'!$B$17+'NO Z LR RESULTS'!$B$18*LR!J349+'NO Z LR RESULTS'!$B$19*LR!I349+'NO Z LR RESULTS'!$B$20*LR!K349+'NO Z LR RESULTS'!$B$21*LR!L349+'NO Z LR RESULTS'!$B$22*LR!M349</f>
        <v>0.41729314998412759</v>
      </c>
    </row>
    <row r="350" spans="1:23" x14ac:dyDescent="0.3">
      <c r="A350">
        <v>2022</v>
      </c>
      <c r="B350" t="s">
        <v>180</v>
      </c>
      <c r="C350">
        <f>VLOOKUP($B350,'2022'!$B:$AC,18,FALSE)</f>
        <v>0.32722873017535198</v>
      </c>
      <c r="D350">
        <f>VLOOKUP($B350,'2022'!$B:$AC,19,FALSE)</f>
        <v>0.31</v>
      </c>
      <c r="E350">
        <f>VLOOKUP($B350,'2022'!$B:$AC,21,FALSE)</f>
        <v>9.965133196895605E-2</v>
      </c>
      <c r="F350" s="13">
        <f>VLOOKUP($B350,'2022'!$B:$AC,7,FALSE)</f>
        <v>106.1</v>
      </c>
      <c r="G350" s="13">
        <f>VLOOKUP($B350,'2022'!$B:$AC,10,FALSE)</f>
        <v>12.4</v>
      </c>
      <c r="H350">
        <f>VLOOKUP(B350,'2022'!$B:$P,9,FALSE)</f>
        <v>6.6</v>
      </c>
      <c r="I350" s="13">
        <f>VLOOKUP($B350,'2022'!$B:$AC,11,FALSE)</f>
        <v>45</v>
      </c>
      <c r="J350" s="13">
        <f>VLOOKUP($B350,'2022'!$B:$AC,6,FALSE)</f>
        <v>15.2</v>
      </c>
      <c r="K350" s="13">
        <f>VLOOKUP($B350,'2022'!$B:$AC,12,FALSE)</f>
        <v>32.6</v>
      </c>
      <c r="L350" s="13">
        <f>VLOOKUP($B350,'2022'!$B:$AC,13,FALSE)</f>
        <v>46.7</v>
      </c>
      <c r="M350" s="13">
        <f>VLOOKUP($B350,'2022'!$B:$AC,14,FALSE)</f>
        <v>86.4</v>
      </c>
      <c r="N350">
        <f>VLOOKUP($B350,'2022'!$B:$AC,20,FALSE)</f>
        <v>-0.76537389458365845</v>
      </c>
      <c r="O350">
        <f>VLOOKUP($B350,'2022'!$B:$AC,22,FALSE)</f>
        <v>-0.56845315182273071</v>
      </c>
      <c r="P350">
        <f>VLOOKUP($B350,'2022'!$B:$AC,23,FALSE)</f>
        <v>-1.5458681926573143</v>
      </c>
      <c r="Q350">
        <f>VLOOKUP($B350,'2022'!$B:$AC,24,FALSE)</f>
        <v>-0.65672436751318997</v>
      </c>
      <c r="R350">
        <f>VLOOKUP($B350,'2022'!$B:$AC,25,FALSE)</f>
        <v>-0.43201832966380282</v>
      </c>
      <c r="S350">
        <f>VLOOKUP($B350,'2022'!$B:$AC,26,FALSE)</f>
        <v>0.31416319593737602</v>
      </c>
      <c r="T350">
        <f>VLOOKUP($B350,'2022'!$B:$AC,27,FALSE)</f>
        <v>2.3990331720826839</v>
      </c>
      <c r="U350">
        <f>VLOOKUP($B350,'2022'!$B:$AC,28,FALSE)</f>
        <v>-2.309576013994695</v>
      </c>
      <c r="V350">
        <f>P350*'Comb LR RESULTS'!$B$18+Q350*'Comb LR RESULTS'!$B$19+R350*'Comb LR RESULTS'!$B$20+S350*'Comb LR RESULTS'!$B$21+T350*'Comb LR RESULTS'!$B$22</f>
        <v>-0.68694458407212444</v>
      </c>
      <c r="W350" s="16">
        <f>'NO Z LR RESULTS'!$B$17+'NO Z LR RESULTS'!$B$18*LR!J350+'NO Z LR RESULTS'!$B$19*LR!I350+'NO Z LR RESULTS'!$B$20*LR!K350+'NO Z LR RESULTS'!$B$21*LR!L350+'NO Z LR RESULTS'!$B$22*LR!M350</f>
        <v>0.37086921550508978</v>
      </c>
    </row>
    <row r="351" spans="1:23" x14ac:dyDescent="0.3">
      <c r="A351">
        <v>2022</v>
      </c>
      <c r="B351" t="s">
        <v>458</v>
      </c>
      <c r="C351">
        <f>VLOOKUP($B351,'2022'!$B:$AC,18,FALSE)</f>
        <v>0.28682366070474002</v>
      </c>
      <c r="D351">
        <f>VLOOKUP($B351,'2022'!$B:$AC,19,FALSE)</f>
        <v>0.29099999999999998</v>
      </c>
      <c r="E351">
        <f>VLOOKUP($B351,'2022'!$B:$AC,21,FALSE)</f>
        <v>-1.0877420562303872</v>
      </c>
      <c r="F351" s="13">
        <f>VLOOKUP($B351,'2022'!$B:$AC,7,FALSE)</f>
        <v>102.3</v>
      </c>
      <c r="G351" s="13">
        <f>VLOOKUP($B351,'2022'!$B:$AC,10,FALSE)</f>
        <v>14.5</v>
      </c>
      <c r="H351">
        <f>VLOOKUP(B351,'2022'!$B:$P,9,FALSE)</f>
        <v>9.6999999999999993</v>
      </c>
      <c r="I351" s="13">
        <f>VLOOKUP($B351,'2022'!$B:$AC,11,FALSE)</f>
        <v>51.1</v>
      </c>
      <c r="J351" s="13">
        <f>VLOOKUP($B351,'2022'!$B:$AC,6,FALSE)</f>
        <v>15</v>
      </c>
      <c r="K351" s="13">
        <f>VLOOKUP($B351,'2022'!$B:$AC,12,FALSE)</f>
        <v>36.6</v>
      </c>
      <c r="L351" s="13">
        <f>VLOOKUP($B351,'2022'!$B:$AC,13,FALSE)</f>
        <v>37.700000000000003</v>
      </c>
      <c r="M351" s="13">
        <f>VLOOKUP($B351,'2022'!$B:$AC,14,FALSE)</f>
        <v>88.2</v>
      </c>
      <c r="N351">
        <f>VLOOKUP($B351,'2022'!$B:$AC,20,FALSE)</f>
        <v>-0.29125579556048453</v>
      </c>
      <c r="O351">
        <f>VLOOKUP($B351,'2022'!$B:$AC,22,FALSE)</f>
        <v>0.32575808939469902</v>
      </c>
      <c r="P351">
        <f>VLOOKUP($B351,'2022'!$B:$AC,23,FALSE)</f>
        <v>0.2916048039403723</v>
      </c>
      <c r="Q351">
        <f>VLOOKUP($B351,'2022'!$B:$AC,24,FALSE)</f>
        <v>-0.68251268046446856</v>
      </c>
      <c r="R351">
        <f>VLOOKUP($B351,'2022'!$B:$AC,25,FALSE)</f>
        <v>0.56005261672377937</v>
      </c>
      <c r="S351">
        <f>VLOOKUP($B351,'2022'!$B:$AC,26,FALSE)</f>
        <v>0.6916861136698802</v>
      </c>
      <c r="T351">
        <f>VLOOKUP($B351,'2022'!$B:$AC,27,FALSE)</f>
        <v>0.82368821723123242</v>
      </c>
      <c r="U351">
        <f>VLOOKUP($B351,'2022'!$B:$AC,28,FALSE)</f>
        <v>-1.3745674007496</v>
      </c>
      <c r="V351">
        <f>P351*'Comb LR RESULTS'!$B$18+Q351*'Comb LR RESULTS'!$B$19+R351*'Comb LR RESULTS'!$B$20+S351*'Comb LR RESULTS'!$B$21+T351*'Comb LR RESULTS'!$B$22</f>
        <v>-0.36560891437655085</v>
      </c>
      <c r="W351" s="16">
        <f>'NO Z LR RESULTS'!$B$17+'NO Z LR RESULTS'!$B$18*LR!J351+'NO Z LR RESULTS'!$B$19*LR!I351+'NO Z LR RESULTS'!$B$20*LR!K351+'NO Z LR RESULTS'!$B$21*LR!L351+'NO Z LR RESULTS'!$B$22*LR!M351</f>
        <v>0.39577353900046125</v>
      </c>
    </row>
    <row r="352" spans="1:23" x14ac:dyDescent="0.3">
      <c r="A352">
        <v>2022</v>
      </c>
      <c r="B352" t="s">
        <v>473</v>
      </c>
      <c r="C352">
        <f>VLOOKUP($B352,'2022'!$B:$AC,18,FALSE)</f>
        <v>0.27526796363120798</v>
      </c>
      <c r="D352">
        <f>VLOOKUP($B352,'2022'!$B:$AC,19,FALSE)</f>
        <v>0.27500000000000002</v>
      </c>
      <c r="E352">
        <f>VLOOKUP($B352,'2022'!$B:$AC,21,FALSE)</f>
        <v>-1.4273320750305365</v>
      </c>
      <c r="F352" s="13">
        <f>VLOOKUP($B352,'2022'!$B:$AC,7,FALSE)</f>
        <v>103.9</v>
      </c>
      <c r="G352" s="13">
        <f>VLOOKUP($B352,'2022'!$B:$AC,10,FALSE)</f>
        <v>15.6</v>
      </c>
      <c r="H352">
        <f>VLOOKUP(B352,'2022'!$B:$P,9,FALSE)</f>
        <v>3</v>
      </c>
      <c r="I352" s="13">
        <f>VLOOKUP($B352,'2022'!$B:$AC,11,FALSE)</f>
        <v>48.4</v>
      </c>
      <c r="J352" s="13">
        <f>VLOOKUP($B352,'2022'!$B:$AC,6,FALSE)</f>
        <v>15</v>
      </c>
      <c r="K352" s="13">
        <f>VLOOKUP($B352,'2022'!$B:$AC,12,FALSE)</f>
        <v>32.799999999999997</v>
      </c>
      <c r="L352" s="13">
        <f>VLOOKUP($B352,'2022'!$B:$AC,13,FALSE)</f>
        <v>35.4</v>
      </c>
      <c r="M352" s="13">
        <f>VLOOKUP($B352,'2022'!$B:$AC,14,FALSE)</f>
        <v>81.2</v>
      </c>
      <c r="N352">
        <f>VLOOKUP($B352,'2022'!$B:$AC,20,FALSE)</f>
        <v>-4.2908219881679178E-2</v>
      </c>
      <c r="O352">
        <f>VLOOKUP($B352,'2022'!$B:$AC,22,FALSE)</f>
        <v>-1.6068920125913588</v>
      </c>
      <c r="P352">
        <f>VLOOKUP($B352,'2022'!$B:$AC,23,FALSE)</f>
        <v>-0.52170291586516182</v>
      </c>
      <c r="Q352">
        <f>VLOOKUP($B352,'2022'!$B:$AC,24,FALSE)</f>
        <v>-0.68251268046446856</v>
      </c>
      <c r="R352">
        <f>VLOOKUP($B352,'2022'!$B:$AC,25,FALSE)</f>
        <v>-0.38241478234442478</v>
      </c>
      <c r="S352">
        <f>VLOOKUP($B352,'2022'!$B:$AC,26,FALSE)</f>
        <v>-0.77645856640097155</v>
      </c>
      <c r="T352">
        <f>VLOOKUP($B352,'2022'!$B:$AC,27,FALSE)</f>
        <v>0.42110006210252748</v>
      </c>
      <c r="U352">
        <f>VLOOKUP($B352,'2022'!$B:$AC,28,FALSE)</f>
        <v>-1.4976565266235429</v>
      </c>
      <c r="V352">
        <f>P352*'Comb LR RESULTS'!$B$18+Q352*'Comb LR RESULTS'!$B$19+R352*'Comb LR RESULTS'!$B$20+S352*'Comb LR RESULTS'!$B$21+T352*'Comb LR RESULTS'!$B$22</f>
        <v>-0.78530809677639868</v>
      </c>
      <c r="W352" s="16">
        <f>'NO Z LR RESULTS'!$B$17+'NO Z LR RESULTS'!$B$18*LR!J352+'NO Z LR RESULTS'!$B$19*LR!I352+'NO Z LR RESULTS'!$B$20*LR!K352+'NO Z LR RESULTS'!$B$21*LR!L352+'NO Z LR RESULTS'!$B$22*LR!M352</f>
        <v>0.37555927966209002</v>
      </c>
    </row>
    <row r="353" spans="1:23" x14ac:dyDescent="0.3">
      <c r="A353">
        <v>2022</v>
      </c>
      <c r="B353" t="s">
        <v>201</v>
      </c>
      <c r="C353">
        <f>VLOOKUP($B353,'2022'!$B:$AC,18,FALSE)</f>
        <v>0.31763539911267002</v>
      </c>
      <c r="D353">
        <f>VLOOKUP($B353,'2022'!$B:$AC,19,FALSE)</f>
        <v>0.308</v>
      </c>
      <c r="E353">
        <f>VLOOKUP($B353,'2022'!$B:$AC,21,FALSE)</f>
        <v>-0.18227017005744323</v>
      </c>
      <c r="F353" s="13">
        <f>VLOOKUP($B353,'2022'!$B:$AC,7,FALSE)</f>
        <v>103.3</v>
      </c>
      <c r="G353" s="13">
        <f>VLOOKUP($B353,'2022'!$B:$AC,10,FALSE)</f>
        <v>7.9</v>
      </c>
      <c r="H353">
        <f>VLOOKUP(B353,'2022'!$B:$P,9,FALSE)</f>
        <v>6.6</v>
      </c>
      <c r="I353" s="13">
        <f>VLOOKUP($B353,'2022'!$B:$AC,11,FALSE)</f>
        <v>48.4</v>
      </c>
      <c r="J353" s="13">
        <f>VLOOKUP($B353,'2022'!$B:$AC,6,FALSE)</f>
        <v>14.7</v>
      </c>
      <c r="K353" s="13">
        <f>VLOOKUP($B353,'2022'!$B:$AC,12,FALSE)</f>
        <v>40.5</v>
      </c>
      <c r="L353" s="13">
        <f>VLOOKUP($B353,'2022'!$B:$AC,13,FALSE)</f>
        <v>36</v>
      </c>
      <c r="M353" s="13">
        <f>VLOOKUP($B353,'2022'!$B:$AC,14,FALSE)</f>
        <v>90</v>
      </c>
      <c r="N353">
        <f>VLOOKUP($B353,'2022'!$B:$AC,20,FALSE)</f>
        <v>-1.7813412496333172</v>
      </c>
      <c r="O353">
        <f>VLOOKUP($B353,'2022'!$B:$AC,22,FALSE)</f>
        <v>-0.56845315182273071</v>
      </c>
      <c r="P353">
        <f>VLOOKUP($B353,'2022'!$B:$AC,23,FALSE)</f>
        <v>-0.52170291586516182</v>
      </c>
      <c r="Q353">
        <f>VLOOKUP($B353,'2022'!$B:$AC,24,FALSE)</f>
        <v>-0.72119514989138656</v>
      </c>
      <c r="R353">
        <f>VLOOKUP($B353,'2022'!$B:$AC,25,FALSE)</f>
        <v>1.5273217894516717</v>
      </c>
      <c r="S353">
        <f>VLOOKUP($B353,'2022'!$B:$AC,26,FALSE)</f>
        <v>1.0692090314023843</v>
      </c>
      <c r="T353">
        <f>VLOOKUP($B353,'2022'!$B:$AC,27,FALSE)</f>
        <v>0.52612305909262447</v>
      </c>
      <c r="U353">
        <f>VLOOKUP($B353,'2022'!$B:$AC,28,FALSE)</f>
        <v>-1.7054309670332986</v>
      </c>
      <c r="V353">
        <f>P353*'Comb LR RESULTS'!$B$18+Q353*'Comb LR RESULTS'!$B$19+R353*'Comb LR RESULTS'!$B$20+S353*'Comb LR RESULTS'!$B$21+T353*'Comb LR RESULTS'!$B$22</f>
        <v>-0.45954422232261399</v>
      </c>
      <c r="W353" s="16">
        <f>'NO Z LR RESULTS'!$B$17+'NO Z LR RESULTS'!$B$18*LR!J353+'NO Z LR RESULTS'!$B$19*LR!I353+'NO Z LR RESULTS'!$B$20*LR!K353+'NO Z LR RESULTS'!$B$21*LR!L353+'NO Z LR RESULTS'!$B$22*LR!M353</f>
        <v>0.3885957176482514</v>
      </c>
    </row>
    <row r="354" spans="1:23" x14ac:dyDescent="0.3">
      <c r="A354">
        <v>2022</v>
      </c>
      <c r="B354" t="s">
        <v>284</v>
      </c>
      <c r="C354">
        <f>VLOOKUP($B354,'2022'!$B:$AC,18,FALSE)</f>
        <v>0.34336347004842799</v>
      </c>
      <c r="D354">
        <f>VLOOKUP($B354,'2022'!$B:$AC,19,FALSE)</f>
        <v>0.32300000000000001</v>
      </c>
      <c r="E354">
        <f>VLOOKUP($B354,'2022'!$B:$AC,21,FALSE)</f>
        <v>0.57380677079430609</v>
      </c>
      <c r="F354" s="13">
        <f>VLOOKUP($B354,'2022'!$B:$AC,7,FALSE)</f>
        <v>103.1</v>
      </c>
      <c r="G354" s="13">
        <f>VLOOKUP($B354,'2022'!$B:$AC,10,FALSE)</f>
        <v>14.5</v>
      </c>
      <c r="H354">
        <f>VLOOKUP(B354,'2022'!$B:$P,9,FALSE)</f>
        <v>6</v>
      </c>
      <c r="I354" s="13">
        <f>VLOOKUP($B354,'2022'!$B:$AC,11,FALSE)</f>
        <v>52.9</v>
      </c>
      <c r="J354" s="13">
        <f>VLOOKUP($B354,'2022'!$B:$AC,6,FALSE)</f>
        <v>14.4</v>
      </c>
      <c r="K354" s="13">
        <f>VLOOKUP($B354,'2022'!$B:$AC,12,FALSE)</f>
        <v>38.4</v>
      </c>
      <c r="L354" s="13">
        <f>VLOOKUP($B354,'2022'!$B:$AC,13,FALSE)</f>
        <v>28</v>
      </c>
      <c r="M354" s="13">
        <f>VLOOKUP($B354,'2022'!$B:$AC,14,FALSE)</f>
        <v>83</v>
      </c>
      <c r="N354">
        <f>VLOOKUP($B354,'2022'!$B:$AC,20,FALSE)</f>
        <v>-0.29125579556048453</v>
      </c>
      <c r="O354">
        <f>VLOOKUP($B354,'2022'!$B:$AC,22,FALSE)</f>
        <v>-0.74152629528416869</v>
      </c>
      <c r="P354">
        <f>VLOOKUP($B354,'2022'!$B:$AC,23,FALSE)</f>
        <v>0.83380995047739359</v>
      </c>
      <c r="Q354">
        <f>VLOOKUP($B354,'2022'!$B:$AC,24,FALSE)</f>
        <v>-0.75987761931830422</v>
      </c>
      <c r="R354">
        <f>VLOOKUP($B354,'2022'!$B:$AC,25,FALSE)</f>
        <v>1.0064845425981908</v>
      </c>
      <c r="S354">
        <f>VLOOKUP($B354,'2022'!$B:$AC,26,FALSE)</f>
        <v>-0.39893564866846742</v>
      </c>
      <c r="T354">
        <f>VLOOKUP($B354,'2022'!$B:$AC,27,FALSE)</f>
        <v>-0.87418356744199899</v>
      </c>
      <c r="U354">
        <f>VLOOKUP($B354,'2022'!$B:$AC,28,FALSE)</f>
        <v>-1.2911142431429634</v>
      </c>
      <c r="V354">
        <f>P354*'Comb LR RESULTS'!$B$18+Q354*'Comb LR RESULTS'!$B$19+R354*'Comb LR RESULTS'!$B$20+S354*'Comb LR RESULTS'!$B$21+T354*'Comb LR RESULTS'!$B$22</f>
        <v>-0.65094708274119217</v>
      </c>
      <c r="W354" s="16">
        <f>'NO Z LR RESULTS'!$B$17+'NO Z LR RESULTS'!$B$18*LR!J354+'NO Z LR RESULTS'!$B$19*LR!I354+'NO Z LR RESULTS'!$B$20*LR!K354+'NO Z LR RESULTS'!$B$21*LR!L354+'NO Z LR RESULTS'!$B$22*LR!M354</f>
        <v>0.39188797408248621</v>
      </c>
    </row>
    <row r="355" spans="1:23" x14ac:dyDescent="0.3">
      <c r="A355">
        <v>2022</v>
      </c>
      <c r="B355" t="s">
        <v>445</v>
      </c>
      <c r="C355">
        <f>VLOOKUP($B355,'2022'!$B:$AC,18,FALSE)</f>
        <v>0.30637175872830102</v>
      </c>
      <c r="D355">
        <f>VLOOKUP($B355,'2022'!$B:$AC,19,FALSE)</f>
        <v>0.30099999999999999</v>
      </c>
      <c r="E355">
        <f>VLOOKUP($B355,'2022'!$B:$AC,21,FALSE)</f>
        <v>-0.5132774494579283</v>
      </c>
      <c r="F355" s="13">
        <f>VLOOKUP($B355,'2022'!$B:$AC,7,FALSE)</f>
        <v>101.1</v>
      </c>
      <c r="G355" s="13">
        <f>VLOOKUP($B355,'2022'!$B:$AC,10,FALSE)</f>
        <v>14.8</v>
      </c>
      <c r="H355">
        <f>VLOOKUP(B355,'2022'!$B:$P,9,FALSE)</f>
        <v>8.5</v>
      </c>
      <c r="I355" s="13">
        <f>VLOOKUP($B355,'2022'!$B:$AC,11,FALSE)</f>
        <v>50.3</v>
      </c>
      <c r="J355" s="13">
        <f>VLOOKUP($B355,'2022'!$B:$AC,6,FALSE)</f>
        <v>14.3</v>
      </c>
      <c r="K355" s="13">
        <f>VLOOKUP($B355,'2022'!$B:$AC,12,FALSE)</f>
        <v>35.5</v>
      </c>
      <c r="L355" s="13">
        <f>VLOOKUP($B355,'2022'!$B:$AC,13,FALSE)</f>
        <v>29.1</v>
      </c>
      <c r="M355" s="13">
        <f>VLOOKUP($B355,'2022'!$B:$AC,14,FALSE)</f>
        <v>80.5</v>
      </c>
      <c r="N355">
        <f>VLOOKUP($B355,'2022'!$B:$AC,20,FALSE)</f>
        <v>-0.2235246385571738</v>
      </c>
      <c r="O355">
        <f>VLOOKUP($B355,'2022'!$B:$AC,22,FALSE)</f>
        <v>-2.0388197528176829E-2</v>
      </c>
      <c r="P355">
        <f>VLOOKUP($B355,'2022'!$B:$AC,23,FALSE)</f>
        <v>5.0624738812805589E-2</v>
      </c>
      <c r="Q355">
        <f>VLOOKUP($B355,'2022'!$B:$AC,24,FALSE)</f>
        <v>-0.77277177579394352</v>
      </c>
      <c r="R355">
        <f>VLOOKUP($B355,'2022'!$B:$AC,25,FALSE)</f>
        <v>0.28723310646719391</v>
      </c>
      <c r="S355">
        <f>VLOOKUP($B355,'2022'!$B:$AC,26,FALSE)</f>
        <v>-0.9232730344080573</v>
      </c>
      <c r="T355">
        <f>VLOOKUP($B355,'2022'!$B:$AC,27,FALSE)</f>
        <v>-0.68164140629348802</v>
      </c>
      <c r="U355">
        <f>VLOOKUP($B355,'2022'!$B:$AC,28,FALSE)</f>
        <v>-1.3016365103757064</v>
      </c>
      <c r="V355">
        <f>P355*'Comb LR RESULTS'!$B$18+Q355*'Comb LR RESULTS'!$B$19+R355*'Comb LR RESULTS'!$B$20+S355*'Comb LR RESULTS'!$B$21+T355*'Comb LR RESULTS'!$B$22</f>
        <v>-0.82907709864404566</v>
      </c>
      <c r="W355" s="16">
        <f>'NO Z LR RESULTS'!$B$17+'NO Z LR RESULTS'!$B$18*LR!J355+'NO Z LR RESULTS'!$B$19*LR!I355+'NO Z LR RESULTS'!$B$20*LR!K355+'NO Z LR RESULTS'!$B$21*LR!L355+'NO Z LR RESULTS'!$B$22*LR!M355</f>
        <v>0.38028984766176477</v>
      </c>
    </row>
    <row r="356" spans="1:23" x14ac:dyDescent="0.3">
      <c r="A356">
        <v>2022</v>
      </c>
      <c r="B356" t="s">
        <v>222</v>
      </c>
      <c r="C356">
        <f>VLOOKUP($B356,'2022'!$B:$AC,18,FALSE)</f>
        <v>0.31302489013457702</v>
      </c>
      <c r="D356">
        <f>VLOOKUP($B356,'2022'!$B:$AC,19,FALSE)</f>
        <v>0.309</v>
      </c>
      <c r="E356">
        <f>VLOOKUP($B356,'2022'!$B:$AC,21,FALSE)</f>
        <v>-0.31776029415692381</v>
      </c>
      <c r="F356" s="13">
        <f>VLOOKUP($B356,'2022'!$B:$AC,7,FALSE)</f>
        <v>102.4</v>
      </c>
      <c r="G356" s="13">
        <f>VLOOKUP($B356,'2022'!$B:$AC,10,FALSE)</f>
        <v>14.1</v>
      </c>
      <c r="H356">
        <f>VLOOKUP(B356,'2022'!$B:$P,9,FALSE)</f>
        <v>11.6</v>
      </c>
      <c r="I356" s="13">
        <f>VLOOKUP($B356,'2022'!$B:$AC,11,FALSE)</f>
        <v>52.1</v>
      </c>
      <c r="J356" s="13">
        <f>VLOOKUP($B356,'2022'!$B:$AC,6,FALSE)</f>
        <v>14.2</v>
      </c>
      <c r="K356" s="13">
        <f>VLOOKUP($B356,'2022'!$B:$AC,12,FALSE)</f>
        <v>38</v>
      </c>
      <c r="L356" s="13">
        <f>VLOOKUP($B356,'2022'!$B:$AC,13,FALSE)</f>
        <v>30.4</v>
      </c>
      <c r="M356" s="13">
        <f>VLOOKUP($B356,'2022'!$B:$AC,14,FALSE)</f>
        <v>87.2</v>
      </c>
      <c r="N356">
        <f>VLOOKUP($B356,'2022'!$B:$AC,20,FALSE)</f>
        <v>-0.38156400489823206</v>
      </c>
      <c r="O356">
        <f>VLOOKUP($B356,'2022'!$B:$AC,22,FALSE)</f>
        <v>0.8738230436892529</v>
      </c>
      <c r="P356">
        <f>VLOOKUP($B356,'2022'!$B:$AC,23,FALSE)</f>
        <v>0.59282988534982906</v>
      </c>
      <c r="Q356">
        <f>VLOOKUP($B356,'2022'!$B:$AC,24,FALSE)</f>
        <v>-0.78566593226958303</v>
      </c>
      <c r="R356">
        <f>VLOOKUP($B356,'2022'!$B:$AC,25,FALSE)</f>
        <v>0.90727744795943277</v>
      </c>
      <c r="S356">
        <f>VLOOKUP($B356,'2022'!$B:$AC,26,FALSE)</f>
        <v>0.4819511593740442</v>
      </c>
      <c r="T356">
        <f>VLOOKUP($B356,'2022'!$B:$AC,27,FALSE)</f>
        <v>-0.45409157948161216</v>
      </c>
      <c r="U356">
        <f>VLOOKUP($B356,'2022'!$B:$AC,28,FALSE)</f>
        <v>-0.75690064137335944</v>
      </c>
      <c r="V356">
        <f>P356*'Comb LR RESULTS'!$B$18+Q356*'Comb LR RESULTS'!$B$19+R356*'Comb LR RESULTS'!$B$20+S356*'Comb LR RESULTS'!$B$21+T356*'Comb LR RESULTS'!$B$22</f>
        <v>-0.38689848961476248</v>
      </c>
      <c r="W356" s="16">
        <f>'NO Z LR RESULTS'!$B$17+'NO Z LR RESULTS'!$B$18*LR!J356+'NO Z LR RESULTS'!$B$19*LR!I356+'NO Z LR RESULTS'!$B$20*LR!K356+'NO Z LR RESULTS'!$B$21*LR!L356+'NO Z LR RESULTS'!$B$22*LR!M356</f>
        <v>0.39958551658544728</v>
      </c>
    </row>
    <row r="357" spans="1:23" x14ac:dyDescent="0.3">
      <c r="A357">
        <v>2022</v>
      </c>
      <c r="B357" t="s">
        <v>211</v>
      </c>
      <c r="C357">
        <f>VLOOKUP($B357,'2022'!$B:$AC,18,FALSE)</f>
        <v>0.31717930215498302</v>
      </c>
      <c r="D357">
        <f>VLOOKUP($B357,'2022'!$B:$AC,19,FALSE)</f>
        <v>0.30599999999999999</v>
      </c>
      <c r="E357">
        <f>VLOOKUP($B357,'2022'!$B:$AC,21,FALSE)</f>
        <v>-0.19567359985056071</v>
      </c>
      <c r="F357" s="13">
        <f>VLOOKUP($B357,'2022'!$B:$AC,7,FALSE)</f>
        <v>101.5</v>
      </c>
      <c r="G357" s="13">
        <f>VLOOKUP($B357,'2022'!$B:$AC,10,FALSE)</f>
        <v>23</v>
      </c>
      <c r="H357">
        <f>VLOOKUP(B357,'2022'!$B:$P,9,FALSE)</f>
        <v>14.1</v>
      </c>
      <c r="I357" s="13">
        <f>VLOOKUP($B357,'2022'!$B:$AC,11,FALSE)</f>
        <v>51.7</v>
      </c>
      <c r="J357" s="13">
        <f>VLOOKUP($B357,'2022'!$B:$AC,6,FALSE)</f>
        <v>14.1</v>
      </c>
      <c r="K357" s="13">
        <f>VLOOKUP($B357,'2022'!$B:$AC,12,FALSE)</f>
        <v>28.7</v>
      </c>
      <c r="L357" s="13">
        <f>VLOOKUP($B357,'2022'!$B:$AC,13,FALSE)</f>
        <v>28</v>
      </c>
      <c r="M357" s="13">
        <f>VLOOKUP($B357,'2022'!$B:$AC,14,FALSE)</f>
        <v>88.5</v>
      </c>
      <c r="N357">
        <f>VLOOKUP($B357,'2022'!$B:$AC,20,FALSE)</f>
        <v>1.6277936528666486</v>
      </c>
      <c r="O357">
        <f>VLOOKUP($B357,'2022'!$B:$AC,22,FALSE)</f>
        <v>1.5949611414452447</v>
      </c>
      <c r="P357">
        <f>VLOOKUP($B357,'2022'!$B:$AC,23,FALSE)</f>
        <v>0.47233985278604679</v>
      </c>
      <c r="Q357">
        <f>VLOOKUP($B357,'2022'!$B:$AC,24,FALSE)</f>
        <v>-0.79856008874522222</v>
      </c>
      <c r="R357">
        <f>VLOOKUP($B357,'2022'!$B:$AC,25,FALSE)</f>
        <v>-1.399287502391696</v>
      </c>
      <c r="S357">
        <f>VLOOKUP($B357,'2022'!$B:$AC,26,FALSE)</f>
        <v>0.75460659995863033</v>
      </c>
      <c r="T357">
        <f>VLOOKUP($B357,'2022'!$B:$AC,27,FALSE)</f>
        <v>-0.87418356744199899</v>
      </c>
      <c r="U357">
        <f>VLOOKUP($B357,'2022'!$B:$AC,28,FALSE)</f>
        <v>2.2295175810471033</v>
      </c>
      <c r="V357">
        <f>P357*'Comb LR RESULTS'!$B$18+Q357*'Comb LR RESULTS'!$B$19+R357*'Comb LR RESULTS'!$B$20+S357*'Comb LR RESULTS'!$B$21+T357*'Comb LR RESULTS'!$B$22</f>
        <v>0.16962584566592309</v>
      </c>
      <c r="W357" s="16">
        <f>'NO Z LR RESULTS'!$B$17+'NO Z LR RESULTS'!$B$18*LR!J357+'NO Z LR RESULTS'!$B$19*LR!I357+'NO Z LR RESULTS'!$B$20*LR!K357+'NO Z LR RESULTS'!$B$21*LR!L357+'NO Z LR RESULTS'!$B$22*LR!M357</f>
        <v>0.41687086543405483</v>
      </c>
    </row>
    <row r="358" spans="1:23" x14ac:dyDescent="0.3">
      <c r="A358">
        <v>2022</v>
      </c>
      <c r="B358" t="s">
        <v>136</v>
      </c>
      <c r="C358">
        <f>VLOOKUP($B358,'2022'!$B:$AC,18,FALSE)</f>
        <v>0.313948172166994</v>
      </c>
      <c r="D358">
        <f>VLOOKUP($B358,'2022'!$B:$AC,19,FALSE)</f>
        <v>0.29799999999999999</v>
      </c>
      <c r="E358">
        <f>VLOOKUP($B358,'2022'!$B:$AC,21,FALSE)</f>
        <v>-0.29062758543747574</v>
      </c>
      <c r="F358" s="13">
        <f>VLOOKUP($B358,'2022'!$B:$AC,7,FALSE)</f>
        <v>103.3</v>
      </c>
      <c r="G358" s="13">
        <f>VLOOKUP($B358,'2022'!$B:$AC,10,FALSE)</f>
        <v>17.2</v>
      </c>
      <c r="H358">
        <f>VLOOKUP(B358,'2022'!$B:$P,9,FALSE)</f>
        <v>9.6999999999999993</v>
      </c>
      <c r="I358" s="13">
        <f>VLOOKUP($B358,'2022'!$B:$AC,11,FALSE)</f>
        <v>49.8</v>
      </c>
      <c r="J358" s="13">
        <f>VLOOKUP($B358,'2022'!$B:$AC,6,FALSE)</f>
        <v>13.7</v>
      </c>
      <c r="K358" s="13">
        <f>VLOOKUP($B358,'2022'!$B:$AC,12,FALSE)</f>
        <v>32.6</v>
      </c>
      <c r="L358" s="13">
        <f>VLOOKUP($B358,'2022'!$B:$AC,13,FALSE)</f>
        <v>38.200000000000003</v>
      </c>
      <c r="M358" s="13">
        <f>VLOOKUP($B358,'2022'!$B:$AC,14,FALSE)</f>
        <v>90.2</v>
      </c>
      <c r="N358">
        <f>VLOOKUP($B358,'2022'!$B:$AC,20,FALSE)</f>
        <v>0.31832461746931051</v>
      </c>
      <c r="O358">
        <f>VLOOKUP($B358,'2022'!$B:$AC,22,FALSE)</f>
        <v>0.32575808939469902</v>
      </c>
      <c r="P358">
        <f>VLOOKUP($B358,'2022'!$B:$AC,23,FALSE)</f>
        <v>-9.9987801891922787E-2</v>
      </c>
      <c r="Q358">
        <f>VLOOKUP($B358,'2022'!$B:$AC,24,FALSE)</f>
        <v>-0.85013671464777951</v>
      </c>
      <c r="R358">
        <f>VLOOKUP($B358,'2022'!$B:$AC,25,FALSE)</f>
        <v>-0.43201832966380282</v>
      </c>
      <c r="S358">
        <f>VLOOKUP($B358,'2022'!$B:$AC,26,FALSE)</f>
        <v>1.111156022261552</v>
      </c>
      <c r="T358">
        <f>VLOOKUP($B358,'2022'!$B:$AC,27,FALSE)</f>
        <v>0.91120738138964641</v>
      </c>
      <c r="U358">
        <f>VLOOKUP($B358,'2022'!$B:$AC,28,FALSE)</f>
        <v>-0.21816974411207113</v>
      </c>
      <c r="V358">
        <f>P358*'Comb LR RESULTS'!$B$18+Q358*'Comb LR RESULTS'!$B$19+R358*'Comb LR RESULTS'!$B$20+S358*'Comb LR RESULTS'!$B$21+T358*'Comb LR RESULTS'!$B$22</f>
        <v>-0.18344003170008205</v>
      </c>
      <c r="W358" s="16">
        <f>'NO Z LR RESULTS'!$B$17+'NO Z LR RESULTS'!$B$18*LR!J358+'NO Z LR RESULTS'!$B$19*LR!I358+'NO Z LR RESULTS'!$B$20*LR!K358+'NO Z LR RESULTS'!$B$21*LR!L358+'NO Z LR RESULTS'!$B$22*LR!M358</f>
        <v>0.40170845923598381</v>
      </c>
    </row>
    <row r="359" spans="1:23" x14ac:dyDescent="0.3">
      <c r="A359">
        <v>2022</v>
      </c>
      <c r="B359" t="s">
        <v>164</v>
      </c>
      <c r="C359">
        <f>VLOOKUP($B359,'2022'!$B:$AC,18,FALSE)</f>
        <v>0.31369138336649099</v>
      </c>
      <c r="D359">
        <f>VLOOKUP($B359,'2022'!$B:$AC,19,FALSE)</f>
        <v>0.29599999999999999</v>
      </c>
      <c r="E359">
        <f>VLOOKUP($B359,'2022'!$B:$AC,21,FALSE)</f>
        <v>-0.2981738990034673</v>
      </c>
      <c r="F359" s="13">
        <f>VLOOKUP($B359,'2022'!$B:$AC,7,FALSE)</f>
        <v>102.4</v>
      </c>
      <c r="G359" s="13">
        <f>VLOOKUP($B359,'2022'!$B:$AC,10,FALSE)</f>
        <v>11.1</v>
      </c>
      <c r="H359">
        <f>VLOOKUP(B359,'2022'!$B:$P,9,FALSE)</f>
        <v>8</v>
      </c>
      <c r="I359" s="13">
        <f>VLOOKUP($B359,'2022'!$B:$AC,11,FALSE)</f>
        <v>43.1</v>
      </c>
      <c r="J359" s="13">
        <f>VLOOKUP($B359,'2022'!$B:$AC,6,FALSE)</f>
        <v>13.1</v>
      </c>
      <c r="K359" s="13">
        <f>VLOOKUP($B359,'2022'!$B:$AC,12,FALSE)</f>
        <v>32</v>
      </c>
      <c r="L359" s="13">
        <f>VLOOKUP($B359,'2022'!$B:$AC,13,FALSE)</f>
        <v>42.5</v>
      </c>
      <c r="M359" s="13">
        <f>VLOOKUP($B359,'2022'!$B:$AC,14,FALSE)</f>
        <v>86.2</v>
      </c>
      <c r="N359">
        <f>VLOOKUP($B359,'2022'!$B:$AC,20,FALSE)</f>
        <v>-1.0588755749313379</v>
      </c>
      <c r="O359">
        <f>VLOOKUP($B359,'2022'!$B:$AC,22,FALSE)</f>
        <v>-0.1646158170793752</v>
      </c>
      <c r="P359">
        <f>VLOOKUP($B359,'2022'!$B:$AC,23,FALSE)</f>
        <v>-2.118195847335282</v>
      </c>
      <c r="Q359">
        <f>VLOOKUP($B359,'2022'!$B:$AC,24,FALSE)</f>
        <v>-0.92750165350161529</v>
      </c>
      <c r="R359">
        <f>VLOOKUP($B359,'2022'!$B:$AC,25,FALSE)</f>
        <v>-0.58082897162194047</v>
      </c>
      <c r="S359">
        <f>VLOOKUP($B359,'2022'!$B:$AC,26,FALSE)</f>
        <v>0.27221620507820826</v>
      </c>
      <c r="T359">
        <f>VLOOKUP($B359,'2022'!$B:$AC,27,FALSE)</f>
        <v>1.663872193152006</v>
      </c>
      <c r="U359">
        <f>VLOOKUP($B359,'2022'!$B:$AC,28,FALSE)</f>
        <v>-1.7383286699534723</v>
      </c>
      <c r="V359">
        <f>P359*'Comb LR RESULTS'!$B$18+Q359*'Comb LR RESULTS'!$B$19+R359*'Comb LR RESULTS'!$B$20+S359*'Comb LR RESULTS'!$B$21+T359*'Comb LR RESULTS'!$B$22</f>
        <v>-0.81598538351930938</v>
      </c>
      <c r="W359" s="16">
        <f>'NO Z LR RESULTS'!$B$17+'NO Z LR RESULTS'!$B$18*LR!J359+'NO Z LR RESULTS'!$B$19*LR!I359+'NO Z LR RESULTS'!$B$20*LR!K359+'NO Z LR RESULTS'!$B$21*LR!L359+'NO Z LR RESULTS'!$B$22*LR!M359</f>
        <v>0.36759168689571659</v>
      </c>
    </row>
    <row r="360" spans="1:23" x14ac:dyDescent="0.3">
      <c r="A360">
        <v>2022</v>
      </c>
      <c r="B360" t="s">
        <v>221</v>
      </c>
      <c r="C360">
        <f>VLOOKUP($B360,'2022'!$B:$AC,18,FALSE)</f>
        <v>0.32022925260412699</v>
      </c>
      <c r="D360">
        <f>VLOOKUP($B360,'2022'!$B:$AC,19,FALSE)</f>
        <v>0.315</v>
      </c>
      <c r="E360">
        <f>VLOOKUP($B360,'2022'!$B:$AC,21,FALSE)</f>
        <v>-0.10604398047116069</v>
      </c>
      <c r="F360" s="13">
        <f>VLOOKUP($B360,'2022'!$B:$AC,7,FALSE)</f>
        <v>102.3</v>
      </c>
      <c r="G360" s="13">
        <f>VLOOKUP($B360,'2022'!$B:$AC,10,FALSE)</f>
        <v>12.9</v>
      </c>
      <c r="H360">
        <f>VLOOKUP(B360,'2022'!$B:$P,9,FALSE)</f>
        <v>11.1</v>
      </c>
      <c r="I360" s="13">
        <f>VLOOKUP($B360,'2022'!$B:$AC,11,FALSE)</f>
        <v>51.7</v>
      </c>
      <c r="J360" s="13">
        <f>VLOOKUP($B360,'2022'!$B:$AC,6,FALSE)</f>
        <v>12.8</v>
      </c>
      <c r="K360" s="13">
        <f>VLOOKUP($B360,'2022'!$B:$AC,12,FALSE)</f>
        <v>38.799999999999997</v>
      </c>
      <c r="L360" s="13">
        <f>VLOOKUP($B360,'2022'!$B:$AC,13,FALSE)</f>
        <v>28.2</v>
      </c>
      <c r="M360" s="13">
        <f>VLOOKUP($B360,'2022'!$B:$AC,14,FALSE)</f>
        <v>86.8</v>
      </c>
      <c r="N360">
        <f>VLOOKUP($B360,'2022'!$B:$AC,20,FALSE)</f>
        <v>-0.65248863291147419</v>
      </c>
      <c r="O360">
        <f>VLOOKUP($B360,'2022'!$B:$AC,22,FALSE)</f>
        <v>0.72959542413805456</v>
      </c>
      <c r="P360">
        <f>VLOOKUP($B360,'2022'!$B:$AC,23,FALSE)</f>
        <v>0.47233985278604679</v>
      </c>
      <c r="Q360">
        <f>VLOOKUP($B360,'2022'!$B:$AC,24,FALSE)</f>
        <v>-0.96618412292853306</v>
      </c>
      <c r="R360">
        <f>VLOOKUP($B360,'2022'!$B:$AC,25,FALSE)</f>
        <v>1.1056916372369485</v>
      </c>
      <c r="S360">
        <f>VLOOKUP($B360,'2022'!$B:$AC,26,FALSE)</f>
        <v>0.39805717765570864</v>
      </c>
      <c r="T360">
        <f>VLOOKUP($B360,'2022'!$B:$AC,27,FALSE)</f>
        <v>-0.83917590177863355</v>
      </c>
      <c r="U360">
        <f>VLOOKUP($B360,'2022'!$B:$AC,28,FALSE)</f>
        <v>-0.83464268073113934</v>
      </c>
      <c r="V360">
        <f>P360*'Comb LR RESULTS'!$B$18+Q360*'Comb LR RESULTS'!$B$19+R360*'Comb LR RESULTS'!$B$20+S360*'Comb LR RESULTS'!$B$21+T360*'Comb LR RESULTS'!$B$22</f>
        <v>-0.53727378379994639</v>
      </c>
      <c r="W360" s="16">
        <f>'NO Z LR RESULTS'!$B$17+'NO Z LR RESULTS'!$B$18*LR!J360+'NO Z LR RESULTS'!$B$19*LR!I360+'NO Z LR RESULTS'!$B$20*LR!K360+'NO Z LR RESULTS'!$B$21*LR!L360+'NO Z LR RESULTS'!$B$22*LR!M360</f>
        <v>0.39705189400703633</v>
      </c>
    </row>
    <row r="361" spans="1:23" x14ac:dyDescent="0.3">
      <c r="A361">
        <v>2022</v>
      </c>
      <c r="B361" t="s">
        <v>470</v>
      </c>
      <c r="C361">
        <f>VLOOKUP($B361,'2022'!$B:$AC,18,FALSE)</f>
        <v>0.27169802559034101</v>
      </c>
      <c r="D361">
        <f>VLOOKUP($B361,'2022'!$B:$AC,19,FALSE)</f>
        <v>0.29899999999999999</v>
      </c>
      <c r="E361">
        <f>VLOOKUP($B361,'2022'!$B:$AC,21,FALSE)</f>
        <v>-1.5322426934639457</v>
      </c>
      <c r="F361" s="13">
        <f>VLOOKUP($B361,'2022'!$B:$AC,7,FALSE)</f>
        <v>101.9</v>
      </c>
      <c r="G361" s="13">
        <f>VLOOKUP($B361,'2022'!$B:$AC,10,FALSE)</f>
        <v>16.5</v>
      </c>
      <c r="H361">
        <f>VLOOKUP(B361,'2022'!$B:$P,9,FALSE)</f>
        <v>6.4</v>
      </c>
      <c r="I361" s="13">
        <f>VLOOKUP($B361,'2022'!$B:$AC,11,FALSE)</f>
        <v>50.1</v>
      </c>
      <c r="J361" s="13">
        <f>VLOOKUP($B361,'2022'!$B:$AC,6,FALSE)</f>
        <v>12.4</v>
      </c>
      <c r="K361" s="13">
        <f>VLOOKUP($B361,'2022'!$B:$AC,12,FALSE)</f>
        <v>33.6</v>
      </c>
      <c r="L361" s="13">
        <f>VLOOKUP($B361,'2022'!$B:$AC,13,FALSE)</f>
        <v>30.7</v>
      </c>
      <c r="M361" s="13">
        <f>VLOOKUP($B361,'2022'!$B:$AC,14,FALSE)</f>
        <v>85.9</v>
      </c>
      <c r="N361">
        <f>VLOOKUP($B361,'2022'!$B:$AC,20,FALSE)</f>
        <v>0.16028525112825265</v>
      </c>
      <c r="O361">
        <f>VLOOKUP($B361,'2022'!$B:$AC,22,FALSE)</f>
        <v>-0.62614419964320989</v>
      </c>
      <c r="P361">
        <f>VLOOKUP($B361,'2022'!$B:$AC,23,FALSE)</f>
        <v>-9.6202774690844779E-3</v>
      </c>
      <c r="Q361">
        <f>VLOOKUP($B361,'2022'!$B:$AC,24,FALSE)</f>
        <v>-1.0177607488310902</v>
      </c>
      <c r="R361">
        <f>VLOOKUP($B361,'2022'!$B:$AC,25,FALSE)</f>
        <v>-0.18400059306690728</v>
      </c>
      <c r="S361">
        <f>VLOOKUP($B361,'2022'!$B:$AC,26,FALSE)</f>
        <v>0.20929571878945805</v>
      </c>
      <c r="T361">
        <f>VLOOKUP($B361,'2022'!$B:$AC,27,FALSE)</f>
        <v>-0.40158008098656367</v>
      </c>
      <c r="U361">
        <f>VLOOKUP($B361,'2022'!$B:$AC,28,FALSE)</f>
        <v>-0.22288435598816123</v>
      </c>
      <c r="V361">
        <f>P361*'Comb LR RESULTS'!$B$18+Q361*'Comb LR RESULTS'!$B$19+R361*'Comb LR RESULTS'!$B$20+S361*'Comb LR RESULTS'!$B$21+T361*'Comb LR RESULTS'!$B$22</f>
        <v>-0.51142544970420467</v>
      </c>
      <c r="W361" s="16">
        <f>'NO Z LR RESULTS'!$B$17+'NO Z LR RESULTS'!$B$18*LR!J361+'NO Z LR RESULTS'!$B$19*LR!I361+'NO Z LR RESULTS'!$B$20*LR!K361+'NO Z LR RESULTS'!$B$21*LR!L361+'NO Z LR RESULTS'!$B$22*LR!M361</f>
        <v>0.3946600161614493</v>
      </c>
    </row>
    <row r="362" spans="1:23" x14ac:dyDescent="0.3">
      <c r="A362">
        <v>2022</v>
      </c>
      <c r="B362" t="s">
        <v>225</v>
      </c>
      <c r="C362">
        <f>VLOOKUP($B362,'2022'!$B:$AC,18,FALSE)</f>
        <v>0.28901401207011201</v>
      </c>
      <c r="D362">
        <f>VLOOKUP($B362,'2022'!$B:$AC,19,FALSE)</f>
        <v>0.28399999999999997</v>
      </c>
      <c r="E362">
        <f>VLOOKUP($B362,'2022'!$B:$AC,21,FALSE)</f>
        <v>-1.0233736796095336</v>
      </c>
      <c r="F362" s="13">
        <f>VLOOKUP($B362,'2022'!$B:$AC,7,FALSE)</f>
        <v>101.7</v>
      </c>
      <c r="G362" s="13">
        <f>VLOOKUP($B362,'2022'!$B:$AC,10,FALSE)</f>
        <v>6.8</v>
      </c>
      <c r="H362">
        <f>VLOOKUP(B362,'2022'!$B:$P,9,FALSE)</f>
        <v>8.5</v>
      </c>
      <c r="I362" s="13">
        <f>VLOOKUP($B362,'2022'!$B:$AC,11,FALSE)</f>
        <v>48.7</v>
      </c>
      <c r="J362" s="13">
        <f>VLOOKUP($B362,'2022'!$B:$AC,6,FALSE)</f>
        <v>12.4</v>
      </c>
      <c r="K362" s="13">
        <f>VLOOKUP($B362,'2022'!$B:$AC,12,FALSE)</f>
        <v>41.9</v>
      </c>
      <c r="L362" s="13">
        <f>VLOOKUP($B362,'2022'!$B:$AC,13,FALSE)</f>
        <v>31.6</v>
      </c>
      <c r="M362" s="13">
        <f>VLOOKUP($B362,'2022'!$B:$AC,14,FALSE)</f>
        <v>86.5</v>
      </c>
      <c r="N362">
        <f>VLOOKUP($B362,'2022'!$B:$AC,20,FALSE)</f>
        <v>-2.0296888253121228</v>
      </c>
      <c r="O362">
        <f>VLOOKUP($B362,'2022'!$B:$AC,22,FALSE)</f>
        <v>-2.0388197528176829E-2</v>
      </c>
      <c r="P362">
        <f>VLOOKUP($B362,'2022'!$B:$AC,23,FALSE)</f>
        <v>-0.43133539144232352</v>
      </c>
      <c r="Q362">
        <f>VLOOKUP($B362,'2022'!$B:$AC,24,FALSE)</f>
        <v>-1.0177607488310902</v>
      </c>
      <c r="R362">
        <f>VLOOKUP($B362,'2022'!$B:$AC,25,FALSE)</f>
        <v>1.8745466206873251</v>
      </c>
      <c r="S362">
        <f>VLOOKUP($B362,'2022'!$B:$AC,26,FALSE)</f>
        <v>0.33513669136695845</v>
      </c>
      <c r="T362">
        <f>VLOOKUP($B362,'2022'!$B:$AC,27,FALSE)</f>
        <v>-0.24404558550141817</v>
      </c>
      <c r="U362">
        <f>VLOOKUP($B362,'2022'!$B:$AC,28,FALSE)</f>
        <v>-2.3131250926500386</v>
      </c>
      <c r="V362">
        <f>P362*'Comb LR RESULTS'!$B$18+Q362*'Comb LR RESULTS'!$B$19+R362*'Comb LR RESULTS'!$B$20+S362*'Comb LR RESULTS'!$B$21+T362*'Comb LR RESULTS'!$B$22</f>
        <v>-0.89553174133132052</v>
      </c>
      <c r="W362" s="16">
        <f>'NO Z LR RESULTS'!$B$17+'NO Z LR RESULTS'!$B$18*LR!J362+'NO Z LR RESULTS'!$B$19*LR!I362+'NO Z LR RESULTS'!$B$20*LR!K362+'NO Z LR RESULTS'!$B$21*LR!L362+'NO Z LR RESULTS'!$B$22*LR!M362</f>
        <v>0.37990909501160186</v>
      </c>
    </row>
    <row r="363" spans="1:23" x14ac:dyDescent="0.3">
      <c r="A363">
        <v>2022</v>
      </c>
      <c r="B363" t="s">
        <v>158</v>
      </c>
      <c r="C363">
        <f>VLOOKUP($B363,'2022'!$B:$AC,18,FALSE)</f>
        <v>0.31384541766587998</v>
      </c>
      <c r="D363">
        <f>VLOOKUP($B363,'2022'!$B:$AC,19,FALSE)</f>
        <v>0.30099999999999999</v>
      </c>
      <c r="E363">
        <f>VLOOKUP($B363,'2022'!$B:$AC,21,FALSE)</f>
        <v>-0.29364725640523032</v>
      </c>
      <c r="F363" s="13">
        <f>VLOOKUP($B363,'2022'!$B:$AC,7,FALSE)</f>
        <v>103.5</v>
      </c>
      <c r="G363" s="13">
        <f>VLOOKUP($B363,'2022'!$B:$AC,10,FALSE)</f>
        <v>12.4</v>
      </c>
      <c r="H363">
        <f>VLOOKUP(B363,'2022'!$B:$P,9,FALSE)</f>
        <v>10.3</v>
      </c>
      <c r="I363" s="13">
        <f>VLOOKUP($B363,'2022'!$B:$AC,11,FALSE)</f>
        <v>53.8</v>
      </c>
      <c r="J363" s="13">
        <f>VLOOKUP($B363,'2022'!$B:$AC,6,FALSE)</f>
        <v>12.3</v>
      </c>
      <c r="K363" s="13">
        <f>VLOOKUP($B363,'2022'!$B:$AC,12,FALSE)</f>
        <v>41.4</v>
      </c>
      <c r="L363" s="13">
        <f>VLOOKUP($B363,'2022'!$B:$AC,13,FALSE)</f>
        <v>28.9</v>
      </c>
      <c r="M363" s="13">
        <f>VLOOKUP($B363,'2022'!$B:$AC,14,FALSE)</f>
        <v>86.5</v>
      </c>
      <c r="N363">
        <f>VLOOKUP($B363,'2022'!$B:$AC,20,FALSE)</f>
        <v>-0.76537389458365845</v>
      </c>
      <c r="O363">
        <f>VLOOKUP($B363,'2022'!$B:$AC,22,FALSE)</f>
        <v>0.49883123285613751</v>
      </c>
      <c r="P363">
        <f>VLOOKUP($B363,'2022'!$B:$AC,23,FALSE)</f>
        <v>1.1049125237459043</v>
      </c>
      <c r="Q363">
        <f>VLOOKUP($B363,'2022'!$B:$AC,24,FALSE)</f>
        <v>-1.0306549053067295</v>
      </c>
      <c r="R363">
        <f>VLOOKUP($B363,'2022'!$B:$AC,25,FALSE)</f>
        <v>1.7505377523888774</v>
      </c>
      <c r="S363">
        <f>VLOOKUP($B363,'2022'!$B:$AC,26,FALSE)</f>
        <v>0.33513669136695845</v>
      </c>
      <c r="T363">
        <f>VLOOKUP($B363,'2022'!$B:$AC,27,FALSE)</f>
        <v>-0.71664907195685412</v>
      </c>
      <c r="U363">
        <f>VLOOKUP($B363,'2022'!$B:$AC,28,FALSE)</f>
        <v>-1.7294068943717944</v>
      </c>
      <c r="V363">
        <f>P363*'Comb LR RESULTS'!$B$18+Q363*'Comb LR RESULTS'!$B$19+R363*'Comb LR RESULTS'!$B$20+S363*'Comb LR RESULTS'!$B$21+T363*'Comb LR RESULTS'!$B$22</f>
        <v>-0.67740851927202139</v>
      </c>
      <c r="W363" s="16">
        <f>'NO Z LR RESULTS'!$B$17+'NO Z LR RESULTS'!$B$18*LR!J363+'NO Z LR RESULTS'!$B$19*LR!I363+'NO Z LR RESULTS'!$B$20*LR!K363+'NO Z LR RESULTS'!$B$21*LR!L363+'NO Z LR RESULTS'!$B$22*LR!M363</f>
        <v>0.39787973213968353</v>
      </c>
    </row>
    <row r="364" spans="1:23" x14ac:dyDescent="0.3">
      <c r="A364">
        <v>2022</v>
      </c>
      <c r="B364" t="s">
        <v>175</v>
      </c>
      <c r="C364">
        <f>VLOOKUP($B364,'2022'!$B:$AC,18,FALSE)</f>
        <v>0.27185953403041302</v>
      </c>
      <c r="D364">
        <f>VLOOKUP($B364,'2022'!$B:$AC,19,FALSE)</f>
        <v>0.27700000000000002</v>
      </c>
      <c r="E364">
        <f>VLOOKUP($B364,'2022'!$B:$AC,21,FALSE)</f>
        <v>-1.5274964065154879</v>
      </c>
      <c r="F364" s="13">
        <f>VLOOKUP($B364,'2022'!$B:$AC,7,FALSE)</f>
        <v>104.2</v>
      </c>
      <c r="G364" s="13">
        <f>VLOOKUP($B364,'2022'!$B:$AC,10,FALSE)</f>
        <v>6.5</v>
      </c>
      <c r="H364">
        <f>VLOOKUP(B364,'2022'!$B:$P,9,FALSE)</f>
        <v>1.9</v>
      </c>
      <c r="I364" s="13">
        <f>VLOOKUP($B364,'2022'!$B:$AC,11,FALSE)</f>
        <v>47.1</v>
      </c>
      <c r="J364" s="13">
        <f>VLOOKUP($B364,'2022'!$B:$AC,6,FALSE)</f>
        <v>12.2</v>
      </c>
      <c r="K364" s="13">
        <f>VLOOKUP($B364,'2022'!$B:$AC,12,FALSE)</f>
        <v>40.6</v>
      </c>
      <c r="L364" s="13">
        <f>VLOOKUP($B364,'2022'!$B:$AC,13,FALSE)</f>
        <v>39.799999999999997</v>
      </c>
      <c r="M364" s="13">
        <f>VLOOKUP($B364,'2022'!$B:$AC,14,FALSE)</f>
        <v>85.1</v>
      </c>
      <c r="N364">
        <f>VLOOKUP($B364,'2022'!$B:$AC,20,FALSE)</f>
        <v>-2.0974199823154334</v>
      </c>
      <c r="O364">
        <f>VLOOKUP($B364,'2022'!$B:$AC,22,FALSE)</f>
        <v>-1.9241927756039952</v>
      </c>
      <c r="P364">
        <f>VLOOKUP($B364,'2022'!$B:$AC,23,FALSE)</f>
        <v>-0.91329552169745476</v>
      </c>
      <c r="Q364">
        <f>VLOOKUP($B364,'2022'!$B:$AC,24,FALSE)</f>
        <v>-1.0435490617823691</v>
      </c>
      <c r="R364">
        <f>VLOOKUP($B364,'2022'!$B:$AC,25,FALSE)</f>
        <v>1.5521235631113617</v>
      </c>
      <c r="S364">
        <f>VLOOKUP($B364,'2022'!$B:$AC,26,FALSE)</f>
        <v>4.1507755352786897E-2</v>
      </c>
      <c r="T364">
        <f>VLOOKUP($B364,'2022'!$B:$AC,27,FALSE)</f>
        <v>1.1912687066965701</v>
      </c>
      <c r="U364">
        <f>VLOOKUP($B364,'2022'!$B:$AC,28,FALSE)</f>
        <v>-3.7454335762375139</v>
      </c>
      <c r="V364">
        <f>P364*'Comb LR RESULTS'!$B$18+Q364*'Comb LR RESULTS'!$B$19+R364*'Comb LR RESULTS'!$B$20+S364*'Comb LR RESULTS'!$B$21+T364*'Comb LR RESULTS'!$B$22</f>
        <v>-1.1951832517886081</v>
      </c>
      <c r="W364" s="16">
        <f>'NO Z LR RESULTS'!$B$17+'NO Z LR RESULTS'!$B$18*LR!J364+'NO Z LR RESULTS'!$B$19*LR!I364+'NO Z LR RESULTS'!$B$20*LR!K364+'NO Z LR RESULTS'!$B$21*LR!L364+'NO Z LR RESULTS'!$B$22*LR!M364</f>
        <v>0.36606361604682147</v>
      </c>
    </row>
    <row r="365" spans="1:23" x14ac:dyDescent="0.3">
      <c r="A365">
        <v>2022</v>
      </c>
      <c r="B365" t="s">
        <v>190</v>
      </c>
      <c r="C365">
        <f>VLOOKUP($B365,'2022'!$B:$AC,18,FALSE)</f>
        <v>0.31372951989000297</v>
      </c>
      <c r="D365">
        <f>VLOOKUP($B365,'2022'!$B:$AC,19,FALSE)</f>
        <v>0.311</v>
      </c>
      <c r="E365">
        <f>VLOOKUP($B365,'2022'!$B:$AC,21,FALSE)</f>
        <v>-0.29705317191500213</v>
      </c>
      <c r="F365" s="13">
        <f>VLOOKUP($B365,'2022'!$B:$AC,7,FALSE)</f>
        <v>102.9</v>
      </c>
      <c r="G365" s="13">
        <f>VLOOKUP($B365,'2022'!$B:$AC,10,FALSE)</f>
        <v>12.7</v>
      </c>
      <c r="H365">
        <f>VLOOKUP(B365,'2022'!$B:$P,9,FALSE)</f>
        <v>7.5</v>
      </c>
      <c r="I365" s="13">
        <f>VLOOKUP($B365,'2022'!$B:$AC,11,FALSE)</f>
        <v>53.6</v>
      </c>
      <c r="J365" s="13">
        <f>VLOOKUP($B365,'2022'!$B:$AC,6,FALSE)</f>
        <v>11.7</v>
      </c>
      <c r="K365" s="13">
        <f>VLOOKUP($B365,'2022'!$B:$AC,12,FALSE)</f>
        <v>40.9</v>
      </c>
      <c r="L365" s="13">
        <f>VLOOKUP($B365,'2022'!$B:$AC,13,FALSE)</f>
        <v>25.1</v>
      </c>
      <c r="M365" s="13">
        <f>VLOOKUP($B365,'2022'!$B:$AC,14,FALSE)</f>
        <v>87.4</v>
      </c>
      <c r="N365">
        <f>VLOOKUP($B365,'2022'!$B:$AC,20,FALSE)</f>
        <v>-0.69764273758034812</v>
      </c>
      <c r="O365">
        <f>VLOOKUP($B365,'2022'!$B:$AC,22,FALSE)</f>
        <v>-0.30884343663057356</v>
      </c>
      <c r="P365">
        <f>VLOOKUP($B365,'2022'!$B:$AC,23,FALSE)</f>
        <v>1.0446675074640142</v>
      </c>
      <c r="Q365">
        <f>VLOOKUP($B365,'2022'!$B:$AC,24,FALSE)</f>
        <v>-1.1080198441605655</v>
      </c>
      <c r="R365">
        <f>VLOOKUP($B365,'2022'!$B:$AC,25,FALSE)</f>
        <v>1.6265288840904295</v>
      </c>
      <c r="S365">
        <f>VLOOKUP($B365,'2022'!$B:$AC,26,FALSE)</f>
        <v>0.52389815023321196</v>
      </c>
      <c r="T365">
        <f>VLOOKUP($B365,'2022'!$B:$AC,27,FALSE)</f>
        <v>-1.3817947195607998</v>
      </c>
      <c r="U365">
        <f>VLOOKUP($B365,'2022'!$B:$AC,28,FALSE)</f>
        <v>-0.82885585845698329</v>
      </c>
      <c r="V365">
        <f>P365*'Comb LR RESULTS'!$B$18+Q365*'Comb LR RESULTS'!$B$19+R365*'Comb LR RESULTS'!$B$20+S365*'Comb LR RESULTS'!$B$21+T365*'Comb LR RESULTS'!$B$22</f>
        <v>-0.55459467957726905</v>
      </c>
      <c r="W365" s="16">
        <f>'NO Z LR RESULTS'!$B$17+'NO Z LR RESULTS'!$B$18*LR!J365+'NO Z LR RESULTS'!$B$19*LR!I365+'NO Z LR RESULTS'!$B$20*LR!K365+'NO Z LR RESULTS'!$B$21*LR!L365+'NO Z LR RESULTS'!$B$22*LR!M365</f>
        <v>0.40325650749010966</v>
      </c>
    </row>
    <row r="366" spans="1:23" x14ac:dyDescent="0.3">
      <c r="A366">
        <v>2022</v>
      </c>
      <c r="B366" t="s">
        <v>200</v>
      </c>
      <c r="C366">
        <f>VLOOKUP($B366,'2022'!$B:$AC,18,FALSE)</f>
        <v>0.31706297292860097</v>
      </c>
      <c r="D366">
        <f>VLOOKUP($B366,'2022'!$B:$AC,19,FALSE)</f>
        <v>0.30099999999999999</v>
      </c>
      <c r="E366">
        <f>VLOOKUP($B366,'2022'!$B:$AC,21,FALSE)</f>
        <v>-0.1990921944989589</v>
      </c>
      <c r="F366" s="13">
        <f>VLOOKUP($B366,'2022'!$B:$AC,7,FALSE)</f>
        <v>102</v>
      </c>
      <c r="G366" s="13">
        <f>VLOOKUP($B366,'2022'!$B:$AC,10,FALSE)</f>
        <v>11.7</v>
      </c>
      <c r="H366">
        <f>VLOOKUP(B366,'2022'!$B:$P,9,FALSE)</f>
        <v>9.1</v>
      </c>
      <c r="I366" s="13">
        <f>VLOOKUP($B366,'2022'!$B:$AC,11,FALSE)</f>
        <v>46.3</v>
      </c>
      <c r="J366" s="13">
        <f>VLOOKUP($B366,'2022'!$B:$AC,6,FALSE)</f>
        <v>11.7</v>
      </c>
      <c r="K366" s="13">
        <f>VLOOKUP($B366,'2022'!$B:$AC,12,FALSE)</f>
        <v>34.6</v>
      </c>
      <c r="L366" s="13">
        <f>VLOOKUP($B366,'2022'!$B:$AC,13,FALSE)</f>
        <v>36.6</v>
      </c>
      <c r="M366" s="13">
        <f>VLOOKUP($B366,'2022'!$B:$AC,14,FALSE)</f>
        <v>87.1</v>
      </c>
      <c r="N366">
        <f>VLOOKUP($B366,'2022'!$B:$AC,20,FALSE)</f>
        <v>-0.92341326092471676</v>
      </c>
      <c r="O366">
        <f>VLOOKUP($B366,'2022'!$B:$AC,22,FALSE)</f>
        <v>0.1526849459332611</v>
      </c>
      <c r="P366">
        <f>VLOOKUP($B366,'2022'!$B:$AC,23,FALSE)</f>
        <v>-1.1542755868250214</v>
      </c>
      <c r="Q366">
        <f>VLOOKUP($B366,'2022'!$B:$AC,24,FALSE)</f>
        <v>-1.1080198441605655</v>
      </c>
      <c r="R366">
        <f>VLOOKUP($B366,'2022'!$B:$AC,25,FALSE)</f>
        <v>6.4017143529988274E-2</v>
      </c>
      <c r="S366">
        <f>VLOOKUP($B366,'2022'!$B:$AC,26,FALSE)</f>
        <v>0.46097766394445883</v>
      </c>
      <c r="T366">
        <f>VLOOKUP($B366,'2022'!$B:$AC,27,FALSE)</f>
        <v>0.63114605608272145</v>
      </c>
      <c r="U366">
        <f>VLOOKUP($B366,'2022'!$B:$AC,28,FALSE)</f>
        <v>-1.3422053798288165</v>
      </c>
      <c r="V366">
        <f>P366*'Comb LR RESULTS'!$B$18+Q366*'Comb LR RESULTS'!$B$19+R366*'Comb LR RESULTS'!$B$20+S366*'Comb LR RESULTS'!$B$21+T366*'Comb LR RESULTS'!$B$22</f>
        <v>-0.75812134341556803</v>
      </c>
      <c r="W366" s="16">
        <f>'NO Z LR RESULTS'!$B$17+'NO Z LR RESULTS'!$B$18*LR!J366+'NO Z LR RESULTS'!$B$19*LR!I366+'NO Z LR RESULTS'!$B$20*LR!K366+'NO Z LR RESULTS'!$B$21*LR!L366+'NO Z LR RESULTS'!$B$22*LR!M366</f>
        <v>0.37992222417196975</v>
      </c>
    </row>
    <row r="367" spans="1:23" x14ac:dyDescent="0.3">
      <c r="A367">
        <v>2022</v>
      </c>
      <c r="B367" t="s">
        <v>227</v>
      </c>
      <c r="C367">
        <f>VLOOKUP($B367,'2022'!$B:$AC,18,FALSE)</f>
        <v>0.29886510940613498</v>
      </c>
      <c r="D367">
        <f>VLOOKUP($B367,'2022'!$B:$AC,19,FALSE)</f>
        <v>0.32800000000000001</v>
      </c>
      <c r="E367">
        <f>VLOOKUP($B367,'2022'!$B:$AC,21,FALSE)</f>
        <v>-0.73387713879032856</v>
      </c>
      <c r="F367" s="13">
        <f>VLOOKUP($B367,'2022'!$B:$AC,7,FALSE)</f>
        <v>101.6</v>
      </c>
      <c r="G367" s="13">
        <f>VLOOKUP($B367,'2022'!$B:$AC,10,FALSE)</f>
        <v>13.2</v>
      </c>
      <c r="H367">
        <f>VLOOKUP(B367,'2022'!$B:$P,9,FALSE)</f>
        <v>12.1</v>
      </c>
      <c r="I367" s="13">
        <f>VLOOKUP($B367,'2022'!$B:$AC,11,FALSE)</f>
        <v>47.2</v>
      </c>
      <c r="J367" s="13">
        <f>VLOOKUP($B367,'2022'!$B:$AC,6,FALSE)</f>
        <v>11.3</v>
      </c>
      <c r="K367" s="13">
        <f>VLOOKUP($B367,'2022'!$B:$AC,12,FALSE)</f>
        <v>34</v>
      </c>
      <c r="L367" s="13">
        <f>VLOOKUP($B367,'2022'!$B:$AC,13,FALSE)</f>
        <v>36.700000000000003</v>
      </c>
      <c r="M367" s="13">
        <f>VLOOKUP($B367,'2022'!$B:$AC,14,FALSE)</f>
        <v>92.6</v>
      </c>
      <c r="N367">
        <f>VLOOKUP($B367,'2022'!$B:$AC,20,FALSE)</f>
        <v>-0.58475747590816385</v>
      </c>
      <c r="O367">
        <f>VLOOKUP($B367,'2022'!$B:$AC,22,FALSE)</f>
        <v>1.0180506632404513</v>
      </c>
      <c r="P367">
        <f>VLOOKUP($B367,'2022'!$B:$AC,23,FALSE)</f>
        <v>-0.88317301355650868</v>
      </c>
      <c r="Q367">
        <f>VLOOKUP($B367,'2022'!$B:$AC,24,FALSE)</f>
        <v>-1.1595964700631225</v>
      </c>
      <c r="R367">
        <f>VLOOKUP($B367,'2022'!$B:$AC,25,FALSE)</f>
        <v>-8.4793498428149414E-2</v>
      </c>
      <c r="S367">
        <f>VLOOKUP($B367,'2022'!$B:$AC,26,FALSE)</f>
        <v>1.6145199125715566</v>
      </c>
      <c r="T367">
        <f>VLOOKUP($B367,'2022'!$B:$AC,27,FALSE)</f>
        <v>0.64864988891440456</v>
      </c>
      <c r="U367">
        <f>VLOOKUP($B367,'2022'!$B:$AC,28,FALSE)</f>
        <v>-0.10893294797782106</v>
      </c>
      <c r="V367">
        <f>P367*'Comb LR RESULTS'!$B$18+Q367*'Comb LR RESULTS'!$B$19+R367*'Comb LR RESULTS'!$B$20+S367*'Comb LR RESULTS'!$B$21+T367*'Comb LR RESULTS'!$B$22</f>
        <v>-0.29793726983077767</v>
      </c>
      <c r="W367" s="16">
        <f>'NO Z LR RESULTS'!$B$17+'NO Z LR RESULTS'!$B$18*LR!J367+'NO Z LR RESULTS'!$B$19*LR!I367+'NO Z LR RESULTS'!$B$20*LR!K367+'NO Z LR RESULTS'!$B$21*LR!L367+'NO Z LR RESULTS'!$B$22*LR!M367</f>
        <v>0.39832682442941214</v>
      </c>
    </row>
    <row r="368" spans="1:23" x14ac:dyDescent="0.3">
      <c r="A368">
        <v>2022</v>
      </c>
      <c r="B368" t="s">
        <v>467</v>
      </c>
      <c r="C368">
        <f>VLOOKUP($B368,'2022'!$B:$AC,18,FALSE)</f>
        <v>0.29654068379304399</v>
      </c>
      <c r="D368">
        <f>VLOOKUP($B368,'2022'!$B:$AC,19,FALSE)</f>
        <v>0.316</v>
      </c>
      <c r="E368">
        <f>VLOOKUP($B368,'2022'!$B:$AC,21,FALSE)</f>
        <v>-0.8021855872228425</v>
      </c>
      <c r="F368" s="13">
        <f>VLOOKUP($B368,'2022'!$B:$AC,7,FALSE)</f>
        <v>101.3</v>
      </c>
      <c r="G368" s="13">
        <f>VLOOKUP($B368,'2022'!$B:$AC,10,FALSE)</f>
        <v>7.8</v>
      </c>
      <c r="H368">
        <f>VLOOKUP(B368,'2022'!$B:$P,9,FALSE)</f>
        <v>5.5</v>
      </c>
      <c r="I368" s="13">
        <f>VLOOKUP($B368,'2022'!$B:$AC,11,FALSE)</f>
        <v>45</v>
      </c>
      <c r="J368" s="13">
        <f>VLOOKUP($B368,'2022'!$B:$AC,6,FALSE)</f>
        <v>11</v>
      </c>
      <c r="K368" s="13">
        <f>VLOOKUP($B368,'2022'!$B:$AC,12,FALSE)</f>
        <v>37.200000000000003</v>
      </c>
      <c r="L368" s="13">
        <f>VLOOKUP($B368,'2022'!$B:$AC,13,FALSE)</f>
        <v>43.9</v>
      </c>
      <c r="M368" s="13">
        <f>VLOOKUP($B368,'2022'!$B:$AC,14,FALSE)</f>
        <v>88.1</v>
      </c>
      <c r="N368">
        <f>VLOOKUP($B368,'2022'!$B:$AC,20,FALSE)</f>
        <v>-1.803918301967754</v>
      </c>
      <c r="O368">
        <f>VLOOKUP($B368,'2022'!$B:$AC,22,FALSE)</f>
        <v>-0.88575391483536703</v>
      </c>
      <c r="P368">
        <f>VLOOKUP($B368,'2022'!$B:$AC,23,FALSE)</f>
        <v>-1.5458681926573143</v>
      </c>
      <c r="Q368">
        <f>VLOOKUP($B368,'2022'!$B:$AC,24,FALSE)</f>
        <v>-1.1982789394900406</v>
      </c>
      <c r="R368">
        <f>VLOOKUP($B368,'2022'!$B:$AC,25,FALSE)</f>
        <v>0.70886325868191713</v>
      </c>
      <c r="S368">
        <f>VLOOKUP($B368,'2022'!$B:$AC,26,FALSE)</f>
        <v>0.67071261824029471</v>
      </c>
      <c r="T368">
        <f>VLOOKUP($B368,'2022'!$B:$AC,27,FALSE)</f>
        <v>1.9089258527955648</v>
      </c>
      <c r="U368">
        <f>VLOOKUP($B368,'2022'!$B:$AC,28,FALSE)</f>
        <v>-3.1453554327272282</v>
      </c>
      <c r="V368">
        <f>P368*'Comb LR RESULTS'!$B$18+Q368*'Comb LR RESULTS'!$B$19+R368*'Comb LR RESULTS'!$B$20+S368*'Comb LR RESULTS'!$B$21+T368*'Comb LR RESULTS'!$B$22</f>
        <v>-1.0534373606337348</v>
      </c>
      <c r="W368" s="16">
        <f>'NO Z LR RESULTS'!$B$17+'NO Z LR RESULTS'!$B$18*LR!J368+'NO Z LR RESULTS'!$B$19*LR!I368+'NO Z LR RESULTS'!$B$20*LR!K368+'NO Z LR RESULTS'!$B$21*LR!L368+'NO Z LR RESULTS'!$B$22*LR!M368</f>
        <v>0.36862191002233613</v>
      </c>
    </row>
    <row r="369" spans="1:23" x14ac:dyDescent="0.3">
      <c r="A369">
        <v>2022</v>
      </c>
      <c r="B369" t="s">
        <v>442</v>
      </c>
      <c r="C369">
        <f>VLOOKUP($B369,'2022'!$B:$AC,18,FALSE)</f>
        <v>0.33590043159333899</v>
      </c>
      <c r="D369">
        <f>VLOOKUP($B369,'2022'!$B:$AC,19,FALSE)</f>
        <v>0.30499999999999999</v>
      </c>
      <c r="E369">
        <f>VLOOKUP($B369,'2022'!$B:$AC,21,FALSE)</f>
        <v>0.35448868438696929</v>
      </c>
      <c r="F369" s="13">
        <f>VLOOKUP($B369,'2022'!$B:$AC,7,FALSE)</f>
        <v>101.4</v>
      </c>
      <c r="G369" s="13">
        <f>VLOOKUP($B369,'2022'!$B:$AC,10,FALSE)</f>
        <v>13.3</v>
      </c>
      <c r="H369">
        <f>VLOOKUP(B369,'2022'!$B:$P,9,FALSE)</f>
        <v>11.7</v>
      </c>
      <c r="I369" s="13">
        <f>VLOOKUP($B369,'2022'!$B:$AC,11,FALSE)</f>
        <v>51.8</v>
      </c>
      <c r="J369" s="13">
        <f>VLOOKUP($B369,'2022'!$B:$AC,6,FALSE)</f>
        <v>10.9</v>
      </c>
      <c r="K369" s="13">
        <f>VLOOKUP($B369,'2022'!$B:$AC,12,FALSE)</f>
        <v>38.5</v>
      </c>
      <c r="L369" s="13">
        <f>VLOOKUP($B369,'2022'!$B:$AC,13,FALSE)</f>
        <v>26.8</v>
      </c>
      <c r="M369" s="13">
        <f>VLOOKUP($B369,'2022'!$B:$AC,14,FALSE)</f>
        <v>88.6</v>
      </c>
      <c r="N369">
        <f>VLOOKUP($B369,'2022'!$B:$AC,20,FALSE)</f>
        <v>-0.56218042357372666</v>
      </c>
      <c r="O369">
        <f>VLOOKUP($B369,'2022'!$B:$AC,22,FALSE)</f>
        <v>0.90266856759949243</v>
      </c>
      <c r="P369">
        <f>VLOOKUP($B369,'2022'!$B:$AC,23,FALSE)</f>
        <v>0.5024623609269907</v>
      </c>
      <c r="Q369">
        <f>VLOOKUP($B369,'2022'!$B:$AC,24,FALSE)</f>
        <v>-1.2111730959656799</v>
      </c>
      <c r="R369">
        <f>VLOOKUP($B369,'2022'!$B:$AC,25,FALSE)</f>
        <v>1.0312863162578807</v>
      </c>
      <c r="S369">
        <f>VLOOKUP($B369,'2022'!$B:$AC,26,FALSE)</f>
        <v>0.77558009538821271</v>
      </c>
      <c r="T369">
        <f>VLOOKUP($B369,'2022'!$B:$AC,27,FALSE)</f>
        <v>-1.0842295614221924</v>
      </c>
      <c r="U369">
        <f>VLOOKUP($B369,'2022'!$B:$AC,28,FALSE)</f>
        <v>-0.38264975541315549</v>
      </c>
      <c r="V369">
        <f>P369*'Comb LR RESULTS'!$B$18+Q369*'Comb LR RESULTS'!$B$19+R369*'Comb LR RESULTS'!$B$20+S369*'Comb LR RESULTS'!$B$21+T369*'Comb LR RESULTS'!$B$22</f>
        <v>-0.5070058773388324</v>
      </c>
      <c r="W369" s="16">
        <f>'NO Z LR RESULTS'!$B$17+'NO Z LR RESULTS'!$B$18*LR!J369+'NO Z LR RESULTS'!$B$19*LR!I369+'NO Z LR RESULTS'!$B$20*LR!K369+'NO Z LR RESULTS'!$B$21*LR!L369+'NO Z LR RESULTS'!$B$22*LR!M369</f>
        <v>0.4026113539892775</v>
      </c>
    </row>
    <row r="370" spans="1:23" x14ac:dyDescent="0.3">
      <c r="A370">
        <v>2022</v>
      </c>
      <c r="B370" t="s">
        <v>216</v>
      </c>
      <c r="C370">
        <f>VLOOKUP($B370,'2022'!$B:$AC,18,FALSE)</f>
        <v>0.31747687481067799</v>
      </c>
      <c r="D370">
        <f>VLOOKUP($B370,'2022'!$B:$AC,19,FALSE)</f>
        <v>0.29899999999999999</v>
      </c>
      <c r="E370">
        <f>VLOOKUP($B370,'2022'!$B:$AC,21,FALSE)</f>
        <v>-0.18692876143026999</v>
      </c>
      <c r="F370" s="13">
        <f>VLOOKUP($B370,'2022'!$B:$AC,7,FALSE)</f>
        <v>101.3</v>
      </c>
      <c r="G370" s="13">
        <f>VLOOKUP($B370,'2022'!$B:$AC,10,FALSE)</f>
        <v>16.2</v>
      </c>
      <c r="H370">
        <f>VLOOKUP(B370,'2022'!$B:$P,9,FALSE)</f>
        <v>8.6</v>
      </c>
      <c r="I370" s="13">
        <f>VLOOKUP($B370,'2022'!$B:$AC,11,FALSE)</f>
        <v>50.9</v>
      </c>
      <c r="J370" s="13">
        <f>VLOOKUP($B370,'2022'!$B:$AC,6,FALSE)</f>
        <v>10.4</v>
      </c>
      <c r="K370" s="13">
        <f>VLOOKUP($B370,'2022'!$B:$AC,12,FALSE)</f>
        <v>34.700000000000003</v>
      </c>
      <c r="L370" s="13">
        <f>VLOOKUP($B370,'2022'!$B:$AC,13,FALSE)</f>
        <v>37.200000000000003</v>
      </c>
      <c r="M370" s="13">
        <f>VLOOKUP($B370,'2022'!$B:$AC,14,FALSE)</f>
        <v>90</v>
      </c>
      <c r="N370">
        <f>VLOOKUP($B370,'2022'!$B:$AC,20,FALSE)</f>
        <v>9.2554094124941894E-2</v>
      </c>
      <c r="O370">
        <f>VLOOKUP($B370,'2022'!$B:$AC,22,FALSE)</f>
        <v>8.4573263820627419E-3</v>
      </c>
      <c r="P370">
        <f>VLOOKUP($B370,'2022'!$B:$AC,23,FALSE)</f>
        <v>0.23135978765848006</v>
      </c>
      <c r="Q370">
        <f>VLOOKUP($B370,'2022'!$B:$AC,24,FALSE)</f>
        <v>-1.2756438783438764</v>
      </c>
      <c r="R370">
        <f>VLOOKUP($B370,'2022'!$B:$AC,25,FALSE)</f>
        <v>8.8818917189678187E-2</v>
      </c>
      <c r="S370">
        <f>VLOOKUP($B370,'2022'!$B:$AC,26,FALSE)</f>
        <v>1.0692090314023843</v>
      </c>
      <c r="T370">
        <f>VLOOKUP($B370,'2022'!$B:$AC,27,FALSE)</f>
        <v>0.73616905307281844</v>
      </c>
      <c r="U370">
        <f>VLOOKUP($B370,'2022'!$B:$AC,28,FALSE)</f>
        <v>-1.0314228172039888</v>
      </c>
      <c r="V370">
        <f>P370*'Comb LR RESULTS'!$B$18+Q370*'Comb LR RESULTS'!$B$19+R370*'Comb LR RESULTS'!$B$20+S370*'Comb LR RESULTS'!$B$21+T370*'Comb LR RESULTS'!$B$22</f>
        <v>-0.52305768541987041</v>
      </c>
      <c r="W370" s="16">
        <f>'NO Z LR RESULTS'!$B$17+'NO Z LR RESULTS'!$B$18*LR!J370+'NO Z LR RESULTS'!$B$19*LR!I370+'NO Z LR RESULTS'!$B$20*LR!K370+'NO Z LR RESULTS'!$B$21*LR!L370+'NO Z LR RESULTS'!$B$22*LR!M370</f>
        <v>0.40002313781888943</v>
      </c>
    </row>
    <row r="371" spans="1:23" x14ac:dyDescent="0.3">
      <c r="A371">
        <v>2022</v>
      </c>
      <c r="B371" t="s">
        <v>186</v>
      </c>
      <c r="C371">
        <f>VLOOKUP($B371,'2022'!$B:$AC,18,FALSE)</f>
        <v>0.30573445003163502</v>
      </c>
      <c r="D371">
        <f>VLOOKUP($B371,'2022'!$B:$AC,19,FALSE)</f>
        <v>0.315</v>
      </c>
      <c r="E371">
        <f>VLOOKUP($B371,'2022'!$B:$AC,21,FALSE)</f>
        <v>-0.53200619173155705</v>
      </c>
      <c r="F371" s="13">
        <f>VLOOKUP($B371,'2022'!$B:$AC,7,FALSE)</f>
        <v>102</v>
      </c>
      <c r="G371" s="13">
        <f>VLOOKUP($B371,'2022'!$B:$AC,10,FALSE)</f>
        <v>15.9</v>
      </c>
      <c r="H371">
        <f>VLOOKUP(B371,'2022'!$B:$P,9,FALSE)</f>
        <v>7</v>
      </c>
      <c r="I371" s="13">
        <f>VLOOKUP($B371,'2022'!$B:$AC,11,FALSE)</f>
        <v>53.8</v>
      </c>
      <c r="J371" s="13">
        <f>VLOOKUP($B371,'2022'!$B:$AC,6,FALSE)</f>
        <v>10.3</v>
      </c>
      <c r="K371" s="13">
        <f>VLOOKUP($B371,'2022'!$B:$AC,12,FALSE)</f>
        <v>37.9</v>
      </c>
      <c r="L371" s="13">
        <f>VLOOKUP($B371,'2022'!$B:$AC,13,FALSE)</f>
        <v>23.7</v>
      </c>
      <c r="M371" s="13">
        <f>VLOOKUP($B371,'2022'!$B:$AC,14,FALSE)</f>
        <v>91.2</v>
      </c>
      <c r="N371">
        <f>VLOOKUP($B371,'2022'!$B:$AC,20,FALSE)</f>
        <v>2.4822937121631562E-2</v>
      </c>
      <c r="O371">
        <f>VLOOKUP($B371,'2022'!$B:$AC,22,FALSE)</f>
        <v>-0.4530710561817719</v>
      </c>
      <c r="P371">
        <f>VLOOKUP($B371,'2022'!$B:$AC,23,FALSE)</f>
        <v>1.1049125237459043</v>
      </c>
      <c r="Q371">
        <f>VLOOKUP($B371,'2022'!$B:$AC,24,FALSE)</f>
        <v>-1.2885380348195157</v>
      </c>
      <c r="R371">
        <f>VLOOKUP($B371,'2022'!$B:$AC,25,FALSE)</f>
        <v>0.88247567429974294</v>
      </c>
      <c r="S371">
        <f>VLOOKUP($B371,'2022'!$B:$AC,26,FALSE)</f>
        <v>1.320890976557388</v>
      </c>
      <c r="T371">
        <f>VLOOKUP($B371,'2022'!$B:$AC,27,FALSE)</f>
        <v>-1.6268483792043591</v>
      </c>
      <c r="U371">
        <f>VLOOKUP($B371,'2022'!$B:$AC,28,FALSE)</f>
        <v>0.77672564664248844</v>
      </c>
      <c r="V371">
        <f>P371*'Comb LR RESULTS'!$B$18+Q371*'Comb LR RESULTS'!$B$19+R371*'Comb LR RESULTS'!$B$20+S371*'Comb LR RESULTS'!$B$21+T371*'Comb LR RESULTS'!$B$22</f>
        <v>-0.19582828270990285</v>
      </c>
      <c r="W371" s="16">
        <f>'NO Z LR RESULTS'!$B$17+'NO Z LR RESULTS'!$B$18*LR!J371+'NO Z LR RESULTS'!$B$19*LR!I371+'NO Z LR RESULTS'!$B$20*LR!K371+'NO Z LR RESULTS'!$B$21*LR!L371+'NO Z LR RESULTS'!$B$22*LR!M371</f>
        <v>0.41876371865896256</v>
      </c>
    </row>
    <row r="372" spans="1:23" x14ac:dyDescent="0.3">
      <c r="A372">
        <v>2022</v>
      </c>
      <c r="B372" t="s">
        <v>385</v>
      </c>
      <c r="C372">
        <f>VLOOKUP($B372,'2022'!$B:$AC,18,FALSE)</f>
        <v>0.34877882060063198</v>
      </c>
      <c r="D372">
        <f>VLOOKUP($B372,'2022'!$B:$AC,19,FALSE)</f>
        <v>0.33900000000000002</v>
      </c>
      <c r="E372">
        <f>VLOOKUP($B372,'2022'!$B:$AC,21,FALSE)</f>
        <v>0.73294896569006185</v>
      </c>
      <c r="F372" s="13">
        <f>VLOOKUP($B372,'2022'!$B:$AC,7,FALSE)</f>
        <v>101.5</v>
      </c>
      <c r="G372" s="13">
        <f>VLOOKUP($B372,'2022'!$B:$AC,10,FALSE)</f>
        <v>12.3</v>
      </c>
      <c r="H372">
        <f>VLOOKUP(B372,'2022'!$B:$P,9,FALSE)</f>
        <v>4.3</v>
      </c>
      <c r="I372" s="13">
        <f>VLOOKUP($B372,'2022'!$B:$AC,11,FALSE)</f>
        <v>55.2</v>
      </c>
      <c r="J372" s="13">
        <f>VLOOKUP($B372,'2022'!$B:$AC,6,FALSE)</f>
        <v>10.199999999999999</v>
      </c>
      <c r="K372" s="13">
        <f>VLOOKUP($B372,'2022'!$B:$AC,12,FALSE)</f>
        <v>42.9</v>
      </c>
      <c r="L372" s="13">
        <f>VLOOKUP($B372,'2022'!$B:$AC,13,FALSE)</f>
        <v>23.2</v>
      </c>
      <c r="M372" s="13">
        <f>VLOOKUP($B372,'2022'!$B:$AC,14,FALSE)</f>
        <v>92.1</v>
      </c>
      <c r="N372">
        <f>VLOOKUP($B372,'2022'!$B:$AC,20,FALSE)</f>
        <v>-0.78795094691809531</v>
      </c>
      <c r="O372">
        <f>VLOOKUP($B372,'2022'!$B:$AC,22,FALSE)</f>
        <v>-1.2319002017582432</v>
      </c>
      <c r="P372">
        <f>VLOOKUP($B372,'2022'!$B:$AC,23,FALSE)</f>
        <v>1.5266276377191454</v>
      </c>
      <c r="Q372">
        <f>VLOOKUP($B372,'2022'!$B:$AC,24,FALSE)</f>
        <v>-1.301432191295155</v>
      </c>
      <c r="R372">
        <f>VLOOKUP($B372,'2022'!$B:$AC,25,FALSE)</f>
        <v>2.1225643572842205</v>
      </c>
      <c r="S372">
        <f>VLOOKUP($B372,'2022'!$B:$AC,26,FALSE)</f>
        <v>1.5096524354236385</v>
      </c>
      <c r="T372">
        <f>VLOOKUP($B372,'2022'!$B:$AC,27,FALSE)</f>
        <v>-1.7143675433627732</v>
      </c>
      <c r="U372">
        <f>VLOOKUP($B372,'2022'!$B:$AC,28,FALSE)</f>
        <v>-0.19997656979296385</v>
      </c>
      <c r="V372">
        <f>P372*'Comb LR RESULTS'!$B$18+Q372*'Comb LR RESULTS'!$B$19+R372*'Comb LR RESULTS'!$B$20+S372*'Comb LR RESULTS'!$B$21+T372*'Comb LR RESULTS'!$B$22</f>
        <v>-0.30568715300614274</v>
      </c>
      <c r="W372" s="16">
        <f>'NO Z LR RESULTS'!$B$17+'NO Z LR RESULTS'!$B$18*LR!J372+'NO Z LR RESULTS'!$B$19*LR!I372+'NO Z LR RESULTS'!$B$20*LR!K372+'NO Z LR RESULTS'!$B$21*LR!L372+'NO Z LR RESULTS'!$B$22*LR!M372</f>
        <v>0.41881140969417752</v>
      </c>
    </row>
    <row r="373" spans="1:23" x14ac:dyDescent="0.3">
      <c r="A373">
        <v>2022</v>
      </c>
      <c r="B373" t="s">
        <v>463</v>
      </c>
      <c r="C373">
        <f>VLOOKUP($B373,'2022'!$B:$AC,18,FALSE)</f>
        <v>0.282609081423632</v>
      </c>
      <c r="D373">
        <f>VLOOKUP($B373,'2022'!$B:$AC,19,FALSE)</f>
        <v>0.28999999999999998</v>
      </c>
      <c r="E373">
        <f>VLOOKUP($B373,'2022'!$B:$AC,21,FALSE)</f>
        <v>-1.2115969001397502</v>
      </c>
      <c r="F373" s="13">
        <f>VLOOKUP($B373,'2022'!$B:$AC,7,FALSE)</f>
        <v>101.6</v>
      </c>
      <c r="G373" s="13">
        <f>VLOOKUP($B373,'2022'!$B:$AC,10,FALSE)</f>
        <v>12.8</v>
      </c>
      <c r="H373">
        <f>VLOOKUP(B373,'2022'!$B:$P,9,FALSE)</f>
        <v>6</v>
      </c>
      <c r="I373" s="13">
        <f>VLOOKUP($B373,'2022'!$B:$AC,11,FALSE)</f>
        <v>49.3</v>
      </c>
      <c r="J373" s="13">
        <f>VLOOKUP($B373,'2022'!$B:$AC,6,FALSE)</f>
        <v>10</v>
      </c>
      <c r="K373" s="13">
        <f>VLOOKUP($B373,'2022'!$B:$AC,12,FALSE)</f>
        <v>36.5</v>
      </c>
      <c r="L373" s="13">
        <f>VLOOKUP($B373,'2022'!$B:$AC,13,FALSE)</f>
        <v>31.4</v>
      </c>
      <c r="M373" s="13">
        <f>VLOOKUP($B373,'2022'!$B:$AC,14,FALSE)</f>
        <v>87.9</v>
      </c>
      <c r="N373">
        <f>VLOOKUP($B373,'2022'!$B:$AC,20,FALSE)</f>
        <v>-0.67506568524591104</v>
      </c>
      <c r="O373">
        <f>VLOOKUP($B373,'2022'!$B:$AC,22,FALSE)</f>
        <v>-0.74152629528416869</v>
      </c>
      <c r="P373">
        <f>VLOOKUP($B373,'2022'!$B:$AC,23,FALSE)</f>
        <v>-0.25060034259665115</v>
      </c>
      <c r="Q373">
        <f>VLOOKUP($B373,'2022'!$B:$AC,24,FALSE)</f>
        <v>-1.3272205042464336</v>
      </c>
      <c r="R373">
        <f>VLOOKUP($B373,'2022'!$B:$AC,25,FALSE)</f>
        <v>0.53525084306408943</v>
      </c>
      <c r="S373">
        <f>VLOOKUP($B373,'2022'!$B:$AC,26,FALSE)</f>
        <v>0.62876562738112995</v>
      </c>
      <c r="T373">
        <f>VLOOKUP($B373,'2022'!$B:$AC,27,FALSE)</f>
        <v>-0.27905325116478424</v>
      </c>
      <c r="U373">
        <f>VLOOKUP($B373,'2022'!$B:$AC,28,FALSE)</f>
        <v>-0.95465246876460874</v>
      </c>
      <c r="V373">
        <f>P373*'Comb LR RESULTS'!$B$18+Q373*'Comb LR RESULTS'!$B$19+R373*'Comb LR RESULTS'!$B$20+S373*'Comb LR RESULTS'!$B$21+T373*'Comb LR RESULTS'!$B$22</f>
        <v>-0.72379935608911228</v>
      </c>
      <c r="W373" s="16">
        <f>'NO Z LR RESULTS'!$B$17+'NO Z LR RESULTS'!$B$18*LR!J373+'NO Z LR RESULTS'!$B$19*LR!I373+'NO Z LR RESULTS'!$B$20*LR!K373+'NO Z LR RESULTS'!$B$21*LR!L373+'NO Z LR RESULTS'!$B$22*LR!M373</f>
        <v>0.39155742638025537</v>
      </c>
    </row>
    <row r="374" spans="1:23" x14ac:dyDescent="0.3">
      <c r="A374">
        <v>2022</v>
      </c>
      <c r="B374" t="s">
        <v>237</v>
      </c>
      <c r="C374">
        <f>VLOOKUP($B374,'2022'!$B:$AC,18,FALSE)</f>
        <v>0.29436043132435102</v>
      </c>
      <c r="D374">
        <f>VLOOKUP($B374,'2022'!$B:$AC,19,FALSE)</f>
        <v>0.28799999999999998</v>
      </c>
      <c r="E374">
        <f>VLOOKUP($B374,'2022'!$B:$AC,21,FALSE)</f>
        <v>-0.86625718516463701</v>
      </c>
      <c r="F374" s="13">
        <f>VLOOKUP($B374,'2022'!$B:$AC,7,FALSE)</f>
        <v>99.2</v>
      </c>
      <c r="G374" s="13">
        <f>VLOOKUP($B374,'2022'!$B:$AC,10,FALSE)</f>
        <v>16</v>
      </c>
      <c r="H374">
        <f>VLOOKUP(B374,'2022'!$B:$P,9,FALSE)</f>
        <v>9.6999999999999993</v>
      </c>
      <c r="I374" s="13">
        <f>VLOOKUP($B374,'2022'!$B:$AC,11,FALSE)</f>
        <v>48.2</v>
      </c>
      <c r="J374" s="13">
        <f>VLOOKUP($B374,'2022'!$B:$AC,6,FALSE)</f>
        <v>9.6999999999999993</v>
      </c>
      <c r="K374" s="13">
        <f>VLOOKUP($B374,'2022'!$B:$AC,12,FALSE)</f>
        <v>32.200000000000003</v>
      </c>
      <c r="L374" s="13">
        <f>VLOOKUP($B374,'2022'!$B:$AC,13,FALSE)</f>
        <v>33.6</v>
      </c>
      <c r="M374" s="13">
        <f>VLOOKUP($B374,'2022'!$B:$AC,14,FALSE)</f>
        <v>87.2</v>
      </c>
      <c r="N374">
        <f>VLOOKUP($B374,'2022'!$B:$AC,20,FALSE)</f>
        <v>4.7399989456068339E-2</v>
      </c>
      <c r="O374">
        <f>VLOOKUP($B374,'2022'!$B:$AC,22,FALSE)</f>
        <v>0.32575808939469902</v>
      </c>
      <c r="P374">
        <f>VLOOKUP($B374,'2022'!$B:$AC,23,FALSE)</f>
        <v>-0.58194793214705187</v>
      </c>
      <c r="Q374">
        <f>VLOOKUP($B374,'2022'!$B:$AC,24,FALSE)</f>
        <v>-1.3659029736733517</v>
      </c>
      <c r="R374">
        <f>VLOOKUP($B374,'2022'!$B:$AC,25,FALSE)</f>
        <v>-0.5312254243025607</v>
      </c>
      <c r="S374">
        <f>VLOOKUP($B374,'2022'!$B:$AC,26,FALSE)</f>
        <v>0.4819511593740442</v>
      </c>
      <c r="T374">
        <f>VLOOKUP($B374,'2022'!$B:$AC,27,FALSE)</f>
        <v>0.10603107113223768</v>
      </c>
      <c r="U374">
        <f>VLOOKUP($B374,'2022'!$B:$AC,28,FALSE)</f>
        <v>-0.45875746112898441</v>
      </c>
      <c r="V374">
        <f>P374*'Comb LR RESULTS'!$B$18+Q374*'Comb LR RESULTS'!$B$19+R374*'Comb LR RESULTS'!$B$20+S374*'Comb LR RESULTS'!$B$21+T374*'Comb LR RESULTS'!$B$22</f>
        <v>-0.69287289721816825</v>
      </c>
      <c r="W374" s="16">
        <f>'NO Z LR RESULTS'!$B$17+'NO Z LR RESULTS'!$B$18*LR!J374+'NO Z LR RESULTS'!$B$19*LR!I374+'NO Z LR RESULTS'!$B$20*LR!K374+'NO Z LR RESULTS'!$B$21*LR!L374+'NO Z LR RESULTS'!$B$22*LR!M374</f>
        <v>0.39027182999202442</v>
      </c>
    </row>
    <row r="375" spans="1:23" x14ac:dyDescent="0.3">
      <c r="A375">
        <v>2022</v>
      </c>
      <c r="B375" t="s">
        <v>464</v>
      </c>
      <c r="C375">
        <f>VLOOKUP($B375,'2022'!$B:$AC,18,FALSE)</f>
        <v>0.26011744593128999</v>
      </c>
      <c r="D375">
        <f>VLOOKUP($B375,'2022'!$B:$AC,19,FALSE)</f>
        <v>0.24399999999999999</v>
      </c>
      <c r="E375">
        <f>VLOOKUP($B375,'2022'!$B:$AC,21,FALSE)</f>
        <v>-1.8725639427238772</v>
      </c>
      <c r="F375" s="13">
        <f>VLOOKUP($B375,'2022'!$B:$AC,7,FALSE)</f>
        <v>100.9</v>
      </c>
      <c r="G375" s="13">
        <f>VLOOKUP($B375,'2022'!$B:$AC,10,FALSE)</f>
        <v>14.5</v>
      </c>
      <c r="H375">
        <f>VLOOKUP(B375,'2022'!$B:$P,9,FALSE)</f>
        <v>12.6</v>
      </c>
      <c r="I375" s="13">
        <f>VLOOKUP($B375,'2022'!$B:$AC,11,FALSE)</f>
        <v>46.7</v>
      </c>
      <c r="J375" s="13">
        <f>VLOOKUP($B375,'2022'!$B:$AC,6,FALSE)</f>
        <v>9.6999999999999993</v>
      </c>
      <c r="K375" s="13">
        <f>VLOOKUP($B375,'2022'!$B:$AC,12,FALSE)</f>
        <v>32.200000000000003</v>
      </c>
      <c r="L375" s="13">
        <f>VLOOKUP($B375,'2022'!$B:$AC,13,FALSE)</f>
        <v>35.200000000000003</v>
      </c>
      <c r="M375" s="13">
        <f>VLOOKUP($B375,'2022'!$B:$AC,14,FALSE)</f>
        <v>83</v>
      </c>
      <c r="N375">
        <f>VLOOKUP($B375,'2022'!$B:$AC,20,FALSE)</f>
        <v>-0.29125579556048453</v>
      </c>
      <c r="O375">
        <f>VLOOKUP($B375,'2022'!$B:$AC,22,FALSE)</f>
        <v>1.1622782827916496</v>
      </c>
      <c r="P375">
        <f>VLOOKUP($B375,'2022'!$B:$AC,23,FALSE)</f>
        <v>-1.0337855542612371</v>
      </c>
      <c r="Q375">
        <f>VLOOKUP($B375,'2022'!$B:$AC,24,FALSE)</f>
        <v>-1.3659029736733517</v>
      </c>
      <c r="R375">
        <f>VLOOKUP($B375,'2022'!$B:$AC,25,FALSE)</f>
        <v>-0.5312254243025607</v>
      </c>
      <c r="S375">
        <f>VLOOKUP($B375,'2022'!$B:$AC,26,FALSE)</f>
        <v>-0.39893564866846742</v>
      </c>
      <c r="T375">
        <f>VLOOKUP($B375,'2022'!$B:$AC,27,FALSE)</f>
        <v>0.3860923964391626</v>
      </c>
      <c r="U375">
        <f>VLOOKUP($B375,'2022'!$B:$AC,28,FALSE)</f>
        <v>-1.6197055944784209</v>
      </c>
      <c r="V375">
        <f>P375*'Comb LR RESULTS'!$B$18+Q375*'Comb LR RESULTS'!$B$19+R375*'Comb LR RESULTS'!$B$20+S375*'Comb LR RESULTS'!$B$21+T375*'Comb LR RESULTS'!$B$22</f>
        <v>-1.1101428293924134</v>
      </c>
      <c r="W375" s="16">
        <f>'NO Z LR RESULTS'!$B$17+'NO Z LR RESULTS'!$B$18*LR!J375+'NO Z LR RESULTS'!$B$19*LR!I375+'NO Z LR RESULTS'!$B$20*LR!K375+'NO Z LR RESULTS'!$B$21*LR!L375+'NO Z LR RESULTS'!$B$22*LR!M375</f>
        <v>0.37282825371155626</v>
      </c>
    </row>
    <row r="376" spans="1:23" x14ac:dyDescent="0.3">
      <c r="A376">
        <v>2022</v>
      </c>
      <c r="B376" t="s">
        <v>468</v>
      </c>
      <c r="C376">
        <f>VLOOKUP($B376,'2022'!$B:$AC,18,FALSE)</f>
        <v>0.25240210786494</v>
      </c>
      <c r="D376">
        <f>VLOOKUP($B376,'2022'!$B:$AC,19,FALSE)</f>
        <v>0.27</v>
      </c>
      <c r="E376">
        <f>VLOOKUP($B376,'2022'!$B:$AC,21,FALSE)</f>
        <v>-2.0992964178250504</v>
      </c>
      <c r="F376" s="13">
        <f>VLOOKUP($B376,'2022'!$B:$AC,7,FALSE)</f>
        <v>100.4</v>
      </c>
      <c r="G376" s="13">
        <f>VLOOKUP($B376,'2022'!$B:$AC,10,FALSE)</f>
        <v>12.6</v>
      </c>
      <c r="H376">
        <f>VLOOKUP(B376,'2022'!$B:$P,9,FALSE)</f>
        <v>10</v>
      </c>
      <c r="I376" s="13">
        <f>VLOOKUP($B376,'2022'!$B:$AC,11,FALSE)</f>
        <v>51.5</v>
      </c>
      <c r="J376" s="13">
        <f>VLOOKUP($B376,'2022'!$B:$AC,6,FALSE)</f>
        <v>9.3000000000000007</v>
      </c>
      <c r="K376" s="13">
        <f>VLOOKUP($B376,'2022'!$B:$AC,12,FALSE)</f>
        <v>38.9</v>
      </c>
      <c r="L376" s="13">
        <f>VLOOKUP($B376,'2022'!$B:$AC,13,FALSE)</f>
        <v>26.3</v>
      </c>
      <c r="M376" s="13">
        <f>VLOOKUP($B376,'2022'!$B:$AC,14,FALSE)</f>
        <v>83.3</v>
      </c>
      <c r="N376">
        <f>VLOOKUP($B376,'2022'!$B:$AC,20,FALSE)</f>
        <v>-0.72021978991478497</v>
      </c>
      <c r="O376">
        <f>VLOOKUP($B376,'2022'!$B:$AC,22,FALSE)</f>
        <v>0.41229466112541824</v>
      </c>
      <c r="P376">
        <f>VLOOKUP($B376,'2022'!$B:$AC,23,FALSE)</f>
        <v>0.41209483650415457</v>
      </c>
      <c r="Q376">
        <f>VLOOKUP($B376,'2022'!$B:$AC,24,FALSE)</f>
        <v>-1.4174795995759086</v>
      </c>
      <c r="R376">
        <f>VLOOKUP($B376,'2022'!$B:$AC,25,FALSE)</f>
        <v>1.1304934108966385</v>
      </c>
      <c r="S376">
        <f>VLOOKUP($B376,'2022'!$B:$AC,26,FALSE)</f>
        <v>-0.33601516237971724</v>
      </c>
      <c r="T376">
        <f>VLOOKUP($B376,'2022'!$B:$AC,27,FALSE)</f>
        <v>-1.1717487255806063</v>
      </c>
      <c r="U376">
        <f>VLOOKUP($B376,'2022'!$B:$AC,28,FALSE)</f>
        <v>-1.712239447271658</v>
      </c>
      <c r="V376">
        <f>P376*'Comb LR RESULTS'!$B$18+Q376*'Comb LR RESULTS'!$B$19+R376*'Comb LR RESULTS'!$B$20+S376*'Comb LR RESULTS'!$B$21+T376*'Comb LR RESULTS'!$B$22</f>
        <v>-1.0873670485774585</v>
      </c>
      <c r="W376" s="16">
        <f>'NO Z LR RESULTS'!$B$17+'NO Z LR RESULTS'!$B$18*LR!J376+'NO Z LR RESULTS'!$B$19*LR!I376+'NO Z LR RESULTS'!$B$20*LR!K376+'NO Z LR RESULTS'!$B$21*LR!L376+'NO Z LR RESULTS'!$B$22*LR!M376</f>
        <v>0.38575157114043518</v>
      </c>
    </row>
    <row r="377" spans="1:23" x14ac:dyDescent="0.3">
      <c r="A377">
        <v>2022</v>
      </c>
      <c r="B377" t="s">
        <v>447</v>
      </c>
      <c r="C377">
        <f>VLOOKUP($B377,'2022'!$B:$AC,18,FALSE)</f>
        <v>0.30891616732241101</v>
      </c>
      <c r="D377">
        <f>VLOOKUP($B377,'2022'!$B:$AC,19,FALSE)</f>
        <v>0.311</v>
      </c>
      <c r="E377">
        <f>VLOOKUP($B377,'2022'!$B:$AC,21,FALSE)</f>
        <v>-0.43850430883206659</v>
      </c>
      <c r="F377" s="13">
        <f>VLOOKUP($B377,'2022'!$B:$AC,7,FALSE)</f>
        <v>101</v>
      </c>
      <c r="G377" s="13">
        <f>VLOOKUP($B377,'2022'!$B:$AC,10,FALSE)</f>
        <v>11.8</v>
      </c>
      <c r="H377">
        <f>VLOOKUP(B377,'2022'!$B:$P,9,FALSE)</f>
        <v>8.6</v>
      </c>
      <c r="I377" s="13">
        <f>VLOOKUP($B377,'2022'!$B:$AC,11,FALSE)</f>
        <v>49</v>
      </c>
      <c r="J377" s="13">
        <f>VLOOKUP($B377,'2022'!$B:$AC,6,FALSE)</f>
        <v>9</v>
      </c>
      <c r="K377" s="13">
        <f>VLOOKUP($B377,'2022'!$B:$AC,12,FALSE)</f>
        <v>37.200000000000003</v>
      </c>
      <c r="L377" s="13">
        <f>VLOOKUP($B377,'2022'!$B:$AC,13,FALSE)</f>
        <v>38.9</v>
      </c>
      <c r="M377" s="13">
        <f>VLOOKUP($B377,'2022'!$B:$AC,14,FALSE)</f>
        <v>90.1</v>
      </c>
      <c r="N377">
        <f>VLOOKUP($B377,'2022'!$B:$AC,20,FALSE)</f>
        <v>-0.90083620859027957</v>
      </c>
      <c r="O377">
        <f>VLOOKUP($B377,'2022'!$B:$AC,22,FALSE)</f>
        <v>8.4573263820627419E-3</v>
      </c>
      <c r="P377">
        <f>VLOOKUP($B377,'2022'!$B:$AC,23,FALSE)</f>
        <v>-0.34096786701948734</v>
      </c>
      <c r="Q377">
        <f>VLOOKUP($B377,'2022'!$B:$AC,24,FALSE)</f>
        <v>-1.4561620690028265</v>
      </c>
      <c r="R377">
        <f>VLOOKUP($B377,'2022'!$B:$AC,25,FALSE)</f>
        <v>0.70886325868191713</v>
      </c>
      <c r="S377">
        <f>VLOOKUP($B377,'2022'!$B:$AC,26,FALSE)</f>
        <v>1.0901825268319667</v>
      </c>
      <c r="T377">
        <f>VLOOKUP($B377,'2022'!$B:$AC,27,FALSE)</f>
        <v>1.0337342112114252</v>
      </c>
      <c r="U377">
        <f>VLOOKUP($B377,'2022'!$B:$AC,28,FALSE)</f>
        <v>-2.108577012064202</v>
      </c>
      <c r="V377">
        <f>P377*'Comb LR RESULTS'!$B$18+Q377*'Comb LR RESULTS'!$B$19+R377*'Comb LR RESULTS'!$B$20+S377*'Comb LR RESULTS'!$B$21+T377*'Comb LR RESULTS'!$B$22</f>
        <v>-0.83868961234951156</v>
      </c>
      <c r="W377" s="16">
        <f>'NO Z LR RESULTS'!$B$17+'NO Z LR RESULTS'!$B$18*LR!J377+'NO Z LR RESULTS'!$B$19*LR!I377+'NO Z LR RESULTS'!$B$20*LR!K377+'NO Z LR RESULTS'!$B$21*LR!L377+'NO Z LR RESULTS'!$B$22*LR!M377</f>
        <v>0.38880579893249634</v>
      </c>
    </row>
    <row r="378" spans="1:23" x14ac:dyDescent="0.3">
      <c r="A378">
        <v>2022</v>
      </c>
      <c r="B378" t="s">
        <v>471</v>
      </c>
      <c r="C378">
        <f>VLOOKUP($B378,'2022'!$B:$AC,18,FALSE)</f>
        <v>0.28469568613457302</v>
      </c>
      <c r="D378">
        <f>VLOOKUP($B378,'2022'!$B:$AC,19,FALSE)</f>
        <v>0.27100000000000002</v>
      </c>
      <c r="E378">
        <f>VLOOKUP($B378,'2022'!$B:$AC,21,FALSE)</f>
        <v>-1.1502773511321922</v>
      </c>
      <c r="F378" s="13">
        <f>VLOOKUP($B378,'2022'!$B:$AC,7,FALSE)</f>
        <v>103.1</v>
      </c>
      <c r="G378" s="13">
        <f>VLOOKUP($B378,'2022'!$B:$AC,10,FALSE)</f>
        <v>13.4</v>
      </c>
      <c r="H378">
        <f>VLOOKUP(B378,'2022'!$B:$P,9,FALSE)</f>
        <v>8.8000000000000007</v>
      </c>
      <c r="I378" s="13">
        <f>VLOOKUP($B378,'2022'!$B:$AC,11,FALSE)</f>
        <v>49.9</v>
      </c>
      <c r="J378" s="13">
        <f>VLOOKUP($B378,'2022'!$B:$AC,6,FALSE)</f>
        <v>8.8000000000000007</v>
      </c>
      <c r="K378" s="13">
        <f>VLOOKUP($B378,'2022'!$B:$AC,12,FALSE)</f>
        <v>36.5</v>
      </c>
      <c r="L378" s="13">
        <f>VLOOKUP($B378,'2022'!$B:$AC,13,FALSE)</f>
        <v>36.4</v>
      </c>
      <c r="M378" s="13">
        <f>VLOOKUP($B378,'2022'!$B:$AC,14,FALSE)</f>
        <v>92.5</v>
      </c>
      <c r="N378">
        <f>VLOOKUP($B378,'2022'!$B:$AC,20,FALSE)</f>
        <v>-0.53960337123928992</v>
      </c>
      <c r="O378">
        <f>VLOOKUP($B378,'2022'!$B:$AC,22,FALSE)</f>
        <v>6.6148374202542395E-2</v>
      </c>
      <c r="P378">
        <f>VLOOKUP($B378,'2022'!$B:$AC,23,FALSE)</f>
        <v>-6.9865293750976692E-2</v>
      </c>
      <c r="Q378">
        <f>VLOOKUP($B378,'2022'!$B:$AC,24,FALSE)</f>
        <v>-1.4819503819541051</v>
      </c>
      <c r="R378">
        <f>VLOOKUP($B378,'2022'!$B:$AC,25,FALSE)</f>
        <v>0.53525084306408943</v>
      </c>
      <c r="S378">
        <f>VLOOKUP($B378,'2022'!$B:$AC,26,FALSE)</f>
        <v>1.5935464171419742</v>
      </c>
      <c r="T378">
        <f>VLOOKUP($B378,'2022'!$B:$AC,27,FALSE)</f>
        <v>0.59613839041935535</v>
      </c>
      <c r="U378">
        <f>VLOOKUP($B378,'2022'!$B:$AC,28,FALSE)</f>
        <v>-1.0197931982955757</v>
      </c>
      <c r="V378">
        <f>P378*'Comb LR RESULTS'!$B$18+Q378*'Comb LR RESULTS'!$B$19+R378*'Comb LR RESULTS'!$B$20+S378*'Comb LR RESULTS'!$B$21+T378*'Comb LR RESULTS'!$B$22</f>
        <v>-0.54937674658256686</v>
      </c>
      <c r="W378" s="16">
        <f>'NO Z LR RESULTS'!$B$17+'NO Z LR RESULTS'!$B$18*LR!J378+'NO Z LR RESULTS'!$B$19*LR!I378+'NO Z LR RESULTS'!$B$20*LR!K378+'NO Z LR RESULTS'!$B$21*LR!L378+'NO Z LR RESULTS'!$B$22*LR!M378</f>
        <v>0.40106496257163843</v>
      </c>
    </row>
    <row r="379" spans="1:23" x14ac:dyDescent="0.3">
      <c r="A379">
        <v>2022</v>
      </c>
      <c r="B379" t="s">
        <v>229</v>
      </c>
      <c r="C379">
        <f>VLOOKUP($B379,'2022'!$B:$AC,18,FALSE)</f>
        <v>0.26809140845100399</v>
      </c>
      <c r="D379">
        <f>VLOOKUP($B379,'2022'!$B:$AC,19,FALSE)</f>
        <v>0.29299999999999998</v>
      </c>
      <c r="E379">
        <f>VLOOKUP($B379,'2022'!$B:$AC,21,FALSE)</f>
        <v>-1.6382312092894165</v>
      </c>
      <c r="F379" s="13">
        <f>VLOOKUP($B379,'2022'!$B:$AC,7,FALSE)</f>
        <v>101.3</v>
      </c>
      <c r="G379" s="13">
        <f>VLOOKUP($B379,'2022'!$B:$AC,10,FALSE)</f>
        <v>12.3</v>
      </c>
      <c r="H379">
        <f>VLOOKUP(B379,'2022'!$B:$P,9,FALSE)</f>
        <v>7</v>
      </c>
      <c r="I379" s="13">
        <f>VLOOKUP($B379,'2022'!$B:$AC,11,FALSE)</f>
        <v>49.5</v>
      </c>
      <c r="J379" s="13">
        <f>VLOOKUP($B379,'2022'!$B:$AC,6,FALSE)</f>
        <v>8.6999999999999993</v>
      </c>
      <c r="K379" s="13">
        <f>VLOOKUP($B379,'2022'!$B:$AC,12,FALSE)</f>
        <v>37.200000000000003</v>
      </c>
      <c r="L379" s="13">
        <f>VLOOKUP($B379,'2022'!$B:$AC,13,FALSE)</f>
        <v>33.700000000000003</v>
      </c>
      <c r="M379" s="13">
        <f>VLOOKUP($B379,'2022'!$B:$AC,14,FALSE)</f>
        <v>94.9</v>
      </c>
      <c r="N379">
        <f>VLOOKUP($B379,'2022'!$B:$AC,20,FALSE)</f>
        <v>-0.78795094691809531</v>
      </c>
      <c r="O379">
        <f>VLOOKUP($B379,'2022'!$B:$AC,22,FALSE)</f>
        <v>-0.4530710561817719</v>
      </c>
      <c r="P379">
        <f>VLOOKUP($B379,'2022'!$B:$AC,23,FALSE)</f>
        <v>-0.19035532631475896</v>
      </c>
      <c r="Q379">
        <f>VLOOKUP($B379,'2022'!$B:$AC,24,FALSE)</f>
        <v>-1.4948445384297446</v>
      </c>
      <c r="R379">
        <f>VLOOKUP($B379,'2022'!$B:$AC,25,FALSE)</f>
        <v>0.70886325868191713</v>
      </c>
      <c r="S379">
        <f>VLOOKUP($B379,'2022'!$B:$AC,26,FALSE)</f>
        <v>2.0969103074519815</v>
      </c>
      <c r="T379">
        <f>VLOOKUP($B379,'2022'!$B:$AC,27,FALSE)</f>
        <v>0.12353490396392074</v>
      </c>
      <c r="U379">
        <f>VLOOKUP($B379,'2022'!$B:$AC,28,FALSE)</f>
        <v>-0.23033239362360103</v>
      </c>
      <c r="V379">
        <f>P379*'Comb LR RESULTS'!$B$18+Q379*'Comb LR RESULTS'!$B$19+R379*'Comb LR RESULTS'!$B$20+S379*'Comb LR RESULTS'!$B$21+T379*'Comb LR RESULTS'!$B$22</f>
        <v>-0.34668383067351582</v>
      </c>
      <c r="W379" s="16">
        <f>'NO Z LR RESULTS'!$B$17+'NO Z LR RESULTS'!$B$18*LR!J379+'NO Z LR RESULTS'!$B$19*LR!I379+'NO Z LR RESULTS'!$B$20*LR!K379+'NO Z LR RESULTS'!$B$21*LR!L379+'NO Z LR RESULTS'!$B$22*LR!M379</f>
        <v>0.40777548935701824</v>
      </c>
    </row>
    <row r="380" spans="1:23" x14ac:dyDescent="0.3">
      <c r="A380">
        <v>2022</v>
      </c>
      <c r="B380" t="s">
        <v>440</v>
      </c>
      <c r="C380">
        <f>VLOOKUP($B380,'2022'!$B:$AC,18,FALSE)</f>
        <v>0.30545266481508698</v>
      </c>
      <c r="D380">
        <f>VLOOKUP($B380,'2022'!$B:$AC,19,FALSE)</f>
        <v>0.29799999999999999</v>
      </c>
      <c r="E380">
        <f>VLOOKUP($B380,'2022'!$B:$AC,21,FALSE)</f>
        <v>-0.54028708092207844</v>
      </c>
      <c r="F380" s="13">
        <f>VLOOKUP($B380,'2022'!$B:$AC,7,FALSE)</f>
        <v>101</v>
      </c>
      <c r="G380" s="13">
        <f>VLOOKUP($B380,'2022'!$B:$AC,10,FALSE)</f>
        <v>18.3</v>
      </c>
      <c r="H380">
        <f>VLOOKUP(B380,'2022'!$B:$P,9,FALSE)</f>
        <v>8.6</v>
      </c>
      <c r="I380" s="13">
        <f>VLOOKUP($B380,'2022'!$B:$AC,11,FALSE)</f>
        <v>51.6</v>
      </c>
      <c r="J380" s="13">
        <f>VLOOKUP($B380,'2022'!$B:$AC,6,FALSE)</f>
        <v>8.3000000000000007</v>
      </c>
      <c r="K380" s="13">
        <f>VLOOKUP($B380,'2022'!$B:$AC,12,FALSE)</f>
        <v>33.299999999999997</v>
      </c>
      <c r="L380" s="13">
        <f>VLOOKUP($B380,'2022'!$B:$AC,13,FALSE)</f>
        <v>32.799999999999997</v>
      </c>
      <c r="M380" s="13">
        <f>VLOOKUP($B380,'2022'!$B:$AC,14,FALSE)</f>
        <v>90.3</v>
      </c>
      <c r="N380">
        <f>VLOOKUP($B380,'2022'!$B:$AC,20,FALSE)</f>
        <v>0.56667219314811623</v>
      </c>
      <c r="O380">
        <f>VLOOKUP($B380,'2022'!$B:$AC,22,FALSE)</f>
        <v>8.4573263820627419E-3</v>
      </c>
      <c r="P380">
        <f>VLOOKUP($B380,'2022'!$B:$AC,23,FALSE)</f>
        <v>0.44221734464510065</v>
      </c>
      <c r="Q380">
        <f>VLOOKUP($B380,'2022'!$B:$AC,24,FALSE)</f>
        <v>-1.5464211643323016</v>
      </c>
      <c r="R380">
        <f>VLOOKUP($B380,'2022'!$B:$AC,25,FALSE)</f>
        <v>-0.25840591404597701</v>
      </c>
      <c r="S380">
        <f>VLOOKUP($B380,'2022'!$B:$AC,26,FALSE)</f>
        <v>1.1321295176911343</v>
      </c>
      <c r="T380">
        <f>VLOOKUP($B380,'2022'!$B:$AC,27,FALSE)</f>
        <v>-3.3999591521225399E-2</v>
      </c>
      <c r="U380">
        <f>VLOOKUP($B380,'2022'!$B:$AC,28,FALSE)</f>
        <v>-0.12188614107396484</v>
      </c>
      <c r="V380">
        <f>P380*'Comb LR RESULTS'!$B$18+Q380*'Comb LR RESULTS'!$B$19+R380*'Comb LR RESULTS'!$B$20+S380*'Comb LR RESULTS'!$B$21+T380*'Comb LR RESULTS'!$B$22</f>
        <v>-0.49786055855832867</v>
      </c>
      <c r="W380" s="16">
        <f>'NO Z LR RESULTS'!$B$17+'NO Z LR RESULTS'!$B$18*LR!J380+'NO Z LR RESULTS'!$B$19*LR!I380+'NO Z LR RESULTS'!$B$20*LR!K380+'NO Z LR RESULTS'!$B$21*LR!L380+'NO Z LR RESULTS'!$B$22*LR!M380</f>
        <v>0.40709923645430607</v>
      </c>
    </row>
    <row r="381" spans="1:23" x14ac:dyDescent="0.3">
      <c r="A381">
        <v>2022</v>
      </c>
      <c r="B381" t="s">
        <v>448</v>
      </c>
      <c r="C381">
        <f>VLOOKUP($B381,'2022'!$B:$AC,18,FALSE)</f>
        <v>0.30490502679883402</v>
      </c>
      <c r="D381">
        <f>VLOOKUP($B381,'2022'!$B:$AC,19,FALSE)</f>
        <v>0.28399999999999997</v>
      </c>
      <c r="E381">
        <f>VLOOKUP($B381,'2022'!$B:$AC,21,FALSE)</f>
        <v>-0.55638064957930666</v>
      </c>
      <c r="F381" s="13">
        <f>VLOOKUP($B381,'2022'!$B:$AC,7,FALSE)</f>
        <v>100.7</v>
      </c>
      <c r="G381" s="13">
        <f>VLOOKUP($B381,'2022'!$B:$AC,10,FALSE)</f>
        <v>9.5</v>
      </c>
      <c r="H381">
        <f>VLOOKUP(B381,'2022'!$B:$P,9,FALSE)</f>
        <v>8.5</v>
      </c>
      <c r="I381" s="13">
        <f>VLOOKUP($B381,'2022'!$B:$AC,11,FALSE)</f>
        <v>44.3</v>
      </c>
      <c r="J381" s="13">
        <f>VLOOKUP($B381,'2022'!$B:$AC,6,FALSE)</f>
        <v>7.8</v>
      </c>
      <c r="K381" s="13">
        <f>VLOOKUP($B381,'2022'!$B:$AC,12,FALSE)</f>
        <v>34.799999999999997</v>
      </c>
      <c r="L381" s="13">
        <f>VLOOKUP($B381,'2022'!$B:$AC,13,FALSE)</f>
        <v>41.5</v>
      </c>
      <c r="M381" s="13">
        <f>VLOOKUP($B381,'2022'!$B:$AC,14,FALSE)</f>
        <v>84.6</v>
      </c>
      <c r="N381">
        <f>VLOOKUP($B381,'2022'!$B:$AC,20,FALSE)</f>
        <v>-1.4201084122823275</v>
      </c>
      <c r="O381">
        <f>VLOOKUP($B381,'2022'!$B:$AC,22,FALSE)</f>
        <v>-2.0388197528176829E-2</v>
      </c>
      <c r="P381">
        <f>VLOOKUP($B381,'2022'!$B:$AC,23,FALSE)</f>
        <v>-1.756725749643935</v>
      </c>
      <c r="Q381">
        <f>VLOOKUP($B381,'2022'!$B:$AC,24,FALSE)</f>
        <v>-1.6108919467104981</v>
      </c>
      <c r="R381">
        <f>VLOOKUP($B381,'2022'!$B:$AC,25,FALSE)</f>
        <v>0.11362069084936634</v>
      </c>
      <c r="S381">
        <f>VLOOKUP($B381,'2022'!$B:$AC,26,FALSE)</f>
        <v>-6.335972179513108E-2</v>
      </c>
      <c r="T381">
        <f>VLOOKUP($B381,'2022'!$B:$AC,27,FALSE)</f>
        <v>1.488833864835178</v>
      </c>
      <c r="U381">
        <f>VLOOKUP($B381,'2022'!$B:$AC,28,FALSE)</f>
        <v>-3.2767062241901734</v>
      </c>
      <c r="V381">
        <f>P381*'Comb LR RESULTS'!$B$18+Q381*'Comb LR RESULTS'!$B$19+R381*'Comb LR RESULTS'!$B$20+S381*'Comb LR RESULTS'!$B$21+T381*'Comb LR RESULTS'!$B$22</f>
        <v>-1.4684978823163854</v>
      </c>
      <c r="W381" s="16">
        <f>'NO Z LR RESULTS'!$B$17+'NO Z LR RESULTS'!$B$18*LR!J381+'NO Z LR RESULTS'!$B$19*LR!I381+'NO Z LR RESULTS'!$B$20*LR!K381+'NO Z LR RESULTS'!$B$21*LR!L381+'NO Z LR RESULTS'!$B$22*LR!M381</f>
        <v>0.35994390762518819</v>
      </c>
    </row>
    <row r="382" spans="1:23" x14ac:dyDescent="0.3">
      <c r="A382">
        <v>2022</v>
      </c>
      <c r="B382" t="s">
        <v>233</v>
      </c>
      <c r="C382">
        <f>VLOOKUP($B382,'2022'!$B:$AC,18,FALSE)</f>
        <v>0.31958633789077301</v>
      </c>
      <c r="D382">
        <f>VLOOKUP($B382,'2022'!$B:$AC,19,FALSE)</f>
        <v>0.30099999999999999</v>
      </c>
      <c r="E382">
        <f>VLOOKUP($B382,'2022'!$B:$AC,21,FALSE)</f>
        <v>-0.12493746809077329</v>
      </c>
      <c r="F382" s="13">
        <f>VLOOKUP($B382,'2022'!$B:$AC,7,FALSE)</f>
        <v>101.8</v>
      </c>
      <c r="G382" s="13">
        <f>VLOOKUP($B382,'2022'!$B:$AC,10,FALSE)</f>
        <v>12.2</v>
      </c>
      <c r="H382">
        <f>VLOOKUP(B382,'2022'!$B:$P,9,FALSE)</f>
        <v>8.5</v>
      </c>
      <c r="I382" s="13">
        <f>VLOOKUP($B382,'2022'!$B:$AC,11,FALSE)</f>
        <v>48.5</v>
      </c>
      <c r="J382" s="13">
        <f>VLOOKUP($B382,'2022'!$B:$AC,6,FALSE)</f>
        <v>7.6</v>
      </c>
      <c r="K382" s="13">
        <f>VLOOKUP($B382,'2022'!$B:$AC,12,FALSE)</f>
        <v>36.299999999999997</v>
      </c>
      <c r="L382" s="13">
        <f>VLOOKUP($B382,'2022'!$B:$AC,13,FALSE)</f>
        <v>36</v>
      </c>
      <c r="M382" s="13">
        <f>VLOOKUP($B382,'2022'!$B:$AC,14,FALSE)</f>
        <v>93.8</v>
      </c>
      <c r="N382">
        <f>VLOOKUP($B382,'2022'!$B:$AC,20,FALSE)</f>
        <v>-0.81052799925253249</v>
      </c>
      <c r="O382">
        <f>VLOOKUP($B382,'2022'!$B:$AC,22,FALSE)</f>
        <v>-2.0388197528176829E-2</v>
      </c>
      <c r="P382">
        <f>VLOOKUP($B382,'2022'!$B:$AC,23,FALSE)</f>
        <v>-0.49158040772421574</v>
      </c>
      <c r="Q382">
        <f>VLOOKUP($B382,'2022'!$B:$AC,24,FALSE)</f>
        <v>-1.6366802596617769</v>
      </c>
      <c r="R382">
        <f>VLOOKUP($B382,'2022'!$B:$AC,25,FALSE)</f>
        <v>0.48564729574470966</v>
      </c>
      <c r="S382">
        <f>VLOOKUP($B382,'2022'!$B:$AC,26,FALSE)</f>
        <v>1.8662018577265602</v>
      </c>
      <c r="T382">
        <f>VLOOKUP($B382,'2022'!$B:$AC,27,FALSE)</f>
        <v>0.52612305909262447</v>
      </c>
      <c r="U382">
        <f>VLOOKUP($B382,'2022'!$B:$AC,28,FALSE)</f>
        <v>-0.78224875677255079</v>
      </c>
      <c r="V382">
        <f>P382*'Comb LR RESULTS'!$B$18+Q382*'Comb LR RESULTS'!$B$19+R382*'Comb LR RESULTS'!$B$20+S382*'Comb LR RESULTS'!$B$21+T382*'Comb LR RESULTS'!$B$22</f>
        <v>-0.56872654467768691</v>
      </c>
      <c r="W382" s="16">
        <f>'NO Z LR RESULTS'!$B$17+'NO Z LR RESULTS'!$B$18*LR!J382+'NO Z LR RESULTS'!$B$19*LR!I382+'NO Z LR RESULTS'!$B$20*LR!K382+'NO Z LR RESULTS'!$B$21*LR!L382+'NO Z LR RESULTS'!$B$22*LR!M382</f>
        <v>0.40031143452467155</v>
      </c>
    </row>
    <row r="383" spans="1:23" x14ac:dyDescent="0.3">
      <c r="A383">
        <v>2022</v>
      </c>
      <c r="B383" t="s">
        <v>404</v>
      </c>
      <c r="C383">
        <f>VLOOKUP($B383,'2022'!$B:$AC,18,FALSE)</f>
        <v>0.285171136883275</v>
      </c>
      <c r="D383">
        <f>VLOOKUP($B383,'2022'!$B:$AC,19,FALSE)</f>
        <v>0.28999999999999998</v>
      </c>
      <c r="E383">
        <f>VLOOKUP($B383,'2022'!$B:$AC,21,FALSE)</f>
        <v>-1.136305166878586</v>
      </c>
      <c r="F383" s="13">
        <f>VLOOKUP($B383,'2022'!$B:$AC,7,FALSE)</f>
        <v>100.4</v>
      </c>
      <c r="G383" s="13">
        <f>VLOOKUP($B383,'2022'!$B:$AC,10,FALSE)</f>
        <v>11.4</v>
      </c>
      <c r="H383">
        <f>VLOOKUP(B383,'2022'!$B:$P,9,FALSE)</f>
        <v>3.1</v>
      </c>
      <c r="I383" s="13">
        <f>VLOOKUP($B383,'2022'!$B:$AC,11,FALSE)</f>
        <v>51.2</v>
      </c>
      <c r="J383" s="13">
        <f>VLOOKUP($B383,'2022'!$B:$AC,6,FALSE)</f>
        <v>6.9</v>
      </c>
      <c r="K383" s="13">
        <f>VLOOKUP($B383,'2022'!$B:$AC,12,FALSE)</f>
        <v>39.799999999999997</v>
      </c>
      <c r="L383" s="13">
        <f>VLOOKUP($B383,'2022'!$B:$AC,13,FALSE)</f>
        <v>34.700000000000003</v>
      </c>
      <c r="M383" s="13">
        <f>VLOOKUP($B383,'2022'!$B:$AC,14,FALSE)</f>
        <v>95.7</v>
      </c>
      <c r="N383">
        <f>VLOOKUP($B383,'2022'!$B:$AC,20,FALSE)</f>
        <v>-0.9911444179280271</v>
      </c>
      <c r="O383">
        <f>VLOOKUP($B383,'2022'!$B:$AC,22,FALSE)</f>
        <v>-1.5780464886811192</v>
      </c>
      <c r="P383">
        <f>VLOOKUP($B383,'2022'!$B:$AC,23,FALSE)</f>
        <v>0.32172731208131838</v>
      </c>
      <c r="Q383">
        <f>VLOOKUP($B383,'2022'!$B:$AC,24,FALSE)</f>
        <v>-1.726939354991252</v>
      </c>
      <c r="R383">
        <f>VLOOKUP($B383,'2022'!$B:$AC,25,FALSE)</f>
        <v>1.3537093738338442</v>
      </c>
      <c r="S383">
        <f>VLOOKUP($B383,'2022'!$B:$AC,26,FALSE)</f>
        <v>2.2646982708886498</v>
      </c>
      <c r="T383">
        <f>VLOOKUP($B383,'2022'!$B:$AC,27,FALSE)</f>
        <v>0.29857323228074867</v>
      </c>
      <c r="U383">
        <f>VLOOKUP($B383,'2022'!$B:$AC,28,FALSE)</f>
        <v>-1.1145236902171949</v>
      </c>
      <c r="V383">
        <f>P383*'Comb LR RESULTS'!$B$18+Q383*'Comb LR RESULTS'!$B$19+R383*'Comb LR RESULTS'!$B$20+S383*'Comb LR RESULTS'!$B$21+T383*'Comb LR RESULTS'!$B$22</f>
        <v>-0.52721495782770966</v>
      </c>
      <c r="W383" s="16">
        <f>'NO Z LR RESULTS'!$B$17+'NO Z LR RESULTS'!$B$18*LR!J383+'NO Z LR RESULTS'!$B$19*LR!I383+'NO Z LR RESULTS'!$B$20*LR!K383+'NO Z LR RESULTS'!$B$21*LR!L383+'NO Z LR RESULTS'!$B$22*LR!M383</f>
        <v>0.40931474577088856</v>
      </c>
    </row>
    <row r="384" spans="1:23" x14ac:dyDescent="0.3">
      <c r="A384">
        <v>2022</v>
      </c>
      <c r="B384" t="s">
        <v>235</v>
      </c>
      <c r="C384">
        <f>VLOOKUP($B384,'2022'!$B:$AC,18,FALSE)</f>
        <v>0.36515610974256602</v>
      </c>
      <c r="D384">
        <f>VLOOKUP($B384,'2022'!$B:$AC,19,FALSE)</f>
        <v>0.32300000000000001</v>
      </c>
      <c r="E384">
        <f>VLOOKUP($B384,'2022'!$B:$AC,21,FALSE)</f>
        <v>1.2142322575776145</v>
      </c>
      <c r="F384" s="13">
        <f>VLOOKUP($B384,'2022'!$B:$AC,7,FALSE)</f>
        <v>99.9</v>
      </c>
      <c r="G384" s="13">
        <f>VLOOKUP($B384,'2022'!$B:$AC,10,FALSE)</f>
        <v>13.9</v>
      </c>
      <c r="H384">
        <f>VLOOKUP(B384,'2022'!$B:$P,9,FALSE)</f>
        <v>6.5</v>
      </c>
      <c r="I384" s="13">
        <f>VLOOKUP($B384,'2022'!$B:$AC,11,FALSE)</f>
        <v>44.8</v>
      </c>
      <c r="J384" s="13">
        <f>VLOOKUP($B384,'2022'!$B:$AC,6,FALSE)</f>
        <v>6.3</v>
      </c>
      <c r="K384" s="13">
        <f>VLOOKUP($B384,'2022'!$B:$AC,12,FALSE)</f>
        <v>30.9</v>
      </c>
      <c r="L384" s="13">
        <f>VLOOKUP($B384,'2022'!$B:$AC,13,FALSE)</f>
        <v>32.200000000000003</v>
      </c>
      <c r="M384" s="13">
        <f>VLOOKUP($B384,'2022'!$B:$AC,14,FALSE)</f>
        <v>87.1</v>
      </c>
      <c r="N384">
        <f>VLOOKUP($B384,'2022'!$B:$AC,20,FALSE)</f>
        <v>-0.4267181095671056</v>
      </c>
      <c r="O384">
        <f>VLOOKUP($B384,'2022'!$B:$AC,22,FALSE)</f>
        <v>-0.59729867573297024</v>
      </c>
      <c r="P384">
        <f>VLOOKUP($B384,'2022'!$B:$AC,23,FALSE)</f>
        <v>-1.6061132089392065</v>
      </c>
      <c r="Q384">
        <f>VLOOKUP($B384,'2022'!$B:$AC,24,FALSE)</f>
        <v>-1.8043042938450877</v>
      </c>
      <c r="R384">
        <f>VLOOKUP($B384,'2022'!$B:$AC,25,FALSE)</f>
        <v>-0.85364848187852604</v>
      </c>
      <c r="S384">
        <f>VLOOKUP($B384,'2022'!$B:$AC,26,FALSE)</f>
        <v>0.46097766394445883</v>
      </c>
      <c r="T384">
        <f>VLOOKUP($B384,'2022'!$B:$AC,27,FALSE)</f>
        <v>-0.13902258851132115</v>
      </c>
      <c r="U384">
        <f>VLOOKUP($B384,'2022'!$B:$AC,28,FALSE)</f>
        <v>-0.35065555951078153</v>
      </c>
      <c r="V384">
        <f>P384*'Comb LR RESULTS'!$B$18+Q384*'Comb LR RESULTS'!$B$19+R384*'Comb LR RESULTS'!$B$20+S384*'Comb LR RESULTS'!$B$21+T384*'Comb LR RESULTS'!$B$22</f>
        <v>-0.99839430751325275</v>
      </c>
      <c r="W384" s="16">
        <f>'NO Z LR RESULTS'!$B$17+'NO Z LR RESULTS'!$B$18*LR!J384+'NO Z LR RESULTS'!$B$19*LR!I384+'NO Z LR RESULTS'!$B$20*LR!K384+'NO Z LR RESULTS'!$B$21*LR!L384+'NO Z LR RESULTS'!$B$22*LR!M384</f>
        <v>0.38054705209040607</v>
      </c>
    </row>
    <row r="385" spans="1:23" x14ac:dyDescent="0.3">
      <c r="A385">
        <v>2022</v>
      </c>
      <c r="B385" t="s">
        <v>239</v>
      </c>
      <c r="C385">
        <f>VLOOKUP($B385,'2022'!$B:$AC,18,FALSE)</f>
        <v>0.25293803654733199</v>
      </c>
      <c r="D385">
        <f>VLOOKUP($B385,'2022'!$B:$AC,19,FALSE)</f>
        <v>0.26900000000000002</v>
      </c>
      <c r="E385">
        <f>VLOOKUP($B385,'2022'!$B:$AC,21,FALSE)</f>
        <v>-2.0835469541474421</v>
      </c>
      <c r="F385" s="13">
        <f>VLOOKUP($B385,'2022'!$B:$AC,7,FALSE)</f>
        <v>98.9</v>
      </c>
      <c r="G385" s="13">
        <f>VLOOKUP($B385,'2022'!$B:$AC,10,FALSE)</f>
        <v>8.8000000000000007</v>
      </c>
      <c r="H385">
        <f>VLOOKUP(B385,'2022'!$B:$P,9,FALSE)</f>
        <v>6.1</v>
      </c>
      <c r="I385" s="13">
        <f>VLOOKUP($B385,'2022'!$B:$AC,11,FALSE)</f>
        <v>52.5</v>
      </c>
      <c r="J385" s="13">
        <f>VLOOKUP($B385,'2022'!$B:$AC,6,FALSE)</f>
        <v>5.6</v>
      </c>
      <c r="K385" s="13">
        <f>VLOOKUP($B385,'2022'!$B:$AC,12,FALSE)</f>
        <v>43.7</v>
      </c>
      <c r="L385" s="13">
        <f>VLOOKUP($B385,'2022'!$B:$AC,13,FALSE)</f>
        <v>23.5</v>
      </c>
      <c r="M385" s="13">
        <f>VLOOKUP($B385,'2022'!$B:$AC,14,FALSE)</f>
        <v>87.7</v>
      </c>
      <c r="N385">
        <f>VLOOKUP($B385,'2022'!$B:$AC,20,FALSE)</f>
        <v>-1.5781477786233853</v>
      </c>
      <c r="O385">
        <f>VLOOKUP($B385,'2022'!$B:$AC,22,FALSE)</f>
        <v>-0.71268077137392905</v>
      </c>
      <c r="P385">
        <f>VLOOKUP($B385,'2022'!$B:$AC,23,FALSE)</f>
        <v>0.71331991791361127</v>
      </c>
      <c r="Q385">
        <f>VLOOKUP($B385,'2022'!$B:$AC,24,FALSE)</f>
        <v>-1.8945633891745628</v>
      </c>
      <c r="R385">
        <f>VLOOKUP($B385,'2022'!$B:$AC,25,FALSE)</f>
        <v>2.3209785465617383</v>
      </c>
      <c r="S385">
        <f>VLOOKUP($B385,'2022'!$B:$AC,26,FALSE)</f>
        <v>0.5868186365219622</v>
      </c>
      <c r="T385">
        <f>VLOOKUP($B385,'2022'!$B:$AC,27,FALSE)</f>
        <v>-1.6618560448677246</v>
      </c>
      <c r="U385">
        <f>VLOOKUP($B385,'2022'!$B:$AC,28,FALSE)</f>
        <v>-1.9668672543466144</v>
      </c>
      <c r="V385">
        <f>P385*'Comb LR RESULTS'!$B$18+Q385*'Comb LR RESULTS'!$B$19+R385*'Comb LR RESULTS'!$B$20+S385*'Comb LR RESULTS'!$B$21+T385*'Comb LR RESULTS'!$B$22</f>
        <v>-1.1737117384413276</v>
      </c>
      <c r="W385" s="16">
        <f>'NO Z LR RESULTS'!$B$17+'NO Z LR RESULTS'!$B$18*LR!J385+'NO Z LR RESULTS'!$B$19*LR!I385+'NO Z LR RESULTS'!$B$20*LR!K385+'NO Z LR RESULTS'!$B$21*LR!L385+'NO Z LR RESULTS'!$B$22*LR!M385</f>
        <v>0.39403098010979209</v>
      </c>
    </row>
    <row r="386" spans="1:23" x14ac:dyDescent="0.3">
      <c r="A386">
        <v>2022</v>
      </c>
      <c r="B386" t="s">
        <v>460</v>
      </c>
      <c r="C386">
        <f>VLOOKUP($B386,'2022'!$B:$AC,18,FALSE)</f>
        <v>0.323147400737687</v>
      </c>
      <c r="D386">
        <f>VLOOKUP($B386,'2022'!$B:$AC,19,FALSE)</f>
        <v>0.308</v>
      </c>
      <c r="E386">
        <f>VLOOKUP($B386,'2022'!$B:$AC,21,FALSE)</f>
        <v>-2.028766709331549E-2</v>
      </c>
      <c r="F386" s="13">
        <f>VLOOKUP($B386,'2022'!$B:$AC,7,FALSE)</f>
        <v>99.7</v>
      </c>
      <c r="G386" s="13">
        <f>VLOOKUP($B386,'2022'!$B:$AC,10,FALSE)</f>
        <v>11.9</v>
      </c>
      <c r="H386">
        <f>VLOOKUP(B386,'2022'!$B:$P,9,FALSE)</f>
        <v>2.8</v>
      </c>
      <c r="I386" s="13">
        <f>VLOOKUP($B386,'2022'!$B:$AC,11,FALSE)</f>
        <v>48.4</v>
      </c>
      <c r="J386" s="13">
        <f>VLOOKUP($B386,'2022'!$B:$AC,6,FALSE)</f>
        <v>5.6</v>
      </c>
      <c r="K386" s="13">
        <f>VLOOKUP($B386,'2022'!$B:$AC,12,FALSE)</f>
        <v>36.5</v>
      </c>
      <c r="L386" s="13">
        <f>VLOOKUP($B386,'2022'!$B:$AC,13,FALSE)</f>
        <v>38.799999999999997</v>
      </c>
      <c r="M386" s="13">
        <f>VLOOKUP($B386,'2022'!$B:$AC,14,FALSE)</f>
        <v>88.2</v>
      </c>
      <c r="N386">
        <f>VLOOKUP($B386,'2022'!$B:$AC,20,FALSE)</f>
        <v>-0.87825915625584283</v>
      </c>
      <c r="O386">
        <f>VLOOKUP($B386,'2022'!$B:$AC,22,FALSE)</f>
        <v>-1.6645830604118381</v>
      </c>
      <c r="P386">
        <f>VLOOKUP($B386,'2022'!$B:$AC,23,FALSE)</f>
        <v>-0.52170291586516182</v>
      </c>
      <c r="Q386">
        <f>VLOOKUP($B386,'2022'!$B:$AC,24,FALSE)</f>
        <v>-1.8945633891745628</v>
      </c>
      <c r="R386">
        <f>VLOOKUP($B386,'2022'!$B:$AC,25,FALSE)</f>
        <v>0.53525084306408943</v>
      </c>
      <c r="S386">
        <f>VLOOKUP($B386,'2022'!$B:$AC,26,FALSE)</f>
        <v>0.6916861136698802</v>
      </c>
      <c r="T386">
        <f>VLOOKUP($B386,'2022'!$B:$AC,27,FALSE)</f>
        <v>1.0162303783797422</v>
      </c>
      <c r="U386">
        <f>VLOOKUP($B386,'2022'!$B:$AC,28,FALSE)</f>
        <v>-2.7543584969485142</v>
      </c>
      <c r="V386">
        <f>P386*'Comb LR RESULTS'!$B$18+Q386*'Comb LR RESULTS'!$B$19+R386*'Comb LR RESULTS'!$B$20+S386*'Comb LR RESULTS'!$B$21+T386*'Comb LR RESULTS'!$B$22</f>
        <v>-1.2664321388405428</v>
      </c>
      <c r="W386" s="16">
        <f>'NO Z LR RESULTS'!$B$17+'NO Z LR RESULTS'!$B$18*LR!J386+'NO Z LR RESULTS'!$B$19*LR!I386+'NO Z LR RESULTS'!$B$20*LR!K386+'NO Z LR RESULTS'!$B$21*LR!L386+'NO Z LR RESULTS'!$B$22*LR!M386</f>
        <v>0.38043407388650824</v>
      </c>
    </row>
    <row r="387" spans="1:23" x14ac:dyDescent="0.3">
      <c r="A387">
        <v>2022</v>
      </c>
      <c r="B387" t="s">
        <v>234</v>
      </c>
      <c r="C387">
        <f>VLOOKUP($B387,'2022'!$B:$AC,18,FALSE)</f>
        <v>0.27362406074102202</v>
      </c>
      <c r="D387">
        <f>VLOOKUP($B387,'2022'!$B:$AC,19,FALSE)</f>
        <v>0.29699999999999999</v>
      </c>
      <c r="E387">
        <f>VLOOKUP($B387,'2022'!$B:$AC,21,FALSE)</f>
        <v>-1.475641840320467</v>
      </c>
      <c r="F387" s="13">
        <f>VLOOKUP($B387,'2022'!$B:$AC,7,FALSE)</f>
        <v>99.1</v>
      </c>
      <c r="G387" s="13">
        <f>VLOOKUP($B387,'2022'!$B:$AC,10,FALSE)</f>
        <v>6.8</v>
      </c>
      <c r="H387">
        <f>VLOOKUP(B387,'2022'!$B:$P,9,FALSE)</f>
        <v>7.7</v>
      </c>
      <c r="I387" s="13">
        <f>VLOOKUP($B387,'2022'!$B:$AC,11,FALSE)</f>
        <v>46.2</v>
      </c>
      <c r="J387" s="13">
        <f>VLOOKUP($B387,'2022'!$B:$AC,6,FALSE)</f>
        <v>5.2</v>
      </c>
      <c r="K387" s="13">
        <f>VLOOKUP($B387,'2022'!$B:$AC,12,FALSE)</f>
        <v>39.4</v>
      </c>
      <c r="L387" s="13">
        <f>VLOOKUP($B387,'2022'!$B:$AC,13,FALSE)</f>
        <v>35</v>
      </c>
      <c r="M387" s="13">
        <f>VLOOKUP($B387,'2022'!$B:$AC,14,FALSE)</f>
        <v>92.1</v>
      </c>
      <c r="N387">
        <f>VLOOKUP($B387,'2022'!$B:$AC,20,FALSE)</f>
        <v>-2.0296888253121228</v>
      </c>
      <c r="O387">
        <f>VLOOKUP($B387,'2022'!$B:$AC,22,FALSE)</f>
        <v>-0.25115238881009416</v>
      </c>
      <c r="P387">
        <f>VLOOKUP($B387,'2022'!$B:$AC,23,FALSE)</f>
        <v>-1.1843980949659654</v>
      </c>
      <c r="Q387">
        <f>VLOOKUP($B387,'2022'!$B:$AC,24,FALSE)</f>
        <v>-1.9461400150771202</v>
      </c>
      <c r="R387">
        <f>VLOOKUP($B387,'2022'!$B:$AC,25,FALSE)</f>
        <v>1.2545022791950862</v>
      </c>
      <c r="S387">
        <f>VLOOKUP($B387,'2022'!$B:$AC,26,FALSE)</f>
        <v>1.5096524354236385</v>
      </c>
      <c r="T387">
        <f>VLOOKUP($B387,'2022'!$B:$AC,27,FALSE)</f>
        <v>0.35108473077579655</v>
      </c>
      <c r="U387">
        <f>VLOOKUP($B387,'2022'!$B:$AC,28,FALSE)</f>
        <v>-2.0420745896243644</v>
      </c>
      <c r="V387">
        <f>P387*'Comb LR RESULTS'!$B$18+Q387*'Comb LR RESULTS'!$B$19+R387*'Comb LR RESULTS'!$B$20+S387*'Comb LR RESULTS'!$B$21+T387*'Comb LR RESULTS'!$B$22</f>
        <v>-1.0934571275858933</v>
      </c>
      <c r="W387" s="16">
        <f>'NO Z LR RESULTS'!$B$17+'NO Z LR RESULTS'!$B$18*LR!J387+'NO Z LR RESULTS'!$B$19*LR!I387+'NO Z LR RESULTS'!$B$20*LR!K387+'NO Z LR RESULTS'!$B$21*LR!L387+'NO Z LR RESULTS'!$B$22*LR!M387</f>
        <v>0.38364990078213712</v>
      </c>
    </row>
    <row r="388" spans="1:23" x14ac:dyDescent="0.3">
      <c r="A388">
        <v>2022</v>
      </c>
      <c r="B388" t="s">
        <v>241</v>
      </c>
      <c r="C388">
        <f>VLOOKUP($B388,'2022'!$B:$AC,18,FALSE)</f>
        <v>0.34951040391715699</v>
      </c>
      <c r="D388">
        <f>VLOOKUP($B388,'2022'!$B:$AC,19,FALSE)</f>
        <v>0.33300000000000002</v>
      </c>
      <c r="E388">
        <f>VLOOKUP($B388,'2022'!$B:$AC,21,FALSE)</f>
        <v>0.75444817864378699</v>
      </c>
      <c r="F388" s="13">
        <f>VLOOKUP($B388,'2022'!$B:$AC,7,FALSE)</f>
        <v>99.3</v>
      </c>
      <c r="G388" s="13">
        <f>VLOOKUP($B388,'2022'!$B:$AC,10,FALSE)</f>
        <v>11.8</v>
      </c>
      <c r="H388">
        <f>VLOOKUP(B388,'2022'!$B:$P,9,FALSE)</f>
        <v>6.5</v>
      </c>
      <c r="I388" s="13">
        <f>VLOOKUP($B388,'2022'!$B:$AC,11,FALSE)</f>
        <v>51.2</v>
      </c>
      <c r="J388" s="13">
        <f>VLOOKUP($B388,'2022'!$B:$AC,6,FALSE)</f>
        <v>5.0999999999999996</v>
      </c>
      <c r="K388" s="13">
        <f>VLOOKUP($B388,'2022'!$B:$AC,12,FALSE)</f>
        <v>39.4</v>
      </c>
      <c r="L388" s="13">
        <f>VLOOKUP($B388,'2022'!$B:$AC,13,FALSE)</f>
        <v>29.3</v>
      </c>
      <c r="M388" s="13">
        <f>VLOOKUP($B388,'2022'!$B:$AC,14,FALSE)</f>
        <v>95</v>
      </c>
      <c r="N388">
        <f>VLOOKUP($B388,'2022'!$B:$AC,20,FALSE)</f>
        <v>-0.90083620859027957</v>
      </c>
      <c r="O388">
        <f>VLOOKUP($B388,'2022'!$B:$AC,22,FALSE)</f>
        <v>-0.59729867573297024</v>
      </c>
      <c r="P388">
        <f>VLOOKUP($B388,'2022'!$B:$AC,23,FALSE)</f>
        <v>0.32172731208131838</v>
      </c>
      <c r="Q388">
        <f>VLOOKUP($B388,'2022'!$B:$AC,24,FALSE)</f>
        <v>-1.9590341715527595</v>
      </c>
      <c r="R388">
        <f>VLOOKUP($B388,'2022'!$B:$AC,25,FALSE)</f>
        <v>1.2545022791950862</v>
      </c>
      <c r="S388">
        <f>VLOOKUP($B388,'2022'!$B:$AC,26,FALSE)</f>
        <v>2.1178838028815639</v>
      </c>
      <c r="T388">
        <f>VLOOKUP($B388,'2022'!$B:$AC,27,FALSE)</f>
        <v>-0.64663374063012258</v>
      </c>
      <c r="U388">
        <f>VLOOKUP($B388,'2022'!$B:$AC,28,FALSE)</f>
        <v>-0.44901890723615923</v>
      </c>
      <c r="V388">
        <f>P388*'Comb LR RESULTS'!$B$18+Q388*'Comb LR RESULTS'!$B$19+R388*'Comb LR RESULTS'!$B$20+S388*'Comb LR RESULTS'!$B$21+T388*'Comb LR RESULTS'!$B$22</f>
        <v>-0.59954971461209006</v>
      </c>
      <c r="W388" s="16">
        <f>'NO Z LR RESULTS'!$B$17+'NO Z LR RESULTS'!$B$18*LR!J388+'NO Z LR RESULTS'!$B$19*LR!I388+'NO Z LR RESULTS'!$B$20*LR!K388+'NO Z LR RESULTS'!$B$21*LR!L388+'NO Z LR RESULTS'!$B$22*LR!M388</f>
        <v>0.4112062649273146</v>
      </c>
    </row>
    <row r="389" spans="1:23" x14ac:dyDescent="0.3">
      <c r="A389">
        <v>2022</v>
      </c>
      <c r="B389" t="s">
        <v>451</v>
      </c>
      <c r="C389">
        <f>VLOOKUP($B389,'2022'!$B:$AC,18,FALSE)</f>
        <v>0.31155587927432299</v>
      </c>
      <c r="D389">
        <f>VLOOKUP($B389,'2022'!$B:$AC,19,FALSE)</f>
        <v>0.28100000000000003</v>
      </c>
      <c r="E389">
        <f>VLOOKUP($B389,'2022'!$B:$AC,21,FALSE)</f>
        <v>-0.3609304657594587</v>
      </c>
      <c r="F389" s="13">
        <f>VLOOKUP($B389,'2022'!$B:$AC,7,FALSE)</f>
        <v>100.3</v>
      </c>
      <c r="G389" s="13">
        <f>VLOOKUP($B389,'2022'!$B:$AC,10,FALSE)</f>
        <v>7.1</v>
      </c>
      <c r="H389">
        <f>VLOOKUP(B389,'2022'!$B:$P,9,FALSE)</f>
        <v>7.3</v>
      </c>
      <c r="I389" s="13">
        <f>VLOOKUP($B389,'2022'!$B:$AC,11,FALSE)</f>
        <v>46.9</v>
      </c>
      <c r="J389" s="13">
        <f>VLOOKUP($B389,'2022'!$B:$AC,6,FALSE)</f>
        <v>4.9000000000000004</v>
      </c>
      <c r="K389" s="13">
        <f>VLOOKUP($B389,'2022'!$B:$AC,12,FALSE)</f>
        <v>39.799999999999997</v>
      </c>
      <c r="L389" s="13">
        <f>VLOOKUP($B389,'2022'!$B:$AC,13,FALSE)</f>
        <v>44.3</v>
      </c>
      <c r="M389" s="13">
        <f>VLOOKUP($B389,'2022'!$B:$AC,14,FALSE)</f>
        <v>92.3</v>
      </c>
      <c r="N389">
        <f>VLOOKUP($B389,'2022'!$B:$AC,20,FALSE)</f>
        <v>-1.9619576683088122</v>
      </c>
      <c r="O389">
        <f>VLOOKUP($B389,'2022'!$B:$AC,22,FALSE)</f>
        <v>-0.36653448445105297</v>
      </c>
      <c r="P389">
        <f>VLOOKUP($B389,'2022'!$B:$AC,23,FALSE)</f>
        <v>-0.97354053797934692</v>
      </c>
      <c r="Q389">
        <f>VLOOKUP($B389,'2022'!$B:$AC,24,FALSE)</f>
        <v>-1.9848224845040379</v>
      </c>
      <c r="R389">
        <f>VLOOKUP($B389,'2022'!$B:$AC,25,FALSE)</f>
        <v>1.3537093738338442</v>
      </c>
      <c r="S389">
        <f>VLOOKUP($B389,'2022'!$B:$AC,26,FALSE)</f>
        <v>1.5515994262828063</v>
      </c>
      <c r="T389">
        <f>VLOOKUP($B389,'2022'!$B:$AC,27,FALSE)</f>
        <v>1.9789411841222957</v>
      </c>
      <c r="U389">
        <f>VLOOKUP($B389,'2022'!$B:$AC,28,FALSE)</f>
        <v>-3.7658736161773714</v>
      </c>
      <c r="V389">
        <f>P389*'Comb LR RESULTS'!$B$18+Q389*'Comb LR RESULTS'!$B$19+R389*'Comb LR RESULTS'!$B$20+S389*'Comb LR RESULTS'!$B$21+T389*'Comb LR RESULTS'!$B$22</f>
        <v>-1.3083532065338508</v>
      </c>
      <c r="W389" s="16">
        <f>'NO Z LR RESULTS'!$B$17+'NO Z LR RESULTS'!$B$18*LR!J389+'NO Z LR RESULTS'!$B$19*LR!I389+'NO Z LR RESULTS'!$B$20*LR!K389+'NO Z LR RESULTS'!$B$21*LR!L389+'NO Z LR RESULTS'!$B$22*LR!M389</f>
        <v>0.37769305991882762</v>
      </c>
    </row>
    <row r="390" spans="1:23" x14ac:dyDescent="0.3">
      <c r="A390">
        <v>2022</v>
      </c>
      <c r="B390" t="s">
        <v>455</v>
      </c>
      <c r="C390">
        <f>VLOOKUP($B390,'2022'!$B:$AC,18,FALSE)</f>
        <v>0.25054719245180102</v>
      </c>
      <c r="D390">
        <f>VLOOKUP($B390,'2022'!$B:$AC,19,FALSE)</f>
        <v>0.27300000000000002</v>
      </c>
      <c r="E390">
        <f>VLOOKUP($B390,'2022'!$B:$AC,21,FALSE)</f>
        <v>-2.1538072583232268</v>
      </c>
      <c r="F390" s="13">
        <f>VLOOKUP($B390,'2022'!$B:$AC,7,FALSE)</f>
        <v>98.3</v>
      </c>
      <c r="G390" s="13">
        <f>VLOOKUP($B390,'2022'!$B:$AC,10,FALSE)</f>
        <v>4.5</v>
      </c>
      <c r="H390">
        <f>VLOOKUP(B390,'2022'!$B:$P,9,FALSE)</f>
        <v>2.6</v>
      </c>
      <c r="I390" s="13">
        <f>VLOOKUP($B390,'2022'!$B:$AC,11,FALSE)</f>
        <v>45.3</v>
      </c>
      <c r="J390" s="13">
        <f>VLOOKUP($B390,'2022'!$B:$AC,6,FALSE)</f>
        <v>3.1</v>
      </c>
      <c r="K390" s="13">
        <f>VLOOKUP($B390,'2022'!$B:$AC,12,FALSE)</f>
        <v>40.799999999999997</v>
      </c>
      <c r="L390" s="13">
        <f>VLOOKUP($B390,'2022'!$B:$AC,13,FALSE)</f>
        <v>34.299999999999997</v>
      </c>
      <c r="M390" s="13">
        <f>VLOOKUP($B390,'2022'!$B:$AC,14,FALSE)</f>
        <v>86.9</v>
      </c>
      <c r="N390">
        <f>VLOOKUP($B390,'2022'!$B:$AC,20,FALSE)</f>
        <v>-2.5489610290041704</v>
      </c>
      <c r="O390">
        <f>VLOOKUP($B390,'2022'!$B:$AC,22,FALSE)</f>
        <v>-1.7222741082323176</v>
      </c>
      <c r="P390">
        <f>VLOOKUP($B390,'2022'!$B:$AC,23,FALSE)</f>
        <v>-1.4555006682344782</v>
      </c>
      <c r="Q390">
        <f>VLOOKUP($B390,'2022'!$B:$AC,24,FALSE)</f>
        <v>-2.216917301065545</v>
      </c>
      <c r="R390">
        <f>VLOOKUP($B390,'2022'!$B:$AC,25,FALSE)</f>
        <v>1.6017271104307398</v>
      </c>
      <c r="S390">
        <f>VLOOKUP($B390,'2022'!$B:$AC,26,FALSE)</f>
        <v>0.41903067308529401</v>
      </c>
      <c r="T390">
        <f>VLOOKUP($B390,'2022'!$B:$AC,27,FALSE)</f>
        <v>0.22855790095401649</v>
      </c>
      <c r="U390">
        <f>VLOOKUP($B390,'2022'!$B:$AC,28,FALSE)</f>
        <v>-3.6281716393650072</v>
      </c>
      <c r="V390">
        <f>P390*'Comb LR RESULTS'!$B$18+Q390*'Comb LR RESULTS'!$B$19+R390*'Comb LR RESULTS'!$B$20+S390*'Comb LR RESULTS'!$B$21+T390*'Comb LR RESULTS'!$B$22</f>
        <v>-1.7659659576972211</v>
      </c>
      <c r="W390" s="16">
        <f>'NO Z LR RESULTS'!$B$17+'NO Z LR RESULTS'!$B$18*LR!J390+'NO Z LR RESULTS'!$B$19*LR!I390+'NO Z LR RESULTS'!$B$20*LR!K390+'NO Z LR RESULTS'!$B$21*LR!L390+'NO Z LR RESULTS'!$B$22*LR!M390</f>
        <v>0.36372441247401255</v>
      </c>
    </row>
    <row r="391" spans="1:23" x14ac:dyDescent="0.3">
      <c r="A391">
        <v>2022</v>
      </c>
      <c r="B391" t="s">
        <v>240</v>
      </c>
      <c r="C391">
        <f>VLOOKUP($B391,'2022'!$B:$AC,18,FALSE)</f>
        <v>0.25701533885114503</v>
      </c>
      <c r="D391">
        <f>VLOOKUP($B391,'2022'!$B:$AC,19,FALSE)</f>
        <v>0.27500000000000002</v>
      </c>
      <c r="E391">
        <f>VLOOKUP($B391,'2022'!$B:$AC,21,FALSE)</f>
        <v>-1.963726301425663</v>
      </c>
      <c r="F391" s="13">
        <f>VLOOKUP($B391,'2022'!$B:$AC,7,FALSE)</f>
        <v>98.9</v>
      </c>
      <c r="G391" s="13">
        <f>VLOOKUP($B391,'2022'!$B:$AC,10,FALSE)</f>
        <v>12.6</v>
      </c>
      <c r="H391">
        <f>VLOOKUP(B391,'2022'!$B:$P,9,FALSE)</f>
        <v>2.4</v>
      </c>
      <c r="I391" s="13">
        <f>VLOOKUP($B391,'2022'!$B:$AC,11,FALSE)</f>
        <v>52.6</v>
      </c>
      <c r="J391" s="13">
        <f>VLOOKUP($B391,'2022'!$B:$AC,6,FALSE)</f>
        <v>2.6</v>
      </c>
      <c r="K391" s="13">
        <f>VLOOKUP($B391,'2022'!$B:$AC,12,FALSE)</f>
        <v>40</v>
      </c>
      <c r="L391" s="13">
        <f>VLOOKUP($B391,'2022'!$B:$AC,13,FALSE)</f>
        <v>27.3</v>
      </c>
      <c r="M391" s="13">
        <f>VLOOKUP($B391,'2022'!$B:$AC,14,FALSE)</f>
        <v>93.1</v>
      </c>
      <c r="N391">
        <f>VLOOKUP($B391,'2022'!$B:$AC,20,FALSE)</f>
        <v>-0.72021978991478497</v>
      </c>
      <c r="O391">
        <f>VLOOKUP($B391,'2022'!$B:$AC,22,FALSE)</f>
        <v>-1.7799651560527967</v>
      </c>
      <c r="P391">
        <f>VLOOKUP($B391,'2022'!$B:$AC,23,FALSE)</f>
        <v>0.74344242605455746</v>
      </c>
      <c r="Q391">
        <f>VLOOKUP($B391,'2022'!$B:$AC,24,FALSE)</f>
        <v>-2.2813880834437419</v>
      </c>
      <c r="R391">
        <f>VLOOKUP($B391,'2022'!$B:$AC,25,FALSE)</f>
        <v>1.403312921153224</v>
      </c>
      <c r="S391">
        <f>VLOOKUP($B391,'2022'!$B:$AC,26,FALSE)</f>
        <v>1.7193873897194745</v>
      </c>
      <c r="T391">
        <f>VLOOKUP($B391,'2022'!$B:$AC,27,FALSE)</f>
        <v>-0.99671039726377841</v>
      </c>
      <c r="U391">
        <f>VLOOKUP($B391,'2022'!$B:$AC,28,FALSE)</f>
        <v>-0.96860321761371304</v>
      </c>
      <c r="V391">
        <f>P391*'Comb LR RESULTS'!$B$18+Q391*'Comb LR RESULTS'!$B$19+R391*'Comb LR RESULTS'!$B$20+S391*'Comb LR RESULTS'!$B$21+T391*'Comb LR RESULTS'!$B$22</f>
        <v>-0.90985682278181768</v>
      </c>
      <c r="W391" s="16">
        <f>'NO Z LR RESULTS'!$B$17+'NO Z LR RESULTS'!$B$18*LR!J391+'NO Z LR RESULTS'!$B$19*LR!I391+'NO Z LR RESULTS'!$B$20*LR!K391+'NO Z LR RESULTS'!$B$21*LR!L391+'NO Z LR RESULTS'!$B$22*LR!M391</f>
        <v>0.40916864181165291</v>
      </c>
    </row>
    <row r="392" spans="1:23" x14ac:dyDescent="0.3">
      <c r="A392">
        <v>2022</v>
      </c>
      <c r="B392" t="s">
        <v>242</v>
      </c>
      <c r="C392">
        <f>VLOOKUP($B392,'2022'!$B:$AC,18,FALSE)</f>
        <v>0.34139612035044298</v>
      </c>
      <c r="D392">
        <f>VLOOKUP($B392,'2022'!$B:$AC,19,FALSE)</f>
        <v>0.312</v>
      </c>
      <c r="E392">
        <f>VLOOKUP($B392,'2022'!$B:$AC,21,FALSE)</f>
        <v>0.51599179722118937</v>
      </c>
      <c r="F392" s="13">
        <f>VLOOKUP($B392,'2022'!$B:$AC,7,FALSE)</f>
        <v>98.4</v>
      </c>
      <c r="G392" s="13">
        <f>VLOOKUP($B392,'2022'!$B:$AC,10,FALSE)</f>
        <v>11.3</v>
      </c>
      <c r="H392">
        <f>VLOOKUP(B392,'2022'!$B:$P,9,FALSE)</f>
        <v>7.9</v>
      </c>
      <c r="I392" s="13">
        <f>VLOOKUP($B392,'2022'!$B:$AC,11,FALSE)</f>
        <v>54.6</v>
      </c>
      <c r="J392" s="13">
        <f>VLOOKUP($B392,'2022'!$B:$AC,6,FALSE)</f>
        <v>2.4</v>
      </c>
      <c r="K392" s="13">
        <f>VLOOKUP($B392,'2022'!$B:$AC,12,FALSE)</f>
        <v>43.3</v>
      </c>
      <c r="L392" s="13">
        <f>VLOOKUP($B392,'2022'!$B:$AC,13,FALSE)</f>
        <v>26.2</v>
      </c>
      <c r="M392" s="13">
        <f>VLOOKUP($B392,'2022'!$B:$AC,14,FALSE)</f>
        <v>95.5</v>
      </c>
      <c r="N392">
        <f>VLOOKUP($B392,'2022'!$B:$AC,20,FALSE)</f>
        <v>-1.013721470262464</v>
      </c>
      <c r="O392">
        <f>VLOOKUP($B392,'2022'!$B:$AC,22,FALSE)</f>
        <v>-0.19346134098961476</v>
      </c>
      <c r="P392">
        <f>VLOOKUP($B392,'2022'!$B:$AC,23,FALSE)</f>
        <v>1.345892588873471</v>
      </c>
      <c r="Q392">
        <f>VLOOKUP($B392,'2022'!$B:$AC,24,FALSE)</f>
        <v>-2.3071763963950205</v>
      </c>
      <c r="R392">
        <f>VLOOKUP($B392,'2022'!$B:$AC,25,FALSE)</f>
        <v>2.2217714519229785</v>
      </c>
      <c r="S392">
        <f>VLOOKUP($B392,'2022'!$B:$AC,26,FALSE)</f>
        <v>2.222751280029482</v>
      </c>
      <c r="T392">
        <f>VLOOKUP($B392,'2022'!$B:$AC,27,FALSE)</f>
        <v>-1.1892525584122893</v>
      </c>
      <c r="U392">
        <f>VLOOKUP($B392,'2022'!$B:$AC,28,FALSE)</f>
        <v>-1.1169440098762278</v>
      </c>
      <c r="V392">
        <f>P392*'Comb LR RESULTS'!$B$18+Q392*'Comb LR RESULTS'!$B$19+R392*'Comb LR RESULTS'!$B$20+S392*'Comb LR RESULTS'!$B$21+T392*'Comb LR RESULTS'!$B$22</f>
        <v>-0.80040486706796776</v>
      </c>
      <c r="W392" s="16">
        <f>'NO Z LR RESULTS'!$B$17+'NO Z LR RESULTS'!$B$18*LR!J392+'NO Z LR RESULTS'!$B$19*LR!I392+'NO Z LR RESULTS'!$B$20*LR!K392+'NO Z LR RESULTS'!$B$21*LR!L392+'NO Z LR RESULTS'!$B$22*LR!M392</f>
        <v>0.4179502570745246</v>
      </c>
    </row>
    <row r="393" spans="1:23" x14ac:dyDescent="0.3">
      <c r="A393">
        <v>2022</v>
      </c>
      <c r="B393" t="s">
        <v>243</v>
      </c>
      <c r="C393">
        <f>VLOOKUP($B393,'2022'!$B:$AC,18,FALSE)</f>
        <v>0.28748800601493602</v>
      </c>
      <c r="D393">
        <f>VLOOKUP($B393,'2022'!$B:$AC,19,FALSE)</f>
        <v>0.26700000000000002</v>
      </c>
      <c r="E393">
        <f>VLOOKUP($B393,'2022'!$B:$AC,21,FALSE)</f>
        <v>-1.0682187825634106</v>
      </c>
      <c r="F393" s="13">
        <f>VLOOKUP($B393,'2022'!$B:$AC,7,FALSE)</f>
        <v>96.3</v>
      </c>
      <c r="G393" s="13">
        <f>VLOOKUP($B393,'2022'!$B:$AC,10,FALSE)</f>
        <v>7.4</v>
      </c>
      <c r="H393">
        <f>VLOOKUP(B393,'2022'!$B:$P,9,FALSE)</f>
        <v>7.6</v>
      </c>
      <c r="I393" s="13">
        <f>VLOOKUP($B393,'2022'!$B:$AC,11,FALSE)</f>
        <v>46.9</v>
      </c>
      <c r="J393" s="13">
        <f>VLOOKUP($B393,'2022'!$B:$AC,6,FALSE)</f>
        <v>0.9</v>
      </c>
      <c r="K393" s="13">
        <f>VLOOKUP($B393,'2022'!$B:$AC,12,FALSE)</f>
        <v>39.5</v>
      </c>
      <c r="L393" s="13">
        <f>VLOOKUP($B393,'2022'!$B:$AC,13,FALSE)</f>
        <v>34.700000000000003</v>
      </c>
      <c r="M393" s="13">
        <f>VLOOKUP($B393,'2022'!$B:$AC,14,FALSE)</f>
        <v>92.8</v>
      </c>
      <c r="N393">
        <f>VLOOKUP($B393,'2022'!$B:$AC,20,FALSE)</f>
        <v>-1.8942265113055015</v>
      </c>
      <c r="O393">
        <f>VLOOKUP($B393,'2022'!$B:$AC,22,FALSE)</f>
        <v>-0.27999791272033397</v>
      </c>
      <c r="P393">
        <f>VLOOKUP($B393,'2022'!$B:$AC,23,FALSE)</f>
        <v>-0.97354053797934692</v>
      </c>
      <c r="Q393">
        <f>VLOOKUP($B393,'2022'!$B:$AC,24,FALSE)</f>
        <v>-2.5005887435296104</v>
      </c>
      <c r="R393">
        <f>VLOOKUP($B393,'2022'!$B:$AC,25,FALSE)</f>
        <v>1.2793040528547761</v>
      </c>
      <c r="S393">
        <f>VLOOKUP($B393,'2022'!$B:$AC,26,FALSE)</f>
        <v>1.6564669034307244</v>
      </c>
      <c r="T393">
        <f>VLOOKUP($B393,'2022'!$B:$AC,27,FALSE)</f>
        <v>0.29857323228074867</v>
      </c>
      <c r="U393">
        <f>VLOOKUP($B393,'2022'!$B:$AC,28,FALSE)</f>
        <v>-2.4219991252344109</v>
      </c>
      <c r="V393">
        <f>P393*'Comb LR RESULTS'!$B$18+Q393*'Comb LR RESULTS'!$B$19+R393*'Comb LR RESULTS'!$B$20+S393*'Comb LR RESULTS'!$B$21+T393*'Comb LR RESULTS'!$B$22</f>
        <v>-1.382986602555631</v>
      </c>
      <c r="W393" s="16">
        <f>'NO Z LR RESULTS'!$B$17+'NO Z LR RESULTS'!$B$18*LR!J393+'NO Z LR RESULTS'!$B$19*LR!I393+'NO Z LR RESULTS'!$B$20*LR!K393+'NO Z LR RESULTS'!$B$21*LR!L393+'NO Z LR RESULTS'!$B$22*LR!M393</f>
        <v>0.38477047185415925</v>
      </c>
    </row>
    <row r="394" spans="1:23" x14ac:dyDescent="0.3">
      <c r="A394">
        <v>2021</v>
      </c>
      <c r="B394" t="s">
        <v>22</v>
      </c>
      <c r="C394">
        <f>VLOOKUP($B394,'2021'!$B:$AC,18,FALSE)</f>
        <v>0.393489620412108</v>
      </c>
      <c r="D394">
        <f>VLOOKUP($B394,'2021'!$B:$AC,19,FALSE)</f>
        <v>0.40799999999999997</v>
      </c>
      <c r="E394">
        <f>VLOOKUP($B394,'2021'!$B:$AC,21,FALSE)</f>
        <v>1.721844013157511</v>
      </c>
      <c r="F394" s="13">
        <f>VLOOKUP($B394,'2021'!$B:$AC,7,FALSE)</f>
        <v>110.6</v>
      </c>
      <c r="G394" s="13">
        <f>VLOOKUP($B394,'2021'!$B:$AC,10,FALSE)</f>
        <v>24.8</v>
      </c>
      <c r="H394">
        <f>VLOOKUP(B394,'2021'!$B:$P,9,FALSE)</f>
        <v>12.3</v>
      </c>
      <c r="I394" s="13">
        <f>VLOOKUP($B394,'2021'!$B:$AC,11,FALSE)</f>
        <v>55.4</v>
      </c>
      <c r="J394" s="13">
        <f>VLOOKUP($B394,'2021'!$B:$AC,6,FALSE)</f>
        <v>40.700000000000003</v>
      </c>
      <c r="K394" s="13">
        <f>VLOOKUP($B394,'2021'!$B:$AC,12,FALSE)</f>
        <v>30.6</v>
      </c>
      <c r="L394" s="13">
        <f>VLOOKUP($B394,'2021'!$B:$AC,13,FALSE)</f>
        <v>31.2</v>
      </c>
      <c r="M394" s="13">
        <f>VLOOKUP($B394,'2021'!$B:$AC,14,FALSE)</f>
        <v>75.8</v>
      </c>
      <c r="N394">
        <f>VLOOKUP($B394,'2021'!$B:$AC,20,FALSE)</f>
        <v>1.5893471950682361</v>
      </c>
      <c r="O394">
        <f>VLOOKUP($B394,'2021'!$B:$AC,22,FALSE)</f>
        <v>1.0694071440641328</v>
      </c>
      <c r="P394">
        <f>VLOOKUP($B394,'2021'!$B:$AC,23,FALSE)</f>
        <v>1.3607138123659248</v>
      </c>
      <c r="Q394">
        <f>VLOOKUP($B394,'2021'!$B:$AC,24,FALSE)</f>
        <v>2.4008644059584636</v>
      </c>
      <c r="R394">
        <f>VLOOKUP($B394,'2021'!$B:$AC,25,FALSE)</f>
        <v>-0.6739382078217766</v>
      </c>
      <c r="S394">
        <f>VLOOKUP($B394,'2021'!$B:$AC,26,FALSE)</f>
        <v>-1.8529389324559207</v>
      </c>
      <c r="T394">
        <f>VLOOKUP($B394,'2021'!$B:$AC,27,FALSE)</f>
        <v>-0.19039376426992946</v>
      </c>
      <c r="U394">
        <f>VLOOKUP($B394,'2021'!$B:$AC,28,FALSE)</f>
        <v>1.4122574455942489</v>
      </c>
      <c r="V394">
        <f>P394*'Comb LR RESULTS'!$B$18+Q394*'Comb LR RESULTS'!$B$19+R394*'Comb LR RESULTS'!$B$20+S394*'Comb LR RESULTS'!$B$21+T394*'Comb LR RESULTS'!$B$22</f>
        <v>1.1539825364952645</v>
      </c>
      <c r="W394" s="16">
        <f>'NO Z LR RESULTS'!$B$17+'NO Z LR RESULTS'!$B$18*LR!J394+'NO Z LR RESULTS'!$B$19*LR!I394+'NO Z LR RESULTS'!$B$20*LR!K394+'NO Z LR RESULTS'!$B$21*LR!L394+'NO Z LR RESULTS'!$B$22*LR!M394</f>
        <v>0.40580788341037216</v>
      </c>
    </row>
    <row r="395" spans="1:23" x14ac:dyDescent="0.3">
      <c r="A395">
        <v>2021</v>
      </c>
      <c r="B395" t="s">
        <v>337</v>
      </c>
      <c r="C395">
        <f>VLOOKUP($B395,'2021'!$B:$AC,18,FALSE)</f>
        <v>0.38383442385458599</v>
      </c>
      <c r="D395">
        <f>VLOOKUP($B395,'2021'!$B:$AC,19,FALSE)</f>
        <v>0.39200000000000002</v>
      </c>
      <c r="E395">
        <f>VLOOKUP($B395,'2021'!$B:$AC,21,FALSE)</f>
        <v>1.4464934770623405</v>
      </c>
      <c r="F395" s="13">
        <f>VLOOKUP($B395,'2021'!$B:$AC,7,FALSE)</f>
        <v>108.4</v>
      </c>
      <c r="G395" s="13">
        <f>VLOOKUP($B395,'2021'!$B:$AC,10,FALSE)</f>
        <v>19</v>
      </c>
      <c r="H395">
        <f>VLOOKUP(B395,'2021'!$B:$P,9,FALSE)</f>
        <v>10.7</v>
      </c>
      <c r="I395" s="13">
        <f>VLOOKUP($B395,'2021'!$B:$AC,11,FALSE)</f>
        <v>49</v>
      </c>
      <c r="J395" s="13">
        <f>VLOOKUP($B395,'2021'!$B:$AC,6,FALSE)</f>
        <v>40.299999999999997</v>
      </c>
      <c r="K395" s="13">
        <f>VLOOKUP($B395,'2021'!$B:$AC,12,FALSE)</f>
        <v>30</v>
      </c>
      <c r="L395" s="13">
        <f>VLOOKUP($B395,'2021'!$B:$AC,13,FALSE)</f>
        <v>34.200000000000003</v>
      </c>
      <c r="M395" s="13">
        <f>VLOOKUP($B395,'2021'!$B:$AC,14,FALSE)</f>
        <v>77.900000000000006</v>
      </c>
      <c r="N395">
        <f>VLOOKUP($B395,'2021'!$B:$AC,20,FALSE)</f>
        <v>0.30507593218028289</v>
      </c>
      <c r="O395">
        <f>VLOOKUP($B395,'2021'!$B:$AC,22,FALSE)</f>
        <v>0.6108743206572268</v>
      </c>
      <c r="P395">
        <f>VLOOKUP($B395,'2021'!$B:$AC,23,FALSE)</f>
        <v>-0.59716838097257641</v>
      </c>
      <c r="Q395">
        <f>VLOOKUP($B395,'2021'!$B:$AC,24,FALSE)</f>
        <v>2.3507226926161042</v>
      </c>
      <c r="R395">
        <f>VLOOKUP($B395,'2021'!$B:$AC,25,FALSE)</f>
        <v>-0.82206601442527871</v>
      </c>
      <c r="S395">
        <f>VLOOKUP($B395,'2021'!$B:$AC,26,FALSE)</f>
        <v>-1.412574689805409</v>
      </c>
      <c r="T395">
        <f>VLOOKUP($B395,'2021'!$B:$AC,27,FALSE)</f>
        <v>0.38686392527187841</v>
      </c>
      <c r="U395">
        <f>VLOOKUP($B395,'2021'!$B:$AC,28,FALSE)</f>
        <v>1.3733500919640955</v>
      </c>
      <c r="V395">
        <f>P395*'Comb LR RESULTS'!$B$18+Q395*'Comb LR RESULTS'!$B$19+R395*'Comb LR RESULTS'!$B$20+S395*'Comb LR RESULTS'!$B$21+T395*'Comb LR RESULTS'!$B$22</f>
        <v>1.0600612329806822</v>
      </c>
      <c r="W395" s="16">
        <f>'NO Z LR RESULTS'!$B$17+'NO Z LR RESULTS'!$B$18*LR!J395+'NO Z LR RESULTS'!$B$19*LR!I395+'NO Z LR RESULTS'!$B$20*LR!K395+'NO Z LR RESULTS'!$B$21*LR!L395+'NO Z LR RESULTS'!$B$22*LR!M395</f>
        <v>0.39075153033506616</v>
      </c>
    </row>
    <row r="396" spans="1:23" x14ac:dyDescent="0.3">
      <c r="A396">
        <v>2021</v>
      </c>
      <c r="B396" t="s">
        <v>475</v>
      </c>
      <c r="C396">
        <f>VLOOKUP($B396,'2021'!$B:$AC,18,FALSE)</f>
        <v>0.331507059313216</v>
      </c>
      <c r="D396">
        <f>VLOOKUP($B396,'2021'!$B:$AC,19,FALSE)</f>
        <v>0.32200000000000001</v>
      </c>
      <c r="E396">
        <f>VLOOKUP($B396,'2021'!$B:$AC,21,FALSE)</f>
        <v>-4.579803591453515E-2</v>
      </c>
      <c r="F396" s="13">
        <f>VLOOKUP($B396,'2021'!$B:$AC,7,FALSE)</f>
        <v>110.8</v>
      </c>
      <c r="G396" s="13">
        <f>VLOOKUP($B396,'2021'!$B:$AC,10,FALSE)</f>
        <v>26.4</v>
      </c>
      <c r="H396">
        <f>VLOOKUP(B396,'2021'!$B:$P,9,FALSE)</f>
        <v>11.5</v>
      </c>
      <c r="I396" s="13">
        <f>VLOOKUP($B396,'2021'!$B:$AC,11,FALSE)</f>
        <v>55.9</v>
      </c>
      <c r="J396" s="13">
        <f>VLOOKUP($B396,'2021'!$B:$AC,6,FALSE)</f>
        <v>39.200000000000003</v>
      </c>
      <c r="K396" s="13">
        <f>VLOOKUP($B396,'2021'!$B:$AC,12,FALSE)</f>
        <v>29.5</v>
      </c>
      <c r="L396" s="13">
        <f>VLOOKUP($B396,'2021'!$B:$AC,13,FALSE)</f>
        <v>29.3</v>
      </c>
      <c r="M396" s="13">
        <f>VLOOKUP($B396,'2021'!$B:$AC,14,FALSE)</f>
        <v>78.400000000000006</v>
      </c>
      <c r="N396">
        <f>VLOOKUP($B396,'2021'!$B:$AC,20,FALSE)</f>
        <v>1.943628922761464</v>
      </c>
      <c r="O396">
        <f>VLOOKUP($B396,'2021'!$B:$AC,22,FALSE)</f>
        <v>0.84014073236067988</v>
      </c>
      <c r="P396">
        <f>VLOOKUP($B396,'2021'!$B:$AC,23,FALSE)</f>
        <v>1.5136733587204954</v>
      </c>
      <c r="Q396">
        <f>VLOOKUP($B396,'2021'!$B:$AC,24,FALSE)</f>
        <v>2.2128329809246186</v>
      </c>
      <c r="R396">
        <f>VLOOKUP($B396,'2021'!$B:$AC,25,FALSE)</f>
        <v>-0.94550585326153003</v>
      </c>
      <c r="S396">
        <f>VLOOKUP($B396,'2021'!$B:$AC,26,FALSE)</f>
        <v>-1.3077260606029066</v>
      </c>
      <c r="T396">
        <f>VLOOKUP($B396,'2021'!$B:$AC,27,FALSE)</f>
        <v>-0.55599030097974045</v>
      </c>
      <c r="U396">
        <f>VLOOKUP($B396,'2021'!$B:$AC,28,FALSE)</f>
        <v>2.4066030745629825</v>
      </c>
      <c r="V396">
        <f>P396*'Comb LR RESULTS'!$B$18+Q396*'Comb LR RESULTS'!$B$19+R396*'Comb LR RESULTS'!$B$20+S396*'Comb LR RESULTS'!$B$21+T396*'Comb LR RESULTS'!$B$22</f>
        <v>1.3492234128620535</v>
      </c>
      <c r="W396" s="16">
        <f>'NO Z LR RESULTS'!$B$17+'NO Z LR RESULTS'!$B$18*LR!J396+'NO Z LR RESULTS'!$B$19*LR!I396+'NO Z LR RESULTS'!$B$20*LR!K396+'NO Z LR RESULTS'!$B$21*LR!L396+'NO Z LR RESULTS'!$B$22*LR!M396</f>
        <v>0.41658209146876468</v>
      </c>
    </row>
    <row r="397" spans="1:23" x14ac:dyDescent="0.3">
      <c r="A397">
        <v>2021</v>
      </c>
      <c r="B397" t="s">
        <v>275</v>
      </c>
      <c r="C397">
        <f>VLOOKUP($B397,'2021'!$B:$AC,18,FALSE)</f>
        <v>0.40267855547092501</v>
      </c>
      <c r="D397">
        <f>VLOOKUP($B397,'2021'!$B:$AC,19,FALSE)</f>
        <v>0.40699999999999997</v>
      </c>
      <c r="E397">
        <f>VLOOKUP($B397,'2021'!$B:$AC,21,FALSE)</f>
        <v>1.98389752802022</v>
      </c>
      <c r="F397" s="13">
        <f>VLOOKUP($B397,'2021'!$B:$AC,7,FALSE)</f>
        <v>111</v>
      </c>
      <c r="G397" s="13">
        <f>VLOOKUP($B397,'2021'!$B:$AC,10,FALSE)</f>
        <v>27.4</v>
      </c>
      <c r="H397">
        <f>VLOOKUP(B397,'2021'!$B:$P,9,FALSE)</f>
        <v>12.5</v>
      </c>
      <c r="I397" s="13">
        <f>VLOOKUP($B397,'2021'!$B:$AC,11,FALSE)</f>
        <v>51.1</v>
      </c>
      <c r="J397" s="13">
        <f>VLOOKUP($B397,'2021'!$B:$AC,6,FALSE)</f>
        <v>39.200000000000003</v>
      </c>
      <c r="K397" s="13">
        <f>VLOOKUP($B397,'2021'!$B:$AC,12,FALSE)</f>
        <v>23.7</v>
      </c>
      <c r="L397" s="13">
        <f>VLOOKUP($B397,'2021'!$B:$AC,13,FALSE)</f>
        <v>33.6</v>
      </c>
      <c r="M397" s="13">
        <f>VLOOKUP($B397,'2021'!$B:$AC,14,FALSE)</f>
        <v>77.900000000000006</v>
      </c>
      <c r="N397">
        <f>VLOOKUP($B397,'2021'!$B:$AC,20,FALSE)</f>
        <v>2.1650550025697317</v>
      </c>
      <c r="O397">
        <f>VLOOKUP($B397,'2021'!$B:$AC,22,FALSE)</f>
        <v>1.126723746989996</v>
      </c>
      <c r="P397">
        <f>VLOOKUP($B397,'2021'!$B:$AC,23,FALSE)</f>
        <v>4.5261713716619911E-2</v>
      </c>
      <c r="Q397">
        <f>VLOOKUP($B397,'2021'!$B:$AC,24,FALSE)</f>
        <v>2.2128329809246186</v>
      </c>
      <c r="R397">
        <f>VLOOKUP($B397,'2021'!$B:$AC,25,FALSE)</f>
        <v>-2.3774079837620463</v>
      </c>
      <c r="S397">
        <f>VLOOKUP($B397,'2021'!$B:$AC,26,FALSE)</f>
        <v>-1.412574689805409</v>
      </c>
      <c r="T397">
        <f>VLOOKUP($B397,'2021'!$B:$AC,27,FALSE)</f>
        <v>0.27141238736351669</v>
      </c>
      <c r="U397">
        <f>VLOOKUP($B397,'2021'!$B:$AC,28,FALSE)</f>
        <v>2.9062538875177393</v>
      </c>
      <c r="V397">
        <f>P397*'Comb LR RESULTS'!$B$18+Q397*'Comb LR RESULTS'!$B$19+R397*'Comb LR RESULTS'!$B$20+S397*'Comb LR RESULTS'!$B$21+T397*'Comb LR RESULTS'!$B$22</f>
        <v>1.3252733266719434</v>
      </c>
      <c r="W397" s="16">
        <f>'NO Z LR RESULTS'!$B$17+'NO Z LR RESULTS'!$B$18*LR!J397+'NO Z LR RESULTS'!$B$19*LR!I397+'NO Z LR RESULTS'!$B$20*LR!K397+'NO Z LR RESULTS'!$B$21*LR!L397+'NO Z LR RESULTS'!$B$22*LR!M397</f>
        <v>0.40544062223740379</v>
      </c>
    </row>
    <row r="398" spans="1:23" x14ac:dyDescent="0.3">
      <c r="A398">
        <v>2021</v>
      </c>
      <c r="B398" t="s">
        <v>90</v>
      </c>
      <c r="C398">
        <f>VLOOKUP($B398,'2021'!$B:$AC,18,FALSE)</f>
        <v>0.35910321192734102</v>
      </c>
      <c r="D398">
        <f>VLOOKUP($B398,'2021'!$B:$AC,19,FALSE)</f>
        <v>0.371</v>
      </c>
      <c r="E398">
        <f>VLOOKUP($B398,'2021'!$B:$AC,21,FALSE)</f>
        <v>0.74119944996716447</v>
      </c>
      <c r="F398" s="13">
        <f>VLOOKUP($B398,'2021'!$B:$AC,7,FALSE)</f>
        <v>107.9</v>
      </c>
      <c r="G398" s="13">
        <f>VLOOKUP($B398,'2021'!$B:$AC,10,FALSE)</f>
        <v>23</v>
      </c>
      <c r="H398">
        <f>VLOOKUP(B398,'2021'!$B:$P,9,FALSE)</f>
        <v>10.6</v>
      </c>
      <c r="I398" s="13">
        <f>VLOOKUP($B398,'2021'!$B:$AC,11,FALSE)</f>
        <v>47.4</v>
      </c>
      <c r="J398" s="13">
        <f>VLOOKUP($B398,'2021'!$B:$AC,6,FALSE)</f>
        <v>37</v>
      </c>
      <c r="K398" s="13">
        <f>VLOOKUP($B398,'2021'!$B:$AC,12,FALSE)</f>
        <v>24.4</v>
      </c>
      <c r="L398" s="13">
        <f>VLOOKUP($B398,'2021'!$B:$AC,13,FALSE)</f>
        <v>48.1</v>
      </c>
      <c r="M398" s="13">
        <f>VLOOKUP($B398,'2021'!$B:$AC,14,FALSE)</f>
        <v>80.8</v>
      </c>
      <c r="N398">
        <f>VLOOKUP($B398,'2021'!$B:$AC,20,FALSE)</f>
        <v>1.1907802514133539</v>
      </c>
      <c r="O398">
        <f>VLOOKUP($B398,'2021'!$B:$AC,22,FALSE)</f>
        <v>0.58221601919429533</v>
      </c>
      <c r="P398">
        <f>VLOOKUP($B398,'2021'!$B:$AC,23,FALSE)</f>
        <v>-1.0866389293072023</v>
      </c>
      <c r="Q398">
        <f>VLOOKUP($B398,'2021'!$B:$AC,24,FALSE)</f>
        <v>1.9370535575416452</v>
      </c>
      <c r="R398">
        <f>VLOOKUP($B398,'2021'!$B:$AC,25,FALSE)</f>
        <v>-2.2045922093912949</v>
      </c>
      <c r="S398">
        <f>VLOOKUP($B398,'2021'!$B:$AC,26,FALSE)</f>
        <v>-0.80445264043089715</v>
      </c>
      <c r="T398">
        <f>VLOOKUP($B398,'2021'!$B:$AC,27,FALSE)</f>
        <v>3.0614912201489179</v>
      </c>
      <c r="U398">
        <f>VLOOKUP($B398,'2021'!$B:$AC,28,FALSE)</f>
        <v>0.27570190635312497</v>
      </c>
      <c r="V398">
        <f>P398*'Comb LR RESULTS'!$B$18+Q398*'Comb LR RESULTS'!$B$19+R398*'Comb LR RESULTS'!$B$20+S398*'Comb LR RESULTS'!$B$21+T398*'Comb LR RESULTS'!$B$22</f>
        <v>0.88387434221590011</v>
      </c>
      <c r="W398" s="16">
        <f>'NO Z LR RESULTS'!$B$17+'NO Z LR RESULTS'!$B$18*LR!J398+'NO Z LR RESULTS'!$B$19*LR!I398+'NO Z LR RESULTS'!$B$20*LR!K398+'NO Z LR RESULTS'!$B$21*LR!L398+'NO Z LR RESULTS'!$B$22*LR!M398</f>
        <v>0.38785918701704686</v>
      </c>
    </row>
    <row r="399" spans="1:23" x14ac:dyDescent="0.3">
      <c r="A399">
        <v>2021</v>
      </c>
      <c r="B399" t="s">
        <v>70</v>
      </c>
      <c r="C399">
        <f>VLOOKUP($B399,'2021'!$B:$AC,18,FALSE)</f>
        <v>0.43089849349769399</v>
      </c>
      <c r="D399">
        <f>VLOOKUP($B399,'2021'!$B:$AC,19,FALSE)</f>
        <v>0.43</v>
      </c>
      <c r="E399">
        <f>VLOOKUP($B399,'2021'!$B:$AC,21,FALSE)</f>
        <v>2.7886843615093539</v>
      </c>
      <c r="F399" s="13">
        <f>VLOOKUP($B399,'2021'!$B:$AC,7,FALSE)</f>
        <v>108.8</v>
      </c>
      <c r="G399" s="13">
        <f>VLOOKUP($B399,'2021'!$B:$AC,10,FALSE)</f>
        <v>28</v>
      </c>
      <c r="H399">
        <f>VLOOKUP(B399,'2021'!$B:$P,9,FALSE)</f>
        <v>8.1</v>
      </c>
      <c r="I399" s="13">
        <f>VLOOKUP($B399,'2021'!$B:$AC,11,FALSE)</f>
        <v>54</v>
      </c>
      <c r="J399" s="13">
        <f>VLOOKUP($B399,'2021'!$B:$AC,6,FALSE)</f>
        <v>36.700000000000003</v>
      </c>
      <c r="K399" s="13">
        <f>VLOOKUP($B399,'2021'!$B:$AC,12,FALSE)</f>
        <v>26</v>
      </c>
      <c r="L399" s="13">
        <f>VLOOKUP($B399,'2021'!$B:$AC,13,FALSE)</f>
        <v>30.7</v>
      </c>
      <c r="M399" s="13">
        <f>VLOOKUP($B399,'2021'!$B:$AC,14,FALSE)</f>
        <v>77.5</v>
      </c>
      <c r="N399">
        <f>VLOOKUP($B399,'2021'!$B:$AC,20,FALSE)</f>
        <v>2.2979106504546927</v>
      </c>
      <c r="O399">
        <f>VLOOKUP($B399,'2021'!$B:$AC,22,FALSE)</f>
        <v>-0.13424151737899473</v>
      </c>
      <c r="P399">
        <f>VLOOKUP($B399,'2021'!$B:$AC,23,FALSE)</f>
        <v>0.93242708257312801</v>
      </c>
      <c r="Q399">
        <f>VLOOKUP($B399,'2021'!$B:$AC,24,FALSE)</f>
        <v>1.8994472725348766</v>
      </c>
      <c r="R399">
        <f>VLOOKUP($B399,'2021'!$B:$AC,25,FALSE)</f>
        <v>-1.8095847251152899</v>
      </c>
      <c r="S399">
        <f>VLOOKUP($B399,'2021'!$B:$AC,26,FALSE)</f>
        <v>-1.4964535931674121</v>
      </c>
      <c r="T399">
        <f>VLOOKUP($B399,'2021'!$B:$AC,27,FALSE)</f>
        <v>-0.28660337919356399</v>
      </c>
      <c r="U399">
        <f>VLOOKUP($B399,'2021'!$B:$AC,28,FALSE)</f>
        <v>2.4991817836763186</v>
      </c>
      <c r="V399">
        <f>P399*'Comb LR RESULTS'!$B$18+Q399*'Comb LR RESULTS'!$B$19+R399*'Comb LR RESULTS'!$B$20+S399*'Comb LR RESULTS'!$B$21+T399*'Comb LR RESULTS'!$B$22</f>
        <v>1.1362822986906411</v>
      </c>
      <c r="W399" s="16">
        <f>'NO Z LR RESULTS'!$B$17+'NO Z LR RESULTS'!$B$18*LR!J399+'NO Z LR RESULTS'!$B$19*LR!I399+'NO Z LR RESULTS'!$B$20*LR!K399+'NO Z LR RESULTS'!$B$21*LR!L399+'NO Z LR RESULTS'!$B$22*LR!M399</f>
        <v>0.41039979848465419</v>
      </c>
    </row>
    <row r="400" spans="1:23" x14ac:dyDescent="0.3">
      <c r="A400">
        <v>2021</v>
      </c>
      <c r="B400" t="s">
        <v>426</v>
      </c>
      <c r="C400">
        <f>VLOOKUP($B400,'2021'!$B:$AC,18,FALSE)</f>
        <v>0.35261761723516599</v>
      </c>
      <c r="D400">
        <f>VLOOKUP($B400,'2021'!$B:$AC,19,FALSE)</f>
        <v>0.38800000000000001</v>
      </c>
      <c r="E400">
        <f>VLOOKUP($B400,'2021'!$B:$AC,21,FALSE)</f>
        <v>0.55624081502408562</v>
      </c>
      <c r="F400" s="13">
        <f>VLOOKUP($B400,'2021'!$B:$AC,7,FALSE)</f>
        <v>108.5</v>
      </c>
      <c r="G400" s="13">
        <f>VLOOKUP($B400,'2021'!$B:$AC,10,FALSE)</f>
        <v>22.4</v>
      </c>
      <c r="H400">
        <f>VLOOKUP(B400,'2021'!$B:$P,9,FALSE)</f>
        <v>12.5</v>
      </c>
      <c r="I400" s="13">
        <f>VLOOKUP($B400,'2021'!$B:$AC,11,FALSE)</f>
        <v>52.7</v>
      </c>
      <c r="J400" s="13">
        <f>VLOOKUP($B400,'2021'!$B:$AC,6,FALSE)</f>
        <v>36.5</v>
      </c>
      <c r="K400" s="13">
        <f>VLOOKUP($B400,'2021'!$B:$AC,12,FALSE)</f>
        <v>30.3</v>
      </c>
      <c r="L400" s="13">
        <f>VLOOKUP($B400,'2021'!$B:$AC,13,FALSE)</f>
        <v>26.9</v>
      </c>
      <c r="M400" s="13">
        <f>VLOOKUP($B400,'2021'!$B:$AC,14,FALSE)</f>
        <v>77.8</v>
      </c>
      <c r="N400">
        <f>VLOOKUP($B400,'2021'!$B:$AC,20,FALSE)</f>
        <v>1.0579246035283929</v>
      </c>
      <c r="O400">
        <f>VLOOKUP($B400,'2021'!$B:$AC,22,FALSE)</f>
        <v>1.126723746989996</v>
      </c>
      <c r="P400">
        <f>VLOOKUP($B400,'2021'!$B:$AC,23,FALSE)</f>
        <v>0.5347322620512458</v>
      </c>
      <c r="Q400">
        <f>VLOOKUP($B400,'2021'!$B:$AC,24,FALSE)</f>
        <v>1.8743764158636969</v>
      </c>
      <c r="R400">
        <f>VLOOKUP($B400,'2021'!$B:$AC,25,FALSE)</f>
        <v>-0.74800211112352766</v>
      </c>
      <c r="S400">
        <f>VLOOKUP($B400,'2021'!$B:$AC,26,FALSE)</f>
        <v>-1.4335444156459112</v>
      </c>
      <c r="T400">
        <f>VLOOKUP($B400,'2021'!$B:$AC,27,FALSE)</f>
        <v>-1.0177964526131866</v>
      </c>
      <c r="U400">
        <f>VLOOKUP($B400,'2021'!$B:$AC,28,FALSE)</f>
        <v>2.2066305639545001</v>
      </c>
      <c r="V400">
        <f>P400*'Comb LR RESULTS'!$B$18+Q400*'Comb LR RESULTS'!$B$19+R400*'Comb LR RESULTS'!$B$20+S400*'Comb LR RESULTS'!$B$21+T400*'Comb LR RESULTS'!$B$22</f>
        <v>1.0072896920509014</v>
      </c>
      <c r="W400" s="16">
        <f>'NO Z LR RESULTS'!$B$17+'NO Z LR RESULTS'!$B$18*LR!J400+'NO Z LR RESULTS'!$B$19*LR!I400+'NO Z LR RESULTS'!$B$20*LR!K400+'NO Z LR RESULTS'!$B$21*LR!L400+'NO Z LR RESULTS'!$B$22*LR!M400</f>
        <v>0.40447464652319298</v>
      </c>
    </row>
    <row r="401" spans="1:23" x14ac:dyDescent="0.3">
      <c r="A401">
        <v>2021</v>
      </c>
      <c r="B401" t="s">
        <v>476</v>
      </c>
      <c r="C401">
        <f>VLOOKUP($B401,'2021'!$B:$AC,18,FALSE)</f>
        <v>0.391317901846579</v>
      </c>
      <c r="D401">
        <f>VLOOKUP($B401,'2021'!$B:$AC,19,FALSE)</f>
        <v>0.40600000000000003</v>
      </c>
      <c r="E401">
        <f>VLOOKUP($B401,'2021'!$B:$AC,21,FALSE)</f>
        <v>1.6599101242197059</v>
      </c>
      <c r="F401" s="13">
        <f>VLOOKUP($B401,'2021'!$B:$AC,7,FALSE)</f>
        <v>106.1</v>
      </c>
      <c r="G401" s="13">
        <f>VLOOKUP($B401,'2021'!$B:$AC,10,FALSE)</f>
        <v>22.1</v>
      </c>
      <c r="H401">
        <f>VLOOKUP(B401,'2021'!$B:$P,9,FALSE)</f>
        <v>12</v>
      </c>
      <c r="I401" s="13">
        <f>VLOOKUP($B401,'2021'!$B:$AC,11,FALSE)</f>
        <v>53.7</v>
      </c>
      <c r="J401" s="13">
        <f>VLOOKUP($B401,'2021'!$B:$AC,6,FALSE)</f>
        <v>36.299999999999997</v>
      </c>
      <c r="K401" s="13">
        <f>VLOOKUP($B401,'2021'!$B:$AC,12,FALSE)</f>
        <v>31.6</v>
      </c>
      <c r="L401" s="13">
        <f>VLOOKUP($B401,'2021'!$B:$AC,13,FALSE)</f>
        <v>26.2</v>
      </c>
      <c r="M401" s="13">
        <f>VLOOKUP($B401,'2021'!$B:$AC,14,FALSE)</f>
        <v>78.900000000000006</v>
      </c>
      <c r="N401">
        <f>VLOOKUP($B401,'2021'!$B:$AC,20,FALSE)</f>
        <v>0.99149677958591331</v>
      </c>
      <c r="O401">
        <f>VLOOKUP($B401,'2021'!$B:$AC,22,FALSE)</f>
        <v>0.98343223967533788</v>
      </c>
      <c r="P401">
        <f>VLOOKUP($B401,'2021'!$B:$AC,23,FALSE)</f>
        <v>0.84065135476038666</v>
      </c>
      <c r="Q401">
        <f>VLOOKUP($B401,'2021'!$B:$AC,24,FALSE)</f>
        <v>1.8493055591925172</v>
      </c>
      <c r="R401">
        <f>VLOOKUP($B401,'2021'!$B:$AC,25,FALSE)</f>
        <v>-0.42705853014927381</v>
      </c>
      <c r="S401">
        <f>VLOOKUP($B401,'2021'!$B:$AC,26,FALSE)</f>
        <v>-1.2028774314004043</v>
      </c>
      <c r="T401">
        <f>VLOOKUP($B401,'2021'!$B:$AC,27,FALSE)</f>
        <v>-1.1524899135062747</v>
      </c>
      <c r="U401">
        <f>VLOOKUP($B401,'2021'!$B:$AC,28,FALSE)</f>
        <v>2.2259765714476614</v>
      </c>
      <c r="V401">
        <f>P401*'Comb LR RESULTS'!$B$18+Q401*'Comb LR RESULTS'!$B$19+R401*'Comb LR RESULTS'!$B$20+S401*'Comb LR RESULTS'!$B$21+T401*'Comb LR RESULTS'!$B$22</f>
        <v>1.0671655062797998</v>
      </c>
      <c r="W401" s="16">
        <f>'NO Z LR RESULTS'!$B$17+'NO Z LR RESULTS'!$B$18*LR!J401+'NO Z LR RESULTS'!$B$19*LR!I401+'NO Z LR RESULTS'!$B$20*LR!K401+'NO Z LR RESULTS'!$B$21*LR!L401+'NO Z LR RESULTS'!$B$22*LR!M401</f>
        <v>0.40912976238675947</v>
      </c>
    </row>
    <row r="402" spans="1:23" x14ac:dyDescent="0.3">
      <c r="A402">
        <v>2021</v>
      </c>
      <c r="B402" t="s">
        <v>16</v>
      </c>
      <c r="C402">
        <f>VLOOKUP($B402,'2021'!$B:$AC,18,FALSE)</f>
        <v>0.387044765775441</v>
      </c>
      <c r="D402">
        <f>VLOOKUP($B402,'2021'!$B:$AC,19,FALSE)</f>
        <v>0.41799999999999998</v>
      </c>
      <c r="E402">
        <f>VLOOKUP($B402,'2021'!$B:$AC,21,FALSE)</f>
        <v>1.53804721847919</v>
      </c>
      <c r="F402" s="13">
        <f>VLOOKUP($B402,'2021'!$B:$AC,7,FALSE)</f>
        <v>111.6</v>
      </c>
      <c r="G402" s="13">
        <f>VLOOKUP($B402,'2021'!$B:$AC,10,FALSE)</f>
        <v>27.1</v>
      </c>
      <c r="H402">
        <f>VLOOKUP(B402,'2021'!$B:$P,9,FALSE)</f>
        <v>3.8</v>
      </c>
      <c r="I402" s="13">
        <f>VLOOKUP($B402,'2021'!$B:$AC,11,FALSE)</f>
        <v>57.9</v>
      </c>
      <c r="J402" s="13">
        <f>VLOOKUP($B402,'2021'!$B:$AC,6,FALSE)</f>
        <v>36</v>
      </c>
      <c r="K402" s="13">
        <f>VLOOKUP($B402,'2021'!$B:$AC,12,FALSE)</f>
        <v>30.8</v>
      </c>
      <c r="L402" s="13">
        <f>VLOOKUP($B402,'2021'!$B:$AC,13,FALSE)</f>
        <v>27.8</v>
      </c>
      <c r="M402" s="13">
        <f>VLOOKUP($B402,'2021'!$B:$AC,14,FALSE)</f>
        <v>80.5</v>
      </c>
      <c r="N402">
        <f>VLOOKUP($B402,'2021'!$B:$AC,20,FALSE)</f>
        <v>2.0986271786272521</v>
      </c>
      <c r="O402">
        <f>VLOOKUP($B402,'2021'!$B:$AC,22,FALSE)</f>
        <v>-1.3665484802850536</v>
      </c>
      <c r="P402">
        <f>VLOOKUP($B402,'2021'!$B:$AC,23,FALSE)</f>
        <v>2.1255115441387771</v>
      </c>
      <c r="Q402">
        <f>VLOOKUP($B402,'2021'!$B:$AC,24,FALSE)</f>
        <v>1.8116992741857485</v>
      </c>
      <c r="R402">
        <f>VLOOKUP($B402,'2021'!$B:$AC,25,FALSE)</f>
        <v>-0.62456227228727623</v>
      </c>
      <c r="S402">
        <f>VLOOKUP($B402,'2021'!$B:$AC,26,FALSE)</f>
        <v>-0.86736181795239797</v>
      </c>
      <c r="T402">
        <f>VLOOKUP($B402,'2021'!$B:$AC,27,FALSE)</f>
        <v>-0.84461914575064401</v>
      </c>
      <c r="U402">
        <f>VLOOKUP($B402,'2021'!$B:$AC,28,FALSE)</f>
        <v>2.4135188742712708</v>
      </c>
      <c r="V402">
        <f>P402*'Comb LR RESULTS'!$B$18+Q402*'Comb LR RESULTS'!$B$19+R402*'Comb LR RESULTS'!$B$20+S402*'Comb LR RESULTS'!$B$21+T402*'Comb LR RESULTS'!$B$22</f>
        <v>1.2885140508940023</v>
      </c>
      <c r="W402" s="16">
        <f>'NO Z LR RESULTS'!$B$17+'NO Z LR RESULTS'!$B$18*LR!J402+'NO Z LR RESULTS'!$B$19*LR!I402+'NO Z LR RESULTS'!$B$20*LR!K402+'NO Z LR RESULTS'!$B$21*LR!L402+'NO Z LR RESULTS'!$B$22*LR!M402</f>
        <v>0.42554576113611298</v>
      </c>
    </row>
    <row r="403" spans="1:23" x14ac:dyDescent="0.3">
      <c r="A403">
        <v>2021</v>
      </c>
      <c r="B403" t="s">
        <v>346</v>
      </c>
      <c r="C403">
        <f>VLOOKUP($B403,'2021'!$B:$AC,18,FALSE)</f>
        <v>0.36448408962641499</v>
      </c>
      <c r="D403">
        <f>VLOOKUP($B403,'2021'!$B:$AC,19,FALSE)</f>
        <v>0.378</v>
      </c>
      <c r="E403">
        <f>VLOOKUP($B403,'2021'!$B:$AC,21,FALSE)</f>
        <v>0.89465334914731987</v>
      </c>
      <c r="F403" s="13">
        <f>VLOOKUP($B403,'2021'!$B:$AC,7,FALSE)</f>
        <v>106.6</v>
      </c>
      <c r="G403" s="13">
        <f>VLOOKUP($B403,'2021'!$B:$AC,10,FALSE)</f>
        <v>19</v>
      </c>
      <c r="H403">
        <f>VLOOKUP(B403,'2021'!$B:$P,9,FALSE)</f>
        <v>14.1</v>
      </c>
      <c r="I403" s="13">
        <f>VLOOKUP($B403,'2021'!$B:$AC,11,FALSE)</f>
        <v>54.3</v>
      </c>
      <c r="J403" s="13">
        <f>VLOOKUP($B403,'2021'!$B:$AC,6,FALSE)</f>
        <v>35.700000000000003</v>
      </c>
      <c r="K403" s="13">
        <f>VLOOKUP($B403,'2021'!$B:$AC,12,FALSE)</f>
        <v>35.299999999999997</v>
      </c>
      <c r="L403" s="13">
        <f>VLOOKUP($B403,'2021'!$B:$AC,13,FALSE)</f>
        <v>30.1</v>
      </c>
      <c r="M403" s="13">
        <f>VLOOKUP($B403,'2021'!$B:$AC,14,FALSE)</f>
        <v>83.3</v>
      </c>
      <c r="N403">
        <f>VLOOKUP($B403,'2021'!$B:$AC,20,FALSE)</f>
        <v>0.30507593218028289</v>
      </c>
      <c r="O403">
        <f>VLOOKUP($B403,'2021'!$B:$AC,22,FALSE)</f>
        <v>1.5852565703969015</v>
      </c>
      <c r="P403">
        <f>VLOOKUP($B403,'2021'!$B:$AC,23,FALSE)</f>
        <v>1.0242028103858694</v>
      </c>
      <c r="Q403">
        <f>VLOOKUP($B403,'2021'!$B:$AC,24,FALSE)</f>
        <v>1.7740929891789798</v>
      </c>
      <c r="R403">
        <f>VLOOKUP($B403,'2021'!$B:$AC,25,FALSE)</f>
        <v>0.48639627723898549</v>
      </c>
      <c r="S403">
        <f>VLOOKUP($B403,'2021'!$B:$AC,26,FALSE)</f>
        <v>-0.28020949441838544</v>
      </c>
      <c r="T403">
        <f>VLOOKUP($B403,'2021'!$B:$AC,27,FALSE)</f>
        <v>-0.40205491710192504</v>
      </c>
      <c r="U403">
        <f>VLOOKUP($B403,'2021'!$B:$AC,28,FALSE)</f>
        <v>1.4095421346235337</v>
      </c>
      <c r="V403">
        <f>P403*'Comb LR RESULTS'!$B$18+Q403*'Comb LR RESULTS'!$B$19+R403*'Comb LR RESULTS'!$B$20+S403*'Comb LR RESULTS'!$B$21+T403*'Comb LR RESULTS'!$B$22</f>
        <v>1.1287905021773259</v>
      </c>
      <c r="W403" s="16">
        <f>'NO Z LR RESULTS'!$B$17+'NO Z LR RESULTS'!$B$18*LR!J403+'NO Z LR RESULTS'!$B$19*LR!I403+'NO Z LR RESULTS'!$B$20*LR!K403+'NO Z LR RESULTS'!$B$21*LR!L403+'NO Z LR RESULTS'!$B$22*LR!M403</f>
        <v>0.4142895709006158</v>
      </c>
    </row>
    <row r="404" spans="1:23" x14ac:dyDescent="0.3">
      <c r="A404">
        <v>2021</v>
      </c>
      <c r="B404" t="s">
        <v>28</v>
      </c>
      <c r="C404">
        <f>VLOOKUP($B404,'2021'!$B:$AC,18,FALSE)</f>
        <v>0.36949823323418102</v>
      </c>
      <c r="D404">
        <f>VLOOKUP($B404,'2021'!$B:$AC,19,FALSE)</f>
        <v>0.38900000000000001</v>
      </c>
      <c r="E404">
        <f>VLOOKUP($B404,'2021'!$B:$AC,21,FALSE)</f>
        <v>1.0376485872277852</v>
      </c>
      <c r="F404" s="13">
        <f>VLOOKUP($B404,'2021'!$B:$AC,7,FALSE)</f>
        <v>109.2</v>
      </c>
      <c r="G404" s="13">
        <f>VLOOKUP($B404,'2021'!$B:$AC,10,FALSE)</f>
        <v>18.8</v>
      </c>
      <c r="H404">
        <f>VLOOKUP(B404,'2021'!$B:$P,9,FALSE)</f>
        <v>5.3</v>
      </c>
      <c r="I404" s="13">
        <f>VLOOKUP($B404,'2021'!$B:$AC,11,FALSE)</f>
        <v>55.3</v>
      </c>
      <c r="J404" s="13">
        <f>VLOOKUP($B404,'2021'!$B:$AC,6,FALSE)</f>
        <v>34.9</v>
      </c>
      <c r="K404" s="13">
        <f>VLOOKUP($B404,'2021'!$B:$AC,12,FALSE)</f>
        <v>36.5</v>
      </c>
      <c r="L404" s="13">
        <f>VLOOKUP($B404,'2021'!$B:$AC,13,FALSE)</f>
        <v>31.1</v>
      </c>
      <c r="M404" s="13">
        <f>VLOOKUP($B404,'2021'!$B:$AC,14,FALSE)</f>
        <v>89.3</v>
      </c>
      <c r="N404">
        <f>VLOOKUP($B404,'2021'!$B:$AC,20,FALSE)</f>
        <v>0.26079071621862948</v>
      </c>
      <c r="O404">
        <f>VLOOKUP($B404,'2021'!$B:$AC,22,FALSE)</f>
        <v>-0.93667395834107958</v>
      </c>
      <c r="P404">
        <f>VLOOKUP($B404,'2021'!$B:$AC,23,FALSE)</f>
        <v>1.3301219030950104</v>
      </c>
      <c r="Q404">
        <f>VLOOKUP($B404,'2021'!$B:$AC,24,FALSE)</f>
        <v>1.6738095624942617</v>
      </c>
      <c r="R404">
        <f>VLOOKUP($B404,'2021'!$B:$AC,25,FALSE)</f>
        <v>0.7826518904459896</v>
      </c>
      <c r="S404">
        <f>VLOOKUP($B404,'2021'!$B:$AC,26,FALSE)</f>
        <v>0.97797405601164267</v>
      </c>
      <c r="T404">
        <f>VLOOKUP($B404,'2021'!$B:$AC,27,FALSE)</f>
        <v>-0.20963568725465598</v>
      </c>
      <c r="U404">
        <f>VLOOKUP($B404,'2021'!$B:$AC,28,FALSE)</f>
        <v>2.0787674153145703</v>
      </c>
      <c r="V404">
        <f>P404*'Comb LR RESULTS'!$B$18+Q404*'Comb LR RESULTS'!$B$19+R404*'Comb LR RESULTS'!$B$20+S404*'Comb LR RESULTS'!$B$21+T404*'Comb LR RESULTS'!$B$22</f>
        <v>1.4973094268395368</v>
      </c>
      <c r="W404" s="16">
        <f>'NO Z LR RESULTS'!$B$17+'NO Z LR RESULTS'!$B$18*LR!J404+'NO Z LR RESULTS'!$B$19*LR!I404+'NO Z LR RESULTS'!$B$20*LR!K404+'NO Z LR RESULTS'!$B$21*LR!L404+'NO Z LR RESULTS'!$B$22*LR!M404</f>
        <v>0.43084356520650091</v>
      </c>
    </row>
    <row r="405" spans="1:23" x14ac:dyDescent="0.3">
      <c r="A405">
        <v>2021</v>
      </c>
      <c r="B405" t="s">
        <v>33</v>
      </c>
      <c r="C405">
        <f>VLOOKUP($B405,'2021'!$B:$AC,18,FALSE)</f>
        <v>0.37869175887798301</v>
      </c>
      <c r="D405">
        <f>VLOOKUP($B405,'2021'!$B:$AC,19,FALSE)</f>
        <v>0.40699999999999997</v>
      </c>
      <c r="E405">
        <f>VLOOKUP($B405,'2021'!$B:$AC,21,FALSE)</f>
        <v>1.2998330181240596</v>
      </c>
      <c r="F405" s="13">
        <f>VLOOKUP($B405,'2021'!$B:$AC,7,FALSE)</f>
        <v>106.8</v>
      </c>
      <c r="G405" s="13">
        <f>VLOOKUP($B405,'2021'!$B:$AC,10,FALSE)</f>
        <v>19.399999999999999</v>
      </c>
      <c r="H405">
        <f>VLOOKUP(B405,'2021'!$B:$P,9,FALSE)</f>
        <v>9</v>
      </c>
      <c r="I405" s="13">
        <f>VLOOKUP($B405,'2021'!$B:$AC,11,FALSE)</f>
        <v>56.9</v>
      </c>
      <c r="J405" s="13">
        <f>VLOOKUP($B405,'2021'!$B:$AC,6,FALSE)</f>
        <v>34.700000000000003</v>
      </c>
      <c r="K405" s="13">
        <f>VLOOKUP($B405,'2021'!$B:$AC,12,FALSE)</f>
        <v>37.5</v>
      </c>
      <c r="L405" s="13">
        <f>VLOOKUP($B405,'2021'!$B:$AC,13,FALSE)</f>
        <v>20.6</v>
      </c>
      <c r="M405" s="13">
        <f>VLOOKUP($B405,'2021'!$B:$AC,14,FALSE)</f>
        <v>85.3</v>
      </c>
      <c r="N405">
        <f>VLOOKUP($B405,'2021'!$B:$AC,20,FALSE)</f>
        <v>0.39364636410358966</v>
      </c>
      <c r="O405">
        <f>VLOOKUP($B405,'2021'!$B:$AC,22,FALSE)</f>
        <v>0.12368319578738979</v>
      </c>
      <c r="P405">
        <f>VLOOKUP($B405,'2021'!$B:$AC,23,FALSE)</f>
        <v>1.8195924514296362</v>
      </c>
      <c r="Q405">
        <f>VLOOKUP($B405,'2021'!$B:$AC,24,FALSE)</f>
        <v>1.6487387058230829</v>
      </c>
      <c r="R405">
        <f>VLOOKUP($B405,'2021'!$B:$AC,25,FALSE)</f>
        <v>1.0295315681184924</v>
      </c>
      <c r="S405">
        <f>VLOOKUP($B405,'2021'!$B:$AC,26,FALSE)</f>
        <v>0.13918502239162392</v>
      </c>
      <c r="T405">
        <f>VLOOKUP($B405,'2021'!$B:$AC,27,FALSE)</f>
        <v>-2.2300376006509812</v>
      </c>
      <c r="U405">
        <f>VLOOKUP($B405,'2021'!$B:$AC,28,FALSE)</f>
        <v>2.9884297607471959</v>
      </c>
      <c r="V405">
        <f>P405*'Comb LR RESULTS'!$B$18+Q405*'Comb LR RESULTS'!$B$19+R405*'Comb LR RESULTS'!$B$20+S405*'Comb LR RESULTS'!$B$21+T405*'Comb LR RESULTS'!$B$22</f>
        <v>1.4159291055032521</v>
      </c>
      <c r="W405" s="16">
        <f>'NO Z LR RESULTS'!$B$17+'NO Z LR RESULTS'!$B$18*LR!J405+'NO Z LR RESULTS'!$B$19*LR!I405+'NO Z LR RESULTS'!$B$20*LR!K405+'NO Z LR RESULTS'!$B$21*LR!L405+'NO Z LR RESULTS'!$B$22*LR!M405</f>
        <v>0.43176201205263381</v>
      </c>
    </row>
    <row r="406" spans="1:23" x14ac:dyDescent="0.3">
      <c r="A406">
        <v>2021</v>
      </c>
      <c r="B406" t="s">
        <v>36</v>
      </c>
      <c r="C406">
        <f>VLOOKUP($B406,'2021'!$B:$AC,18,FALSE)</f>
        <v>0.37948604334484398</v>
      </c>
      <c r="D406">
        <f>VLOOKUP($B406,'2021'!$B:$AC,19,FALSE)</f>
        <v>0.36599999999999999</v>
      </c>
      <c r="E406">
        <f>VLOOKUP($B406,'2021'!$B:$AC,21,FALSE)</f>
        <v>1.3224847220494291</v>
      </c>
      <c r="F406" s="13">
        <f>VLOOKUP($B406,'2021'!$B:$AC,7,FALSE)</f>
        <v>108.2</v>
      </c>
      <c r="G406" s="13">
        <f>VLOOKUP($B406,'2021'!$B:$AC,10,FALSE)</f>
        <v>22.4</v>
      </c>
      <c r="H406">
        <f>VLOOKUP(B406,'2021'!$B:$P,9,FALSE)</f>
        <v>8.4</v>
      </c>
      <c r="I406" s="13">
        <f>VLOOKUP($B406,'2021'!$B:$AC,11,FALSE)</f>
        <v>51.2</v>
      </c>
      <c r="J406" s="13">
        <f>VLOOKUP($B406,'2021'!$B:$AC,6,FALSE)</f>
        <v>34.299999999999997</v>
      </c>
      <c r="K406" s="13">
        <f>VLOOKUP($B406,'2021'!$B:$AC,12,FALSE)</f>
        <v>28.8</v>
      </c>
      <c r="L406" s="13">
        <f>VLOOKUP($B406,'2021'!$B:$AC,13,FALSE)</f>
        <v>35.4</v>
      </c>
      <c r="M406" s="13">
        <f>VLOOKUP($B406,'2021'!$B:$AC,14,FALSE)</f>
        <v>83.8</v>
      </c>
      <c r="N406">
        <f>VLOOKUP($B406,'2021'!$B:$AC,20,FALSE)</f>
        <v>1.0579246035283929</v>
      </c>
      <c r="O406">
        <f>VLOOKUP($B406,'2021'!$B:$AC,22,FALSE)</f>
        <v>-4.8266612990199728E-2</v>
      </c>
      <c r="P406">
        <f>VLOOKUP($B406,'2021'!$B:$AC,23,FALSE)</f>
        <v>7.5853622987534439E-2</v>
      </c>
      <c r="Q406">
        <f>VLOOKUP($B406,'2021'!$B:$AC,24,FALSE)</f>
        <v>1.5985969924807235</v>
      </c>
      <c r="R406">
        <f>VLOOKUP($B406,'2021'!$B:$AC,25,FALSE)</f>
        <v>-1.1183216276322818</v>
      </c>
      <c r="S406">
        <f>VLOOKUP($B406,'2021'!$B:$AC,26,FALSE)</f>
        <v>-0.17536086521588312</v>
      </c>
      <c r="T406">
        <f>VLOOKUP($B406,'2021'!$B:$AC,27,FALSE)</f>
        <v>0.6177670010886005</v>
      </c>
      <c r="U406">
        <f>VLOOKUP($B406,'2021'!$B:$AC,28,FALSE)</f>
        <v>1.9237907538085217</v>
      </c>
      <c r="V406">
        <f>P406*'Comb LR RESULTS'!$B$18+Q406*'Comb LR RESULTS'!$B$19+R406*'Comb LR RESULTS'!$B$20+S406*'Comb LR RESULTS'!$B$21+T406*'Comb LR RESULTS'!$B$22</f>
        <v>1.1247022652705261</v>
      </c>
      <c r="W406" s="16">
        <f>'NO Z LR RESULTS'!$B$17+'NO Z LR RESULTS'!$B$18*LR!J406+'NO Z LR RESULTS'!$B$19*LR!I406+'NO Z LR RESULTS'!$B$20*LR!K406+'NO Z LR RESULTS'!$B$21*LR!L406+'NO Z LR RESULTS'!$B$22*LR!M406</f>
        <v>0.41010348353423731</v>
      </c>
    </row>
    <row r="407" spans="1:23" x14ac:dyDescent="0.3">
      <c r="A407">
        <v>2021</v>
      </c>
      <c r="B407" t="s">
        <v>24</v>
      </c>
      <c r="C407">
        <f>VLOOKUP($B407,'2021'!$B:$AC,18,FALSE)</f>
        <v>0.36397238106628699</v>
      </c>
      <c r="D407">
        <f>VLOOKUP($B407,'2021'!$B:$AC,19,FALSE)</f>
        <v>0.374</v>
      </c>
      <c r="E407">
        <f>VLOOKUP($B407,'2021'!$B:$AC,21,FALSE)</f>
        <v>0.88006025148055478</v>
      </c>
      <c r="F407" s="13">
        <f>VLOOKUP($B407,'2021'!$B:$AC,7,FALSE)</f>
        <v>106.4</v>
      </c>
      <c r="G407" s="13">
        <f>VLOOKUP($B407,'2021'!$B:$AC,10,FALSE)</f>
        <v>22.8</v>
      </c>
      <c r="H407">
        <f>VLOOKUP(B407,'2021'!$B:$P,9,FALSE)</f>
        <v>6.1</v>
      </c>
      <c r="I407" s="13">
        <f>VLOOKUP($B407,'2021'!$B:$AC,11,FALSE)</f>
        <v>47.9</v>
      </c>
      <c r="J407" s="13">
        <f>VLOOKUP($B407,'2021'!$B:$AC,6,FALSE)</f>
        <v>33.4</v>
      </c>
      <c r="K407" s="13">
        <f>VLOOKUP($B407,'2021'!$B:$AC,12,FALSE)</f>
        <v>25.1</v>
      </c>
      <c r="L407" s="13">
        <f>VLOOKUP($B407,'2021'!$B:$AC,13,FALSE)</f>
        <v>37.799999999999997</v>
      </c>
      <c r="M407" s="13">
        <f>VLOOKUP($B407,'2021'!$B:$AC,14,FALSE)</f>
        <v>81.900000000000006</v>
      </c>
      <c r="N407">
        <f>VLOOKUP($B407,'2021'!$B:$AC,20,FALSE)</f>
        <v>1.1464950354517005</v>
      </c>
      <c r="O407">
        <f>VLOOKUP($B407,'2021'!$B:$AC,22,FALSE)</f>
        <v>-0.70740754663762684</v>
      </c>
      <c r="P407">
        <f>VLOOKUP($B407,'2021'!$B:$AC,23,FALSE)</f>
        <v>-0.93367938295263175</v>
      </c>
      <c r="Q407">
        <f>VLOOKUP($B407,'2021'!$B:$AC,24,FALSE)</f>
        <v>1.4857781374604166</v>
      </c>
      <c r="R407">
        <f>VLOOKUP($B407,'2021'!$B:$AC,25,FALSE)</f>
        <v>-2.0317764350205421</v>
      </c>
      <c r="S407">
        <f>VLOOKUP($B407,'2021'!$B:$AC,26,FALSE)</f>
        <v>-0.57378565618539024</v>
      </c>
      <c r="T407">
        <f>VLOOKUP($B407,'2021'!$B:$AC,27,FALSE)</f>
        <v>1.079573152722046</v>
      </c>
      <c r="U407">
        <f>VLOOKUP($B407,'2021'!$B:$AC,28,FALSE)</f>
        <v>1.8641957635735225</v>
      </c>
      <c r="V407">
        <f>P407*'Comb LR RESULTS'!$B$18+Q407*'Comb LR RESULTS'!$B$19+R407*'Comb LR RESULTS'!$B$20+S407*'Comb LR RESULTS'!$B$21+T407*'Comb LR RESULTS'!$B$22</f>
        <v>0.90842752006980065</v>
      </c>
      <c r="W407" s="16">
        <f>'NO Z LR RESULTS'!$B$17+'NO Z LR RESULTS'!$B$18*LR!J407+'NO Z LR RESULTS'!$B$19*LR!I407+'NO Z LR RESULTS'!$B$20*LR!K407+'NO Z LR RESULTS'!$B$21*LR!L407+'NO Z LR RESULTS'!$B$22*LR!M407</f>
        <v>0.39756088751811436</v>
      </c>
    </row>
    <row r="408" spans="1:23" x14ac:dyDescent="0.3">
      <c r="A408">
        <v>2021</v>
      </c>
      <c r="B408" t="s">
        <v>477</v>
      </c>
      <c r="C408">
        <f>VLOOKUP($B408,'2021'!$B:$AC,18,FALSE)</f>
        <v>0.33380781114101399</v>
      </c>
      <c r="D408">
        <f>VLOOKUP($B408,'2021'!$B:$AC,19,FALSE)</f>
        <v>0.34399999999999997</v>
      </c>
      <c r="E408">
        <f>VLOOKUP($B408,'2021'!$B:$AC,21,FALSE)</f>
        <v>1.9815672250998985E-2</v>
      </c>
      <c r="F408" s="13">
        <f>VLOOKUP($B408,'2021'!$B:$AC,7,FALSE)</f>
        <v>108.5</v>
      </c>
      <c r="G408" s="13">
        <f>VLOOKUP($B408,'2021'!$B:$AC,10,FALSE)</f>
        <v>13.1</v>
      </c>
      <c r="H408">
        <f>VLOOKUP(B408,'2021'!$B:$P,9,FALSE)</f>
        <v>10.7</v>
      </c>
      <c r="I408" s="13">
        <f>VLOOKUP($B408,'2021'!$B:$AC,11,FALSE)</f>
        <v>47.2</v>
      </c>
      <c r="J408" s="13">
        <f>VLOOKUP($B408,'2021'!$B:$AC,6,FALSE)</f>
        <v>33.200000000000003</v>
      </c>
      <c r="K408" s="13">
        <f>VLOOKUP($B408,'2021'!$B:$AC,12,FALSE)</f>
        <v>34.1</v>
      </c>
      <c r="L408" s="13">
        <f>VLOOKUP($B408,'2021'!$B:$AC,13,FALSE)</f>
        <v>34.200000000000003</v>
      </c>
      <c r="M408" s="13">
        <f>VLOOKUP($B408,'2021'!$B:$AC,14,FALSE)</f>
        <v>71.400000000000006</v>
      </c>
      <c r="N408">
        <f>VLOOKUP($B408,'2021'!$B:$AC,20,FALSE)</f>
        <v>-1.0013379386884971</v>
      </c>
      <c r="O408">
        <f>VLOOKUP($B408,'2021'!$B:$AC,22,FALSE)</f>
        <v>0.6108743206572268</v>
      </c>
      <c r="P408">
        <f>VLOOKUP($B408,'2021'!$B:$AC,23,FALSE)</f>
        <v>-1.147822747849029</v>
      </c>
      <c r="Q408">
        <f>VLOOKUP($B408,'2021'!$B:$AC,24,FALSE)</f>
        <v>1.4607072807892378</v>
      </c>
      <c r="R408">
        <f>VLOOKUP($B408,'2021'!$B:$AC,25,FALSE)</f>
        <v>0.19014066403198318</v>
      </c>
      <c r="S408">
        <f>VLOOKUP($B408,'2021'!$B:$AC,26,FALSE)</f>
        <v>-2.7756068694379397</v>
      </c>
      <c r="T408">
        <f>VLOOKUP($B408,'2021'!$B:$AC,27,FALSE)</f>
        <v>0.38686392527187841</v>
      </c>
      <c r="U408">
        <f>VLOOKUP($B408,'2021'!$B:$AC,28,FALSE)</f>
        <v>-1.8919041779525634</v>
      </c>
      <c r="V408">
        <f>P408*'Comb LR RESULTS'!$B$18+Q408*'Comb LR RESULTS'!$B$19+R408*'Comb LR RESULTS'!$B$20+S408*'Comb LR RESULTS'!$B$21+T408*'Comb LR RESULTS'!$B$22</f>
        <v>-0.29069523945259856</v>
      </c>
      <c r="W408" s="16">
        <f>'NO Z LR RESULTS'!$B$17+'NO Z LR RESULTS'!$B$18*LR!J408+'NO Z LR RESULTS'!$B$19*LR!I408+'NO Z LR RESULTS'!$B$20*LR!K408+'NO Z LR RESULTS'!$B$21*LR!L408+'NO Z LR RESULTS'!$B$22*LR!M408</f>
        <v>0.35672291405674206</v>
      </c>
    </row>
    <row r="409" spans="1:23" x14ac:dyDescent="0.3">
      <c r="A409">
        <v>2021</v>
      </c>
      <c r="B409" t="s">
        <v>56</v>
      </c>
      <c r="C409">
        <f>VLOOKUP($B409,'2021'!$B:$AC,18,FALSE)</f>
        <v>0.37344868232439599</v>
      </c>
      <c r="D409">
        <f>VLOOKUP($B409,'2021'!$B:$AC,19,FALSE)</f>
        <v>0.39700000000000002</v>
      </c>
      <c r="E409">
        <f>VLOOKUP($B409,'2021'!$B:$AC,21,FALSE)</f>
        <v>1.1503089839713334</v>
      </c>
      <c r="F409" s="13">
        <f>VLOOKUP($B409,'2021'!$B:$AC,7,FALSE)</f>
        <v>107.3</v>
      </c>
      <c r="G409" s="13">
        <f>VLOOKUP($B409,'2021'!$B:$AC,10,FALSE)</f>
        <v>20.9</v>
      </c>
      <c r="H409">
        <f>VLOOKUP(B409,'2021'!$B:$P,9,FALSE)</f>
        <v>7.2</v>
      </c>
      <c r="I409" s="13">
        <f>VLOOKUP($B409,'2021'!$B:$AC,11,FALSE)</f>
        <v>53.9</v>
      </c>
      <c r="J409" s="13">
        <f>VLOOKUP($B409,'2021'!$B:$AC,6,FALSE)</f>
        <v>33.1</v>
      </c>
      <c r="K409" s="13">
        <f>VLOOKUP($B409,'2021'!$B:$AC,12,FALSE)</f>
        <v>33</v>
      </c>
      <c r="L409" s="13">
        <f>VLOOKUP($B409,'2021'!$B:$AC,13,FALSE)</f>
        <v>29.1</v>
      </c>
      <c r="M409" s="13">
        <f>VLOOKUP($B409,'2021'!$B:$AC,14,FALSE)</f>
        <v>79.400000000000006</v>
      </c>
      <c r="N409">
        <f>VLOOKUP($B409,'2021'!$B:$AC,20,FALSE)</f>
        <v>0.72578548381599128</v>
      </c>
      <c r="O409">
        <f>VLOOKUP($B409,'2021'!$B:$AC,22,FALSE)</f>
        <v>-0.39216623054537902</v>
      </c>
      <c r="P409">
        <f>VLOOKUP($B409,'2021'!$B:$AC,23,FALSE)</f>
        <v>0.90183517330221352</v>
      </c>
      <c r="Q409">
        <f>VLOOKUP($B409,'2021'!$B:$AC,24,FALSE)</f>
        <v>1.448171852453648</v>
      </c>
      <c r="R409">
        <f>VLOOKUP($B409,'2021'!$B:$AC,25,FALSE)</f>
        <v>-8.1426981407770258E-2</v>
      </c>
      <c r="S409">
        <f>VLOOKUP($B409,'2021'!$B:$AC,26,FALSE)</f>
        <v>-1.0980288021979019</v>
      </c>
      <c r="T409">
        <f>VLOOKUP($B409,'2021'!$B:$AC,27,FALSE)</f>
        <v>-0.59447414694919409</v>
      </c>
      <c r="U409">
        <f>VLOOKUP($B409,'2021'!$B:$AC,28,FALSE)</f>
        <v>1.0260441786127104</v>
      </c>
      <c r="V409">
        <f>P409*'Comb LR RESULTS'!$B$18+Q409*'Comb LR RESULTS'!$B$19+R409*'Comb LR RESULTS'!$B$20+S409*'Comb LR RESULTS'!$B$21+T409*'Comb LR RESULTS'!$B$22</f>
        <v>0.7133766033150406</v>
      </c>
      <c r="W409" s="16">
        <f>'NO Z LR RESULTS'!$B$17+'NO Z LR RESULTS'!$B$18*LR!J409+'NO Z LR RESULTS'!$B$19*LR!I409+'NO Z LR RESULTS'!$B$20*LR!K409+'NO Z LR RESULTS'!$B$21*LR!L409+'NO Z LR RESULTS'!$B$22*LR!M409</f>
        <v>0.40449151715663445</v>
      </c>
    </row>
    <row r="410" spans="1:23" x14ac:dyDescent="0.3">
      <c r="A410">
        <v>2021</v>
      </c>
      <c r="B410" t="s">
        <v>66</v>
      </c>
      <c r="C410">
        <f>VLOOKUP($B410,'2021'!$B:$AC,18,FALSE)</f>
        <v>0.36953543183300303</v>
      </c>
      <c r="D410">
        <f>VLOOKUP($B410,'2021'!$B:$AC,19,FALSE)</f>
        <v>0.36299999999999999</v>
      </c>
      <c r="E410">
        <f>VLOOKUP($B410,'2021'!$B:$AC,21,FALSE)</f>
        <v>1.0387094308954006</v>
      </c>
      <c r="F410" s="13">
        <f>VLOOKUP($B410,'2021'!$B:$AC,7,FALSE)</f>
        <v>115.2</v>
      </c>
      <c r="G410" s="13">
        <f>VLOOKUP($B410,'2021'!$B:$AC,10,FALSE)</f>
        <v>22.5</v>
      </c>
      <c r="H410">
        <f>VLOOKUP(B410,'2021'!$B:$P,9,FALSE)</f>
        <v>5.4</v>
      </c>
      <c r="I410" s="13">
        <f>VLOOKUP($B410,'2021'!$B:$AC,11,FALSE)</f>
        <v>57</v>
      </c>
      <c r="J410" s="13">
        <f>VLOOKUP($B410,'2021'!$B:$AC,6,FALSE)</f>
        <v>33</v>
      </c>
      <c r="K410" s="13">
        <f>VLOOKUP($B410,'2021'!$B:$AC,12,FALSE)</f>
        <v>34.5</v>
      </c>
      <c r="L410" s="13">
        <f>VLOOKUP($B410,'2021'!$B:$AC,13,FALSE)</f>
        <v>32.5</v>
      </c>
      <c r="M410" s="13">
        <f>VLOOKUP($B410,'2021'!$B:$AC,14,FALSE)</f>
        <v>78.599999999999994</v>
      </c>
      <c r="N410">
        <f>VLOOKUP($B410,'2021'!$B:$AC,20,FALSE)</f>
        <v>1.08006721150922</v>
      </c>
      <c r="O410">
        <f>VLOOKUP($B410,'2021'!$B:$AC,22,FALSE)</f>
        <v>-0.90801565687814789</v>
      </c>
      <c r="P410">
        <f>VLOOKUP($B410,'2021'!$B:$AC,23,FALSE)</f>
        <v>1.8501843607005508</v>
      </c>
      <c r="Q410">
        <f>VLOOKUP($B410,'2021'!$B:$AC,24,FALSE)</f>
        <v>1.4356364241180579</v>
      </c>
      <c r="R410">
        <f>VLOOKUP($B410,'2021'!$B:$AC,25,FALSE)</f>
        <v>0.28889253510098395</v>
      </c>
      <c r="S410">
        <f>VLOOKUP($B410,'2021'!$B:$AC,26,FALSE)</f>
        <v>-1.2657866089219081</v>
      </c>
      <c r="T410">
        <f>VLOOKUP($B410,'2021'!$B:$AC,27,FALSE)</f>
        <v>5.9751234531520453E-2</v>
      </c>
      <c r="U410">
        <f>VLOOKUP($B410,'2021'!$B:$AC,28,FALSE)</f>
        <v>-0.17879395443635457</v>
      </c>
      <c r="V410">
        <f>P410*'Comb LR RESULTS'!$B$18+Q410*'Comb LR RESULTS'!$B$19+R410*'Comb LR RESULTS'!$B$20+S410*'Comb LR RESULTS'!$B$21+T410*'Comb LR RESULTS'!$B$22</f>
        <v>0.57902460557092827</v>
      </c>
      <c r="W410" s="16">
        <f>'NO Z LR RESULTS'!$B$17+'NO Z LR RESULTS'!$B$18*LR!J410+'NO Z LR RESULTS'!$B$19*LR!I410+'NO Z LR RESULTS'!$B$20*LR!K410+'NO Z LR RESULTS'!$B$21*LR!L410+'NO Z LR RESULTS'!$B$22*LR!M410</f>
        <v>0.40642433897275554</v>
      </c>
    </row>
    <row r="411" spans="1:23" x14ac:dyDescent="0.3">
      <c r="A411">
        <v>2021</v>
      </c>
      <c r="B411" t="s">
        <v>53</v>
      </c>
      <c r="C411">
        <f>VLOOKUP($B411,'2021'!$B:$AC,18,FALSE)</f>
        <v>0.42023964294729799</v>
      </c>
      <c r="D411">
        <f>VLOOKUP($B411,'2021'!$B:$AC,19,FALSE)</f>
        <v>0.42899999999999999</v>
      </c>
      <c r="E411">
        <f>VLOOKUP($B411,'2021'!$B:$AC,21,FALSE)</f>
        <v>2.4847112423993805</v>
      </c>
      <c r="F411" s="13">
        <f>VLOOKUP($B411,'2021'!$B:$AC,7,FALSE)</f>
        <v>109.4</v>
      </c>
      <c r="G411" s="13">
        <f>VLOOKUP($B411,'2021'!$B:$AC,10,FALSE)</f>
        <v>25.8</v>
      </c>
      <c r="H411">
        <f>VLOOKUP(B411,'2021'!$B:$P,9,FALSE)</f>
        <v>3.4</v>
      </c>
      <c r="I411" s="13">
        <f>VLOOKUP($B411,'2021'!$B:$AC,11,FALSE)</f>
        <v>60.2</v>
      </c>
      <c r="J411" s="13">
        <f>VLOOKUP($B411,'2021'!$B:$AC,6,FALSE)</f>
        <v>33</v>
      </c>
      <c r="K411" s="13">
        <f>VLOOKUP($B411,'2021'!$B:$AC,12,FALSE)</f>
        <v>34.4</v>
      </c>
      <c r="L411" s="13">
        <f>VLOOKUP($B411,'2021'!$B:$AC,13,FALSE)</f>
        <v>16.2</v>
      </c>
      <c r="M411" s="13">
        <f>VLOOKUP($B411,'2021'!$B:$AC,14,FALSE)</f>
        <v>88.3</v>
      </c>
      <c r="N411">
        <f>VLOOKUP($B411,'2021'!$B:$AC,20,FALSE)</f>
        <v>1.810773274876504</v>
      </c>
      <c r="O411">
        <f>VLOOKUP($B411,'2021'!$B:$AC,22,FALSE)</f>
        <v>-1.4811816861367799</v>
      </c>
      <c r="P411">
        <f>VLOOKUP($B411,'2021'!$B:$AC,23,FALSE)</f>
        <v>2.8291254573698024</v>
      </c>
      <c r="Q411">
        <f>VLOOKUP($B411,'2021'!$B:$AC,24,FALSE)</f>
        <v>1.4356364241180579</v>
      </c>
      <c r="R411">
        <f>VLOOKUP($B411,'2021'!$B:$AC,25,FALSE)</f>
        <v>0.26420456733373332</v>
      </c>
      <c r="S411">
        <f>VLOOKUP($B411,'2021'!$B:$AC,26,FALSE)</f>
        <v>0.76827679760663803</v>
      </c>
      <c r="T411">
        <f>VLOOKUP($B411,'2021'!$B:$AC,27,FALSE)</f>
        <v>-3.0766822119789654</v>
      </c>
      <c r="U411">
        <f>VLOOKUP($B411,'2021'!$B:$AC,28,FALSE)</f>
        <v>5.0163908663699281</v>
      </c>
      <c r="V411">
        <f>P411*'Comb LR RESULTS'!$B$18+Q411*'Comb LR RESULTS'!$B$19+R411*'Comb LR RESULTS'!$B$20+S411*'Comb LR RESULTS'!$B$21+T411*'Comb LR RESULTS'!$B$22</f>
        <v>1.8578432776452483</v>
      </c>
      <c r="W411" s="16">
        <f>'NO Z LR RESULTS'!$B$17+'NO Z LR RESULTS'!$B$18*LR!J411+'NO Z LR RESULTS'!$B$19*LR!I411+'NO Z LR RESULTS'!$B$20*LR!K411+'NO Z LR RESULTS'!$B$21*LR!L411+'NO Z LR RESULTS'!$B$22*LR!M411</f>
        <v>0.45666254639934045</v>
      </c>
    </row>
    <row r="412" spans="1:23" x14ac:dyDescent="0.3">
      <c r="A412">
        <v>2021</v>
      </c>
      <c r="B412" t="s">
        <v>424</v>
      </c>
      <c r="C412">
        <f>VLOOKUP($B412,'2021'!$B:$AC,18,FALSE)</f>
        <v>0.31442663830532303</v>
      </c>
      <c r="D412">
        <f>VLOOKUP($B412,'2021'!$B:$AC,19,FALSE)</f>
        <v>0.33600000000000002</v>
      </c>
      <c r="E412">
        <f>VLOOKUP($B412,'2021'!$B:$AC,21,FALSE)</f>
        <v>-0.53290392270153464</v>
      </c>
      <c r="F412" s="13">
        <f>VLOOKUP($B412,'2021'!$B:$AC,7,FALSE)</f>
        <v>106.9</v>
      </c>
      <c r="G412" s="13">
        <f>VLOOKUP($B412,'2021'!$B:$AC,10,FALSE)</f>
        <v>18.7</v>
      </c>
      <c r="H412">
        <f>VLOOKUP(B412,'2021'!$B:$P,9,FALSE)</f>
        <v>16.8</v>
      </c>
      <c r="I412" s="13">
        <f>VLOOKUP($B412,'2021'!$B:$AC,11,FALSE)</f>
        <v>53.7</v>
      </c>
      <c r="J412" s="13">
        <f>VLOOKUP($B412,'2021'!$B:$AC,6,FALSE)</f>
        <v>32.4</v>
      </c>
      <c r="K412" s="13">
        <f>VLOOKUP($B412,'2021'!$B:$AC,12,FALSE)</f>
        <v>35</v>
      </c>
      <c r="L412" s="13">
        <f>VLOOKUP($B412,'2021'!$B:$AC,13,FALSE)</f>
        <v>30.5</v>
      </c>
      <c r="M412" s="13">
        <f>VLOOKUP($B412,'2021'!$B:$AC,14,FALSE)</f>
        <v>78.3</v>
      </c>
      <c r="N412">
        <f>VLOOKUP($B412,'2021'!$B:$AC,20,FALSE)</f>
        <v>0.23864810823780239</v>
      </c>
      <c r="O412">
        <f>VLOOKUP($B412,'2021'!$B:$AC,22,FALSE)</f>
        <v>2.359030709896055</v>
      </c>
      <c r="P412">
        <f>VLOOKUP($B412,'2021'!$B:$AC,23,FALSE)</f>
        <v>0.84065135476038666</v>
      </c>
      <c r="Q412">
        <f>VLOOKUP($B412,'2021'!$B:$AC,24,FALSE)</f>
        <v>1.3604238541045197</v>
      </c>
      <c r="R412">
        <f>VLOOKUP($B412,'2021'!$B:$AC,25,FALSE)</f>
        <v>0.41233237393723537</v>
      </c>
      <c r="S412">
        <f>VLOOKUP($B412,'2021'!$B:$AC,26,FALSE)</f>
        <v>-1.328695786443409</v>
      </c>
      <c r="T412">
        <f>VLOOKUP($B412,'2021'!$B:$AC,27,FALSE)</f>
        <v>-0.32508722516301769</v>
      </c>
      <c r="U412">
        <f>VLOOKUP($B412,'2021'!$B:$AC,28,FALSE)</f>
        <v>-5.5517081113106992E-2</v>
      </c>
      <c r="V412">
        <f>P412*'Comb LR RESULTS'!$B$18+Q412*'Comb LR RESULTS'!$B$19+R412*'Comb LR RESULTS'!$B$20+S412*'Comb LR RESULTS'!$B$21+T412*'Comb LR RESULTS'!$B$22</f>
        <v>0.43681139061767105</v>
      </c>
      <c r="W412" s="16">
        <f>'NO Z LR RESULTS'!$B$17+'NO Z LR RESULTS'!$B$18*LR!J412+'NO Z LR RESULTS'!$B$19*LR!I412+'NO Z LR RESULTS'!$B$20*LR!K412+'NO Z LR RESULTS'!$B$21*LR!L412+'NO Z LR RESULTS'!$B$22*LR!M412</f>
        <v>0.39640284211850019</v>
      </c>
    </row>
    <row r="413" spans="1:23" x14ac:dyDescent="0.3">
      <c r="A413">
        <v>2021</v>
      </c>
      <c r="B413" t="s">
        <v>26</v>
      </c>
      <c r="C413">
        <f>VLOOKUP($B413,'2021'!$B:$AC,18,FALSE)</f>
        <v>0.36892882651752801</v>
      </c>
      <c r="D413">
        <f>VLOOKUP($B413,'2021'!$B:$AC,19,FALSE)</f>
        <v>0.37</v>
      </c>
      <c r="E413">
        <f>VLOOKUP($B413,'2021'!$B:$AC,21,FALSE)</f>
        <v>1.0214100317770989</v>
      </c>
      <c r="F413" s="13">
        <f>VLOOKUP($B413,'2021'!$B:$AC,7,FALSE)</f>
        <v>107.8</v>
      </c>
      <c r="G413" s="13">
        <f>VLOOKUP($B413,'2021'!$B:$AC,10,FALSE)</f>
        <v>19.3</v>
      </c>
      <c r="H413">
        <f>VLOOKUP(B413,'2021'!$B:$P,9,FALSE)</f>
        <v>8.4</v>
      </c>
      <c r="I413" s="13">
        <f>VLOOKUP($B413,'2021'!$B:$AC,11,FALSE)</f>
        <v>48.2</v>
      </c>
      <c r="J413" s="13">
        <f>VLOOKUP($B413,'2021'!$B:$AC,6,FALSE)</f>
        <v>32.4</v>
      </c>
      <c r="K413" s="13">
        <f>VLOOKUP($B413,'2021'!$B:$AC,12,FALSE)</f>
        <v>28.9</v>
      </c>
      <c r="L413" s="13">
        <f>VLOOKUP($B413,'2021'!$B:$AC,13,FALSE)</f>
        <v>34.5</v>
      </c>
      <c r="M413" s="13">
        <f>VLOOKUP($B413,'2021'!$B:$AC,14,FALSE)</f>
        <v>80.5</v>
      </c>
      <c r="N413">
        <f>VLOOKUP($B413,'2021'!$B:$AC,20,FALSE)</f>
        <v>0.37150375612276337</v>
      </c>
      <c r="O413">
        <f>VLOOKUP($B413,'2021'!$B:$AC,22,FALSE)</f>
        <v>-4.8266612990199728E-2</v>
      </c>
      <c r="P413">
        <f>VLOOKUP($B413,'2021'!$B:$AC,23,FALSE)</f>
        <v>-0.84190365513988819</v>
      </c>
      <c r="Q413">
        <f>VLOOKUP($B413,'2021'!$B:$AC,24,FALSE)</f>
        <v>1.3604238541045197</v>
      </c>
      <c r="R413">
        <f>VLOOKUP($B413,'2021'!$B:$AC,25,FALSE)</f>
        <v>-1.093633659865032</v>
      </c>
      <c r="S413">
        <f>VLOOKUP($B413,'2021'!$B:$AC,26,FALSE)</f>
        <v>-0.86736181795239797</v>
      </c>
      <c r="T413">
        <f>VLOOKUP($B413,'2021'!$B:$AC,27,FALSE)</f>
        <v>0.4445896942260586</v>
      </c>
      <c r="U413">
        <f>VLOOKUP($B413,'2021'!$B:$AC,28,FALSE)</f>
        <v>1.1421060017910951</v>
      </c>
      <c r="V413">
        <f>P413*'Comb LR RESULTS'!$B$18+Q413*'Comb LR RESULTS'!$B$19+R413*'Comb LR RESULTS'!$B$20+S413*'Comb LR RESULTS'!$B$21+T413*'Comb LR RESULTS'!$B$22</f>
        <v>0.63159813489537575</v>
      </c>
      <c r="W413" s="16">
        <f>'NO Z LR RESULTS'!$B$17+'NO Z LR RESULTS'!$B$18*LR!J413+'NO Z LR RESULTS'!$B$19*LR!I413+'NO Z LR RESULTS'!$B$20*LR!K413+'NO Z LR RESULTS'!$B$21*LR!L413+'NO Z LR RESULTS'!$B$22*LR!M413</f>
        <v>0.3913590749927871</v>
      </c>
    </row>
    <row r="414" spans="1:23" x14ac:dyDescent="0.3">
      <c r="A414">
        <v>2021</v>
      </c>
      <c r="B414" t="s">
        <v>472</v>
      </c>
      <c r="C414">
        <f>VLOOKUP($B414,'2021'!$B:$AC,18,FALSE)</f>
        <v>0.35425677593016902</v>
      </c>
      <c r="D414">
        <f>VLOOKUP($B414,'2021'!$B:$AC,19,FALSE)</f>
        <v>0.35299999999999998</v>
      </c>
      <c r="E414">
        <f>VLOOKUP($B414,'2021'!$B:$AC,21,FALSE)</f>
        <v>0.60298696076282976</v>
      </c>
      <c r="F414" s="13">
        <f>VLOOKUP($B414,'2021'!$B:$AC,7,FALSE)</f>
        <v>109.7</v>
      </c>
      <c r="G414" s="13">
        <f>VLOOKUP($B414,'2021'!$B:$AC,10,FALSE)</f>
        <v>26.8</v>
      </c>
      <c r="H414">
        <f>VLOOKUP(B414,'2021'!$B:$P,9,FALSE)</f>
        <v>9.6</v>
      </c>
      <c r="I414" s="13">
        <f>VLOOKUP($B414,'2021'!$B:$AC,11,FALSE)</f>
        <v>55.7</v>
      </c>
      <c r="J414" s="13">
        <f>VLOOKUP($B414,'2021'!$B:$AC,6,FALSE)</f>
        <v>32</v>
      </c>
      <c r="K414" s="13">
        <f>VLOOKUP($B414,'2021'!$B:$AC,12,FALSE)</f>
        <v>28.9</v>
      </c>
      <c r="L414" s="13">
        <f>VLOOKUP($B414,'2021'!$B:$AC,13,FALSE)</f>
        <v>30.3</v>
      </c>
      <c r="M414" s="13">
        <f>VLOOKUP($B414,'2021'!$B:$AC,14,FALSE)</f>
        <v>75.599999999999994</v>
      </c>
      <c r="N414">
        <f>VLOOKUP($B414,'2021'!$B:$AC,20,FALSE)</f>
        <v>2.0321993546847716</v>
      </c>
      <c r="O414">
        <f>VLOOKUP($B414,'2021'!$B:$AC,22,FALSE)</f>
        <v>0.29563300456497932</v>
      </c>
      <c r="P414">
        <f>VLOOKUP($B414,'2021'!$B:$AC,23,FALSE)</f>
        <v>1.4524895401786684</v>
      </c>
      <c r="Q414">
        <f>VLOOKUP($B414,'2021'!$B:$AC,24,FALSE)</f>
        <v>1.3102821407621612</v>
      </c>
      <c r="R414">
        <f>VLOOKUP($B414,'2021'!$B:$AC,25,FALSE)</f>
        <v>-1.093633659865032</v>
      </c>
      <c r="S414">
        <f>VLOOKUP($B414,'2021'!$B:$AC,26,FALSE)</f>
        <v>-1.8948783841369221</v>
      </c>
      <c r="T414">
        <f>VLOOKUP($B414,'2021'!$B:$AC,27,FALSE)</f>
        <v>-0.36357107113247134</v>
      </c>
      <c r="U414">
        <f>VLOOKUP($B414,'2021'!$B:$AC,28,FALSE)</f>
        <v>0.87260848762274246</v>
      </c>
      <c r="V414">
        <f>P414*'Comb LR RESULTS'!$B$18+Q414*'Comb LR RESULTS'!$B$19+R414*'Comb LR RESULTS'!$B$20+S414*'Comb LR RESULTS'!$B$21+T414*'Comb LR RESULTS'!$B$22</f>
        <v>0.52060583406777727</v>
      </c>
      <c r="W414" s="16">
        <f>'NO Z LR RESULTS'!$B$17+'NO Z LR RESULTS'!$B$18*LR!J414+'NO Z LR RESULTS'!$B$19*LR!I414+'NO Z LR RESULTS'!$B$20*LR!K414+'NO Z LR RESULTS'!$B$21*LR!L414+'NO Z LR RESULTS'!$B$22*LR!M414</f>
        <v>0.40317335105655927</v>
      </c>
    </row>
    <row r="415" spans="1:23" x14ac:dyDescent="0.3">
      <c r="A415">
        <v>2021</v>
      </c>
      <c r="B415" t="s">
        <v>52</v>
      </c>
      <c r="C415">
        <f>VLOOKUP($B415,'2021'!$B:$AC,18,FALSE)</f>
        <v>0.31422523718171502</v>
      </c>
      <c r="D415">
        <f>VLOOKUP($B415,'2021'!$B:$AC,19,FALSE)</f>
        <v>0.29899999999999999</v>
      </c>
      <c r="E415">
        <f>VLOOKUP($B415,'2021'!$B:$AC,21,FALSE)</f>
        <v>-0.53864755588655033</v>
      </c>
      <c r="F415" s="13">
        <f>VLOOKUP($B415,'2021'!$B:$AC,7,FALSE)</f>
        <v>104.8</v>
      </c>
      <c r="G415" s="13">
        <f>VLOOKUP($B415,'2021'!$B:$AC,10,FALSE)</f>
        <v>15.7</v>
      </c>
      <c r="H415">
        <f>VLOOKUP(B415,'2021'!$B:$P,9,FALSE)</f>
        <v>7.9</v>
      </c>
      <c r="I415" s="13">
        <f>VLOOKUP($B415,'2021'!$B:$AC,11,FALSE)</f>
        <v>46.4</v>
      </c>
      <c r="J415" s="13">
        <f>VLOOKUP($B415,'2021'!$B:$AC,6,FALSE)</f>
        <v>31.2</v>
      </c>
      <c r="K415" s="13">
        <f>VLOOKUP($B415,'2021'!$B:$AC,12,FALSE)</f>
        <v>30.7</v>
      </c>
      <c r="L415" s="13">
        <f>VLOOKUP($B415,'2021'!$B:$AC,13,FALSE)</f>
        <v>39.200000000000003</v>
      </c>
      <c r="M415" s="13">
        <f>VLOOKUP($B415,'2021'!$B:$AC,14,FALSE)</f>
        <v>75.5</v>
      </c>
      <c r="N415">
        <f>VLOOKUP($B415,'2021'!$B:$AC,20,FALSE)</f>
        <v>-0.42563013118700088</v>
      </c>
      <c r="O415">
        <f>VLOOKUP($B415,'2021'!$B:$AC,22,FALSE)</f>
        <v>-0.19155812030485775</v>
      </c>
      <c r="P415">
        <f>VLOOKUP($B415,'2021'!$B:$AC,23,FALSE)</f>
        <v>-1.3925580220163432</v>
      </c>
      <c r="Q415">
        <f>VLOOKUP($B415,'2021'!$B:$AC,24,FALSE)</f>
        <v>1.2099987140774437</v>
      </c>
      <c r="R415">
        <f>VLOOKUP($B415,'2021'!$B:$AC,25,FALSE)</f>
        <v>-0.64925024005452692</v>
      </c>
      <c r="S415">
        <f>VLOOKUP($B415,'2021'!$B:$AC,26,FALSE)</f>
        <v>-1.9158481099774214</v>
      </c>
      <c r="T415">
        <f>VLOOKUP($B415,'2021'!$B:$AC,27,FALSE)</f>
        <v>1.3489600745082237</v>
      </c>
      <c r="U415">
        <f>VLOOKUP($B415,'2021'!$B:$AC,28,FALSE)</f>
        <v>-1.4055592303536746</v>
      </c>
      <c r="V415">
        <f>P415*'Comb LR RESULTS'!$B$18+Q415*'Comb LR RESULTS'!$B$19+R415*'Comb LR RESULTS'!$B$20+S415*'Comb LR RESULTS'!$B$21+T415*'Comb LR RESULTS'!$B$22</f>
        <v>-0.1193052482574542</v>
      </c>
      <c r="W415" s="16">
        <f>'NO Z LR RESULTS'!$B$17+'NO Z LR RESULTS'!$B$18*LR!J415+'NO Z LR RESULTS'!$B$19*LR!I415+'NO Z LR RESULTS'!$B$20*LR!K415+'NO Z LR RESULTS'!$B$21*LR!L415+'NO Z LR RESULTS'!$B$22*LR!M415</f>
        <v>0.36486358362319138</v>
      </c>
    </row>
    <row r="416" spans="1:23" x14ac:dyDescent="0.3">
      <c r="A416">
        <v>2021</v>
      </c>
      <c r="B416" t="s">
        <v>43</v>
      </c>
      <c r="C416">
        <f>VLOOKUP($B416,'2021'!$B:$AC,18,FALSE)</f>
        <v>0.37304512686925301</v>
      </c>
      <c r="D416">
        <f>VLOOKUP($B416,'2021'!$B:$AC,19,FALSE)</f>
        <v>0.39400000000000002</v>
      </c>
      <c r="E416">
        <f>VLOOKUP($B416,'2021'!$B:$AC,21,FALSE)</f>
        <v>1.1388002373336297</v>
      </c>
      <c r="F416" s="13">
        <f>VLOOKUP($B416,'2021'!$B:$AC,7,FALSE)</f>
        <v>108.4</v>
      </c>
      <c r="G416" s="13">
        <f>VLOOKUP($B416,'2021'!$B:$AC,10,FALSE)</f>
        <v>20.100000000000001</v>
      </c>
      <c r="H416">
        <f>VLOOKUP(B416,'2021'!$B:$P,9,FALSE)</f>
        <v>9.5</v>
      </c>
      <c r="I416" s="13">
        <f>VLOOKUP($B416,'2021'!$B:$AC,11,FALSE)</f>
        <v>47.8</v>
      </c>
      <c r="J416" s="13">
        <f>VLOOKUP($B416,'2021'!$B:$AC,6,FALSE)</f>
        <v>31</v>
      </c>
      <c r="K416" s="13">
        <f>VLOOKUP($B416,'2021'!$B:$AC,12,FALSE)</f>
        <v>27.7</v>
      </c>
      <c r="L416" s="13">
        <f>VLOOKUP($B416,'2021'!$B:$AC,13,FALSE)</f>
        <v>36.4</v>
      </c>
      <c r="M416" s="13">
        <f>VLOOKUP($B416,'2021'!$B:$AC,14,FALSE)</f>
        <v>76.900000000000006</v>
      </c>
      <c r="N416">
        <f>VLOOKUP($B416,'2021'!$B:$AC,20,FALSE)</f>
        <v>0.54864461996937774</v>
      </c>
      <c r="O416">
        <f>VLOOKUP($B416,'2021'!$B:$AC,22,FALSE)</f>
        <v>0.26697470310204779</v>
      </c>
      <c r="P416">
        <f>VLOOKUP($B416,'2021'!$B:$AC,23,FALSE)</f>
        <v>-0.96427129222354635</v>
      </c>
      <c r="Q416">
        <f>VLOOKUP($B416,'2021'!$B:$AC,24,FALSE)</f>
        <v>1.1849278574062645</v>
      </c>
      <c r="R416">
        <f>VLOOKUP($B416,'2021'!$B:$AC,25,FALSE)</f>
        <v>-1.3898892730720354</v>
      </c>
      <c r="S416">
        <f>VLOOKUP($B416,'2021'!$B:$AC,26,FALSE)</f>
        <v>-1.6222719482104138</v>
      </c>
      <c r="T416">
        <f>VLOOKUP($B416,'2021'!$B:$AC,27,FALSE)</f>
        <v>0.8101862309358695</v>
      </c>
      <c r="U416">
        <f>VLOOKUP($B416,'2021'!$B:$AC,28,FALSE)</f>
        <v>0.14235895133201648</v>
      </c>
      <c r="V416">
        <f>P416*'Comb LR RESULTS'!$B$18+Q416*'Comb LR RESULTS'!$B$19+R416*'Comb LR RESULTS'!$B$20+S416*'Comb LR RESULTS'!$B$21+T416*'Comb LR RESULTS'!$B$22</f>
        <v>0.22004154522931854</v>
      </c>
      <c r="W416" s="16">
        <f>'NO Z LR RESULTS'!$B$17+'NO Z LR RESULTS'!$B$18*LR!J416+'NO Z LR RESULTS'!$B$19*LR!I416+'NO Z LR RESULTS'!$B$20*LR!K416+'NO Z LR RESULTS'!$B$21*LR!L416+'NO Z LR RESULTS'!$B$22*LR!M416</f>
        <v>0.3792686638227652</v>
      </c>
    </row>
    <row r="417" spans="1:23" x14ac:dyDescent="0.3">
      <c r="A417">
        <v>2021</v>
      </c>
      <c r="B417" t="s">
        <v>286</v>
      </c>
      <c r="C417">
        <f>VLOOKUP($B417,'2021'!$B:$AC,18,FALSE)</f>
        <v>0.41904787406562499</v>
      </c>
      <c r="D417">
        <f>VLOOKUP($B417,'2021'!$B:$AC,19,FALSE)</f>
        <v>0.42099999999999999</v>
      </c>
      <c r="E417">
        <f>VLOOKUP($B417,'2021'!$B:$AC,21,FALSE)</f>
        <v>2.4507239280536619</v>
      </c>
      <c r="F417" s="13">
        <f>VLOOKUP($B417,'2021'!$B:$AC,7,FALSE)</f>
        <v>112.7</v>
      </c>
      <c r="G417" s="13">
        <f>VLOOKUP($B417,'2021'!$B:$AC,10,FALSE)</f>
        <v>24.6</v>
      </c>
      <c r="H417">
        <f>VLOOKUP(B417,'2021'!$B:$P,9,FALSE)</f>
        <v>7.7</v>
      </c>
      <c r="I417" s="13">
        <f>VLOOKUP($B417,'2021'!$B:$AC,11,FALSE)</f>
        <v>52.6</v>
      </c>
      <c r="J417" s="13">
        <f>VLOOKUP($B417,'2021'!$B:$AC,6,FALSE)</f>
        <v>30.8</v>
      </c>
      <c r="K417" s="13">
        <f>VLOOKUP($B417,'2021'!$B:$AC,12,FALSE)</f>
        <v>28</v>
      </c>
      <c r="L417" s="13">
        <f>VLOOKUP($B417,'2021'!$B:$AC,13,FALSE)</f>
        <v>29.2</v>
      </c>
      <c r="M417" s="13">
        <f>VLOOKUP($B417,'2021'!$B:$AC,14,FALSE)</f>
        <v>84.9</v>
      </c>
      <c r="N417">
        <f>VLOOKUP($B417,'2021'!$B:$AC,20,FALSE)</f>
        <v>1.5450619791065827</v>
      </c>
      <c r="O417">
        <f>VLOOKUP($B417,'2021'!$B:$AC,22,FALSE)</f>
        <v>-0.24887472323072102</v>
      </c>
      <c r="P417">
        <f>VLOOKUP($B417,'2021'!$B:$AC,23,FALSE)</f>
        <v>0.5041403527803312</v>
      </c>
      <c r="Q417">
        <f>VLOOKUP($B417,'2021'!$B:$AC,24,FALSE)</f>
        <v>1.1598570007350852</v>
      </c>
      <c r="R417">
        <f>VLOOKUP($B417,'2021'!$B:$AC,25,FALSE)</f>
        <v>-1.3158253697702842</v>
      </c>
      <c r="S417">
        <f>VLOOKUP($B417,'2021'!$B:$AC,26,FALSE)</f>
        <v>5.5306119029623825E-2</v>
      </c>
      <c r="T417">
        <f>VLOOKUP($B417,'2021'!$B:$AC,27,FALSE)</f>
        <v>-0.5752322239644676</v>
      </c>
      <c r="U417">
        <f>VLOOKUP($B417,'2021'!$B:$AC,28,FALSE)</f>
        <v>3.1062207134994608</v>
      </c>
      <c r="V417">
        <f>P417*'Comb LR RESULTS'!$B$18+Q417*'Comb LR RESULTS'!$B$19+R417*'Comb LR RESULTS'!$B$20+S417*'Comb LR RESULTS'!$B$21+T417*'Comb LR RESULTS'!$B$22</f>
        <v>1.1500879194034359</v>
      </c>
      <c r="W417" s="16">
        <f>'NO Z LR RESULTS'!$B$17+'NO Z LR RESULTS'!$B$18*LR!J417+'NO Z LR RESULTS'!$B$19*LR!I417+'NO Z LR RESULTS'!$B$20*LR!K417+'NO Z LR RESULTS'!$B$21*LR!L417+'NO Z LR RESULTS'!$B$22*LR!M417</f>
        <v>0.42117198550170015</v>
      </c>
    </row>
    <row r="418" spans="1:23" x14ac:dyDescent="0.3">
      <c r="A418">
        <v>2021</v>
      </c>
      <c r="B418" t="s">
        <v>130</v>
      </c>
      <c r="C418">
        <f>VLOOKUP($B418,'2021'!$B:$AC,18,FALSE)</f>
        <v>0.34926334959505201</v>
      </c>
      <c r="D418">
        <f>VLOOKUP($B418,'2021'!$B:$AC,19,FALSE)</f>
        <v>0.32500000000000001</v>
      </c>
      <c r="E418">
        <f>VLOOKUP($B418,'2021'!$B:$AC,21,FALSE)</f>
        <v>0.4605825456755942</v>
      </c>
      <c r="F418" s="13">
        <f>VLOOKUP($B418,'2021'!$B:$AC,7,FALSE)</f>
        <v>105.1</v>
      </c>
      <c r="G418" s="13">
        <f>VLOOKUP($B418,'2021'!$B:$AC,10,FALSE)</f>
        <v>20.6</v>
      </c>
      <c r="H418">
        <f>VLOOKUP(B418,'2021'!$B:$P,9,FALSE)</f>
        <v>8.8000000000000007</v>
      </c>
      <c r="I418" s="13">
        <f>VLOOKUP($B418,'2021'!$B:$AC,11,FALSE)</f>
        <v>51</v>
      </c>
      <c r="J418" s="13">
        <f>VLOOKUP($B418,'2021'!$B:$AC,6,FALSE)</f>
        <v>30.3</v>
      </c>
      <c r="K418" s="13">
        <f>VLOOKUP($B418,'2021'!$B:$AC,12,FALSE)</f>
        <v>30.4</v>
      </c>
      <c r="L418" s="13">
        <f>VLOOKUP($B418,'2021'!$B:$AC,13,FALSE)</f>
        <v>30.5</v>
      </c>
      <c r="M418" s="13">
        <f>VLOOKUP($B418,'2021'!$B:$AC,14,FALSE)</f>
        <v>79.8</v>
      </c>
      <c r="N418">
        <f>VLOOKUP($B418,'2021'!$B:$AC,20,FALSE)</f>
        <v>0.65935765987351158</v>
      </c>
      <c r="O418">
        <f>VLOOKUP($B418,'2021'!$B:$AC,22,FALSE)</f>
        <v>6.6366592861526782E-2</v>
      </c>
      <c r="P418">
        <f>VLOOKUP($B418,'2021'!$B:$AC,23,FALSE)</f>
        <v>1.4669804445705387E-2</v>
      </c>
      <c r="Q418">
        <f>VLOOKUP($B418,'2021'!$B:$AC,24,FALSE)</f>
        <v>1.0971798590571367</v>
      </c>
      <c r="R418">
        <f>VLOOKUP($B418,'2021'!$B:$AC,25,FALSE)</f>
        <v>-0.72331414335627786</v>
      </c>
      <c r="S418">
        <f>VLOOKUP($B418,'2021'!$B:$AC,26,FALSE)</f>
        <v>-1.0141498988359019</v>
      </c>
      <c r="T418">
        <f>VLOOKUP($B418,'2021'!$B:$AC,27,FALSE)</f>
        <v>-0.32508722516301769</v>
      </c>
      <c r="U418">
        <f>VLOOKUP($B418,'2021'!$B:$AC,28,FALSE)</f>
        <v>1.1314313287405304</v>
      </c>
      <c r="V418">
        <f>P418*'Comb LR RESULTS'!$B$18+Q418*'Comb LR RESULTS'!$B$19+R418*'Comb LR RESULTS'!$B$20+S418*'Comb LR RESULTS'!$B$21+T418*'Comb LR RESULTS'!$B$22</f>
        <v>0.51151547780542095</v>
      </c>
      <c r="W418" s="16">
        <f>'NO Z LR RESULTS'!$B$17+'NO Z LR RESULTS'!$B$18*LR!J418+'NO Z LR RESULTS'!$B$19*LR!I418+'NO Z LR RESULTS'!$B$20*LR!K418+'NO Z LR RESULTS'!$B$21*LR!L418+'NO Z LR RESULTS'!$B$22*LR!M418</f>
        <v>0.39750421045252016</v>
      </c>
    </row>
    <row r="419" spans="1:23" x14ac:dyDescent="0.3">
      <c r="A419">
        <v>2021</v>
      </c>
      <c r="B419" t="s">
        <v>107</v>
      </c>
      <c r="C419">
        <f>VLOOKUP($B419,'2021'!$B:$AC,18,FALSE)</f>
        <v>0.34968860206149799</v>
      </c>
      <c r="D419">
        <f>VLOOKUP($B419,'2021'!$B:$AC,19,FALSE)</f>
        <v>0.38</v>
      </c>
      <c r="E419">
        <f>VLOOKUP($B419,'2021'!$B:$AC,21,FALSE)</f>
        <v>0.47271005586289028</v>
      </c>
      <c r="F419" s="13">
        <f>VLOOKUP($B419,'2021'!$B:$AC,7,FALSE)</f>
        <v>109.3</v>
      </c>
      <c r="G419" s="13">
        <f>VLOOKUP($B419,'2021'!$B:$AC,10,FALSE)</f>
        <v>22.5</v>
      </c>
      <c r="H419">
        <f>VLOOKUP(B419,'2021'!$B:$P,9,FALSE)</f>
        <v>9.9</v>
      </c>
      <c r="I419" s="13">
        <f>VLOOKUP($B419,'2021'!$B:$AC,11,FALSE)</f>
        <v>52.9</v>
      </c>
      <c r="J419" s="13">
        <f>VLOOKUP($B419,'2021'!$B:$AC,6,FALSE)</f>
        <v>30.2</v>
      </c>
      <c r="K419" s="13">
        <f>VLOOKUP($B419,'2021'!$B:$AC,12,FALSE)</f>
        <v>30.4</v>
      </c>
      <c r="L419" s="13">
        <f>VLOOKUP($B419,'2021'!$B:$AC,13,FALSE)</f>
        <v>32.700000000000003</v>
      </c>
      <c r="M419" s="13">
        <f>VLOOKUP($B419,'2021'!$B:$AC,14,FALSE)</f>
        <v>87.7</v>
      </c>
      <c r="N419">
        <f>VLOOKUP($B419,'2021'!$B:$AC,20,FALSE)</f>
        <v>1.08006721150922</v>
      </c>
      <c r="O419">
        <f>VLOOKUP($B419,'2021'!$B:$AC,22,FALSE)</f>
        <v>0.38160790895377433</v>
      </c>
      <c r="P419">
        <f>VLOOKUP($B419,'2021'!$B:$AC,23,FALSE)</f>
        <v>0.59591608059307266</v>
      </c>
      <c r="Q419">
        <f>VLOOKUP($B419,'2021'!$B:$AC,24,FALSE)</f>
        <v>1.0846444307215468</v>
      </c>
      <c r="R419">
        <f>VLOOKUP($B419,'2021'!$B:$AC,25,FALSE)</f>
        <v>-0.72331414335627786</v>
      </c>
      <c r="S419">
        <f>VLOOKUP($B419,'2021'!$B:$AC,26,FALSE)</f>
        <v>0.64245844256363638</v>
      </c>
      <c r="T419">
        <f>VLOOKUP($B419,'2021'!$B:$AC,27,FALSE)</f>
        <v>9.8235080500974806E-2</v>
      </c>
      <c r="U419">
        <f>VLOOKUP($B419,'2021'!$B:$AC,28,FALSE)</f>
        <v>2.3521819361404863</v>
      </c>
      <c r="V419">
        <f>P419*'Comb LR RESULTS'!$B$18+Q419*'Comb LR RESULTS'!$B$19+R419*'Comb LR RESULTS'!$B$20+S419*'Comb LR RESULTS'!$B$21+T419*'Comb LR RESULTS'!$B$22</f>
        <v>1.1418348367588464</v>
      </c>
      <c r="W419" s="16">
        <f>'NO Z LR RESULTS'!$B$17+'NO Z LR RESULTS'!$B$18*LR!J419+'NO Z LR RESULTS'!$B$19*LR!I419+'NO Z LR RESULTS'!$B$20*LR!K419+'NO Z LR RESULTS'!$B$21*LR!L419+'NO Z LR RESULTS'!$B$22*LR!M419</f>
        <v>0.42314220149267778</v>
      </c>
    </row>
    <row r="420" spans="1:23" x14ac:dyDescent="0.3">
      <c r="A420">
        <v>2021</v>
      </c>
      <c r="B420" t="s">
        <v>20</v>
      </c>
      <c r="C420">
        <f>VLOOKUP($B420,'2021'!$B:$AC,18,FALSE)</f>
        <v>0.37855561228635198</v>
      </c>
      <c r="D420">
        <f>VLOOKUP($B420,'2021'!$B:$AC,19,FALSE)</f>
        <v>0.378</v>
      </c>
      <c r="E420">
        <f>VLOOKUP($B420,'2021'!$B:$AC,21,FALSE)</f>
        <v>1.2959503382873734</v>
      </c>
      <c r="F420" s="13">
        <f>VLOOKUP($B420,'2021'!$B:$AC,7,FALSE)</f>
        <v>108</v>
      </c>
      <c r="G420" s="13">
        <f>VLOOKUP($B420,'2021'!$B:$AC,10,FALSE)</f>
        <v>20.9</v>
      </c>
      <c r="H420">
        <f>VLOOKUP(B420,'2021'!$B:$P,9,FALSE)</f>
        <v>12.5</v>
      </c>
      <c r="I420" s="13">
        <f>VLOOKUP($B420,'2021'!$B:$AC,11,FALSE)</f>
        <v>51.4</v>
      </c>
      <c r="J420" s="13">
        <f>VLOOKUP($B420,'2021'!$B:$AC,6,FALSE)</f>
        <v>30.2</v>
      </c>
      <c r="K420" s="13">
        <f>VLOOKUP($B420,'2021'!$B:$AC,12,FALSE)</f>
        <v>30.5</v>
      </c>
      <c r="L420" s="13">
        <f>VLOOKUP($B420,'2021'!$B:$AC,13,FALSE)</f>
        <v>28.5</v>
      </c>
      <c r="M420" s="13">
        <f>VLOOKUP($B420,'2021'!$B:$AC,14,FALSE)</f>
        <v>82.9</v>
      </c>
      <c r="N420">
        <f>VLOOKUP($B420,'2021'!$B:$AC,20,FALSE)</f>
        <v>0.72578548381599128</v>
      </c>
      <c r="O420">
        <f>VLOOKUP($B420,'2021'!$B:$AC,22,FALSE)</f>
        <v>1.126723746989996</v>
      </c>
      <c r="P420">
        <f>VLOOKUP($B420,'2021'!$B:$AC,23,FALSE)</f>
        <v>0.13703744152936131</v>
      </c>
      <c r="Q420">
        <f>VLOOKUP($B420,'2021'!$B:$AC,24,FALSE)</f>
        <v>1.0846444307215468</v>
      </c>
      <c r="R420">
        <f>VLOOKUP($B420,'2021'!$B:$AC,25,FALSE)</f>
        <v>-0.69862617558902729</v>
      </c>
      <c r="S420">
        <f>VLOOKUP($B420,'2021'!$B:$AC,26,FALSE)</f>
        <v>-0.36408839778038554</v>
      </c>
      <c r="T420">
        <f>VLOOKUP($B420,'2021'!$B:$AC,27,FALSE)</f>
        <v>-0.70992568485755581</v>
      </c>
      <c r="U420">
        <f>VLOOKUP($B420,'2021'!$B:$AC,28,FALSE)</f>
        <v>2.1291078933877445</v>
      </c>
      <c r="V420">
        <f>P420*'Comb LR RESULTS'!$B$18+Q420*'Comb LR RESULTS'!$B$19+R420*'Comb LR RESULTS'!$B$20+S420*'Comb LR RESULTS'!$B$21+T420*'Comb LR RESULTS'!$B$22</f>
        <v>0.80953171229874477</v>
      </c>
      <c r="W420" s="16">
        <f>'NO Z LR RESULTS'!$B$17+'NO Z LR RESULTS'!$B$18*LR!J420+'NO Z LR RESULTS'!$B$19*LR!I420+'NO Z LR RESULTS'!$B$20*LR!K420+'NO Z LR RESULTS'!$B$21*LR!L420+'NO Z LR RESULTS'!$B$22*LR!M420</f>
        <v>0.4087683900555773</v>
      </c>
    </row>
    <row r="421" spans="1:23" x14ac:dyDescent="0.3">
      <c r="A421">
        <v>2021</v>
      </c>
      <c r="B421" t="s">
        <v>142</v>
      </c>
      <c r="C421">
        <f>VLOOKUP($B421,'2021'!$B:$AC,18,FALSE)</f>
        <v>0.34396321404647101</v>
      </c>
      <c r="D421">
        <f>VLOOKUP($B421,'2021'!$B:$AC,19,FALSE)</f>
        <v>0.35399999999999998</v>
      </c>
      <c r="E421">
        <f>VLOOKUP($B421,'2021'!$B:$AC,21,FALSE)</f>
        <v>0.30943128158849625</v>
      </c>
      <c r="F421" s="13">
        <f>VLOOKUP($B421,'2021'!$B:$AC,7,FALSE)</f>
        <v>108.4</v>
      </c>
      <c r="G421" s="13">
        <f>VLOOKUP($B421,'2021'!$B:$AC,10,FALSE)</f>
        <v>19.899999999999999</v>
      </c>
      <c r="H421">
        <f>VLOOKUP(B421,'2021'!$B:$P,9,FALSE)</f>
        <v>10.1</v>
      </c>
      <c r="I421" s="13">
        <f>VLOOKUP($B421,'2021'!$B:$AC,11,FALSE)</f>
        <v>52.6</v>
      </c>
      <c r="J421" s="13">
        <f>VLOOKUP($B421,'2021'!$B:$AC,6,FALSE)</f>
        <v>29.7</v>
      </c>
      <c r="K421" s="13">
        <f>VLOOKUP($B421,'2021'!$B:$AC,12,FALSE)</f>
        <v>32.700000000000003</v>
      </c>
      <c r="L421" s="13">
        <f>VLOOKUP($B421,'2021'!$B:$AC,13,FALSE)</f>
        <v>35.6</v>
      </c>
      <c r="M421" s="13">
        <f>VLOOKUP($B421,'2021'!$B:$AC,14,FALSE)</f>
        <v>82.8</v>
      </c>
      <c r="N421">
        <f>VLOOKUP($B421,'2021'!$B:$AC,20,FALSE)</f>
        <v>0.50435940400772361</v>
      </c>
      <c r="O421">
        <f>VLOOKUP($B421,'2021'!$B:$AC,22,FALSE)</f>
        <v>0.43892451187963732</v>
      </c>
      <c r="P421">
        <f>VLOOKUP($B421,'2021'!$B:$AC,23,FALSE)</f>
        <v>0.5041403527803312</v>
      </c>
      <c r="Q421">
        <f>VLOOKUP($B421,'2021'!$B:$AC,24,FALSE)</f>
        <v>1.0219672890435985</v>
      </c>
      <c r="R421">
        <f>VLOOKUP($B421,'2021'!$B:$AC,25,FALSE)</f>
        <v>-0.15549088470952041</v>
      </c>
      <c r="S421">
        <f>VLOOKUP($B421,'2021'!$B:$AC,26,FALSE)</f>
        <v>-0.38505812362088782</v>
      </c>
      <c r="T421">
        <f>VLOOKUP($B421,'2021'!$B:$AC,27,FALSE)</f>
        <v>0.65625084705805481</v>
      </c>
      <c r="U421">
        <f>VLOOKUP($B421,'2021'!$B:$AC,28,FALSE)</f>
        <v>0.13614920307417619</v>
      </c>
      <c r="V421">
        <f>P421*'Comb LR RESULTS'!$B$18+Q421*'Comb LR RESULTS'!$B$19+R421*'Comb LR RESULTS'!$B$20+S421*'Comb LR RESULTS'!$B$21+T421*'Comb LR RESULTS'!$B$22</f>
        <v>0.5220006952826941</v>
      </c>
      <c r="W421" s="16">
        <f>'NO Z LR RESULTS'!$B$17+'NO Z LR RESULTS'!$B$18*LR!J421+'NO Z LR RESULTS'!$B$19*LR!I421+'NO Z LR RESULTS'!$B$20*LR!K421+'NO Z LR RESULTS'!$B$21*LR!L421+'NO Z LR RESULTS'!$B$22*LR!M421</f>
        <v>0.40266706644778139</v>
      </c>
    </row>
    <row r="422" spans="1:23" x14ac:dyDescent="0.3">
      <c r="A422">
        <v>2021</v>
      </c>
      <c r="B422" t="s">
        <v>87</v>
      </c>
      <c r="C422">
        <f>VLOOKUP($B422,'2021'!$B:$AC,18,FALSE)</f>
        <v>0.36261495451919601</v>
      </c>
      <c r="D422">
        <f>VLOOKUP($B422,'2021'!$B:$AC,19,FALSE)</f>
        <v>0.377</v>
      </c>
      <c r="E422">
        <f>VLOOKUP($B422,'2021'!$B:$AC,21,FALSE)</f>
        <v>0.84134864936820541</v>
      </c>
      <c r="F422" s="13">
        <f>VLOOKUP($B422,'2021'!$B:$AC,7,FALSE)</f>
        <v>109.9</v>
      </c>
      <c r="G422" s="13">
        <f>VLOOKUP($B422,'2021'!$B:$AC,10,FALSE)</f>
        <v>19.3</v>
      </c>
      <c r="H422">
        <f>VLOOKUP(B422,'2021'!$B:$P,9,FALSE)</f>
        <v>10.7</v>
      </c>
      <c r="I422" s="13">
        <f>VLOOKUP($B422,'2021'!$B:$AC,11,FALSE)</f>
        <v>51.3</v>
      </c>
      <c r="J422" s="13">
        <f>VLOOKUP($B422,'2021'!$B:$AC,6,FALSE)</f>
        <v>28.8</v>
      </c>
      <c r="K422" s="13">
        <f>VLOOKUP($B422,'2021'!$B:$AC,12,FALSE)</f>
        <v>32</v>
      </c>
      <c r="L422" s="13">
        <f>VLOOKUP($B422,'2021'!$B:$AC,13,FALSE)</f>
        <v>36.1</v>
      </c>
      <c r="M422" s="13">
        <f>VLOOKUP($B422,'2021'!$B:$AC,14,FALSE)</f>
        <v>85.6</v>
      </c>
      <c r="N422">
        <f>VLOOKUP($B422,'2021'!$B:$AC,20,FALSE)</f>
        <v>0.37150375612276337</v>
      </c>
      <c r="O422">
        <f>VLOOKUP($B422,'2021'!$B:$AC,22,FALSE)</f>
        <v>0.6108743206572268</v>
      </c>
      <c r="P422">
        <f>VLOOKUP($B422,'2021'!$B:$AC,23,FALSE)</f>
        <v>0.10644553225844679</v>
      </c>
      <c r="Q422">
        <f>VLOOKUP($B422,'2021'!$B:$AC,24,FALSE)</f>
        <v>0.90914843402329149</v>
      </c>
      <c r="R422">
        <f>VLOOKUP($B422,'2021'!$B:$AC,25,FALSE)</f>
        <v>-0.32830665908027307</v>
      </c>
      <c r="S422">
        <f>VLOOKUP($B422,'2021'!$B:$AC,26,FALSE)</f>
        <v>0.20209419991312472</v>
      </c>
      <c r="T422">
        <f>VLOOKUP($B422,'2021'!$B:$AC,27,FALSE)</f>
        <v>0.75246046198168937</v>
      </c>
      <c r="U422">
        <f>VLOOKUP($B422,'2021'!$B:$AC,28,FALSE)</f>
        <v>0.68708883103499985</v>
      </c>
      <c r="V422">
        <f>P422*'Comb LR RESULTS'!$B$18+Q422*'Comb LR RESULTS'!$B$19+R422*'Comb LR RESULTS'!$B$20+S422*'Comb LR RESULTS'!$B$21+T422*'Comb LR RESULTS'!$B$22</f>
        <v>0.65501408902066061</v>
      </c>
      <c r="W422" s="16">
        <f>'NO Z LR RESULTS'!$B$17+'NO Z LR RESULTS'!$B$18*LR!J422+'NO Z LR RESULTS'!$B$19*LR!I422+'NO Z LR RESULTS'!$B$20*LR!K422+'NO Z LR RESULTS'!$B$21*LR!L422+'NO Z LR RESULTS'!$B$22*LR!M422</f>
        <v>0.40652238003658481</v>
      </c>
    </row>
    <row r="423" spans="1:23" x14ac:dyDescent="0.3">
      <c r="A423">
        <v>2021</v>
      </c>
      <c r="B423" t="s">
        <v>430</v>
      </c>
      <c r="C423">
        <f>VLOOKUP($B423,'2021'!$B:$AC,18,FALSE)</f>
        <v>0.37484273100583698</v>
      </c>
      <c r="D423">
        <f>VLOOKUP($B423,'2021'!$B:$AC,19,FALSE)</f>
        <v>0.35899999999999999</v>
      </c>
      <c r="E423">
        <f>VLOOKUP($B423,'2021'!$B:$AC,21,FALSE)</f>
        <v>1.1900649899201194</v>
      </c>
      <c r="F423" s="13">
        <f>VLOOKUP($B423,'2021'!$B:$AC,7,FALSE)</f>
        <v>104.7</v>
      </c>
      <c r="G423" s="13">
        <f>VLOOKUP($B423,'2021'!$B:$AC,10,FALSE)</f>
        <v>15.6</v>
      </c>
      <c r="H423">
        <f>VLOOKUP(B423,'2021'!$B:$P,9,FALSE)</f>
        <v>8.8000000000000007</v>
      </c>
      <c r="I423" s="13">
        <f>VLOOKUP($B423,'2021'!$B:$AC,11,FALSE)</f>
        <v>46.8</v>
      </c>
      <c r="J423" s="13">
        <f>VLOOKUP($B423,'2021'!$B:$AC,6,FALSE)</f>
        <v>28.4</v>
      </c>
      <c r="K423" s="13">
        <f>VLOOKUP($B423,'2021'!$B:$AC,12,FALSE)</f>
        <v>31.2</v>
      </c>
      <c r="L423" s="13">
        <f>VLOOKUP($B423,'2021'!$B:$AC,13,FALSE)</f>
        <v>38.1</v>
      </c>
      <c r="M423" s="13">
        <f>VLOOKUP($B423,'2021'!$B:$AC,14,FALSE)</f>
        <v>87.7</v>
      </c>
      <c r="N423">
        <f>VLOOKUP($B423,'2021'!$B:$AC,20,FALSE)</f>
        <v>-0.44777273916782762</v>
      </c>
      <c r="O423">
        <f>VLOOKUP($B423,'2021'!$B:$AC,22,FALSE)</f>
        <v>6.6366592861526782E-2</v>
      </c>
      <c r="P423">
        <f>VLOOKUP($B423,'2021'!$B:$AC,23,FALSE)</f>
        <v>-1.2701903849326872</v>
      </c>
      <c r="Q423">
        <f>VLOOKUP($B423,'2021'!$B:$AC,24,FALSE)</f>
        <v>0.85900672068093253</v>
      </c>
      <c r="R423">
        <f>VLOOKUP($B423,'2021'!$B:$AC,25,FALSE)</f>
        <v>-0.52581040121827549</v>
      </c>
      <c r="S423">
        <f>VLOOKUP($B423,'2021'!$B:$AC,26,FALSE)</f>
        <v>0.64245844256363638</v>
      </c>
      <c r="T423">
        <f>VLOOKUP($B423,'2021'!$B:$AC,27,FALSE)</f>
        <v>1.1372989216762275</v>
      </c>
      <c r="U423">
        <f>VLOOKUP($B423,'2021'!$B:$AC,28,FALSE)</f>
        <v>0.88997664278661703</v>
      </c>
      <c r="V423">
        <f>P423*'Comb LR RESULTS'!$B$18+Q423*'Comb LR RESULTS'!$B$19+R423*'Comb LR RESULTS'!$B$20+S423*'Comb LR RESULTS'!$B$21+T423*'Comb LR RESULTS'!$B$22</f>
        <v>0.64903590673351685</v>
      </c>
      <c r="W423" s="16">
        <f>'NO Z LR RESULTS'!$B$17+'NO Z LR RESULTS'!$B$18*LR!J423+'NO Z LR RESULTS'!$B$19*LR!I423+'NO Z LR RESULTS'!$B$20*LR!K423+'NO Z LR RESULTS'!$B$21*LR!L423+'NO Z LR RESULTS'!$B$22*LR!M423</f>
        <v>0.39820112537359237</v>
      </c>
    </row>
    <row r="424" spans="1:23" x14ac:dyDescent="0.3">
      <c r="A424">
        <v>2021</v>
      </c>
      <c r="B424" t="s">
        <v>67</v>
      </c>
      <c r="C424">
        <f>VLOOKUP($B424,'2021'!$B:$AC,18,FALSE)</f>
        <v>0.33562864923387498</v>
      </c>
      <c r="D424">
        <f>VLOOKUP($B424,'2021'!$B:$AC,19,FALSE)</f>
        <v>0.32900000000000001</v>
      </c>
      <c r="E424">
        <f>VLOOKUP($B424,'2021'!$B:$AC,21,FALSE)</f>
        <v>7.1743019563383095E-2</v>
      </c>
      <c r="F424" s="13">
        <f>VLOOKUP($B424,'2021'!$B:$AC,7,FALSE)</f>
        <v>106.2</v>
      </c>
      <c r="G424" s="13">
        <f>VLOOKUP($B424,'2021'!$B:$AC,10,FALSE)</f>
        <v>16.7</v>
      </c>
      <c r="H424">
        <f>VLOOKUP(B424,'2021'!$B:$P,9,FALSE)</f>
        <v>4.9000000000000004</v>
      </c>
      <c r="I424" s="13">
        <f>VLOOKUP($B424,'2021'!$B:$AC,11,FALSE)</f>
        <v>49.6</v>
      </c>
      <c r="J424" s="13">
        <f>VLOOKUP($B424,'2021'!$B:$AC,6,FALSE)</f>
        <v>27.8</v>
      </c>
      <c r="K424" s="13">
        <f>VLOOKUP($B424,'2021'!$B:$AC,12,FALSE)</f>
        <v>32.9</v>
      </c>
      <c r="L424" s="13">
        <f>VLOOKUP($B424,'2021'!$B:$AC,13,FALSE)</f>
        <v>33.200000000000003</v>
      </c>
      <c r="M424" s="13">
        <f>VLOOKUP($B424,'2021'!$B:$AC,14,FALSE)</f>
        <v>78.7</v>
      </c>
      <c r="N424">
        <f>VLOOKUP($B424,'2021'!$B:$AC,20,FALSE)</f>
        <v>-0.20420405137873313</v>
      </c>
      <c r="O424">
        <f>VLOOKUP($B424,'2021'!$B:$AC,22,FALSE)</f>
        <v>-1.0513071641928058</v>
      </c>
      <c r="P424">
        <f>VLOOKUP($B424,'2021'!$B:$AC,23,FALSE)</f>
        <v>-0.41361692534709144</v>
      </c>
      <c r="Q424">
        <f>VLOOKUP($B424,'2021'!$B:$AC,24,FALSE)</f>
        <v>0.78379415066739477</v>
      </c>
      <c r="R424">
        <f>VLOOKUP($B424,'2021'!$B:$AC,25,FALSE)</f>
        <v>-0.10611494917502089</v>
      </c>
      <c r="S424">
        <f>VLOOKUP($B424,'2021'!$B:$AC,26,FALSE)</f>
        <v>-1.2448168830814059</v>
      </c>
      <c r="T424">
        <f>VLOOKUP($B424,'2021'!$B:$AC,27,FALSE)</f>
        <v>0.19444469542460935</v>
      </c>
      <c r="U424">
        <f>VLOOKUP($B424,'2021'!$B:$AC,28,FALSE)</f>
        <v>-0.54935247866359971</v>
      </c>
      <c r="V424">
        <f>P424*'Comb LR RESULTS'!$B$18+Q424*'Comb LR RESULTS'!$B$19+R424*'Comb LR RESULTS'!$B$20+S424*'Comb LR RESULTS'!$B$21+T424*'Comb LR RESULTS'!$B$22</f>
        <v>-3.4516994041877865E-3</v>
      </c>
      <c r="W424" s="16">
        <f>'NO Z LR RESULTS'!$B$17+'NO Z LR RESULTS'!$B$18*LR!J424+'NO Z LR RESULTS'!$B$19*LR!I424+'NO Z LR RESULTS'!$B$20*LR!K424+'NO Z LR RESULTS'!$B$21*LR!L424+'NO Z LR RESULTS'!$B$22*LR!M424</f>
        <v>0.38282281569180121</v>
      </c>
    </row>
    <row r="425" spans="1:23" x14ac:dyDescent="0.3">
      <c r="A425">
        <v>2021</v>
      </c>
      <c r="B425" t="s">
        <v>34</v>
      </c>
      <c r="C425">
        <f>VLOOKUP($B425,'2021'!$B:$AC,18,FALSE)</f>
        <v>0.38931176952413599</v>
      </c>
      <c r="D425">
        <f>VLOOKUP($B425,'2021'!$B:$AC,19,FALSE)</f>
        <v>0.39200000000000002</v>
      </c>
      <c r="E425">
        <f>VLOOKUP($B425,'2021'!$B:$AC,21,FALSE)</f>
        <v>1.6026984861995368</v>
      </c>
      <c r="F425" s="13">
        <f>VLOOKUP($B425,'2021'!$B:$AC,7,FALSE)</f>
        <v>106.4</v>
      </c>
      <c r="G425" s="13">
        <f>VLOOKUP($B425,'2021'!$B:$AC,10,FALSE)</f>
        <v>22.7</v>
      </c>
      <c r="H425">
        <f>VLOOKUP(B425,'2021'!$B:$P,9,FALSE)</f>
        <v>3.8</v>
      </c>
      <c r="I425" s="13">
        <f>VLOOKUP($B425,'2021'!$B:$AC,11,FALSE)</f>
        <v>46.9</v>
      </c>
      <c r="J425" s="13">
        <f>VLOOKUP($B425,'2021'!$B:$AC,6,FALSE)</f>
        <v>27.6</v>
      </c>
      <c r="K425" s="13">
        <f>VLOOKUP($B425,'2021'!$B:$AC,12,FALSE)</f>
        <v>24.2</v>
      </c>
      <c r="L425" s="13">
        <f>VLOOKUP($B425,'2021'!$B:$AC,13,FALSE)</f>
        <v>33.200000000000003</v>
      </c>
      <c r="M425" s="13">
        <f>VLOOKUP($B425,'2021'!$B:$AC,14,FALSE)</f>
        <v>84.7</v>
      </c>
      <c r="N425">
        <f>VLOOKUP($B425,'2021'!$B:$AC,20,FALSE)</f>
        <v>1.1243524274708734</v>
      </c>
      <c r="O425">
        <f>VLOOKUP($B425,'2021'!$B:$AC,22,FALSE)</f>
        <v>-1.3665484802850536</v>
      </c>
      <c r="P425">
        <f>VLOOKUP($B425,'2021'!$B:$AC,23,FALSE)</f>
        <v>-1.2395984756617726</v>
      </c>
      <c r="Q425">
        <f>VLOOKUP($B425,'2021'!$B:$AC,24,FALSE)</f>
        <v>0.75872329399621541</v>
      </c>
      <c r="R425">
        <f>VLOOKUP($B425,'2021'!$B:$AC,25,FALSE)</f>
        <v>-2.2539681449257949</v>
      </c>
      <c r="S425">
        <f>VLOOKUP($B425,'2021'!$B:$AC,26,FALSE)</f>
        <v>1.3366667348622295E-2</v>
      </c>
      <c r="T425">
        <f>VLOOKUP($B425,'2021'!$B:$AC,27,FALSE)</f>
        <v>0.19444469542460935</v>
      </c>
      <c r="U425">
        <f>VLOOKUP($B425,'2021'!$B:$AC,28,FALSE)</f>
        <v>2.8316134108460229</v>
      </c>
      <c r="V425">
        <f>P425*'Comb LR RESULTS'!$B$18+Q425*'Comb LR RESULTS'!$B$19+R425*'Comb LR RESULTS'!$B$20+S425*'Comb LR RESULTS'!$B$21+T425*'Comb LR RESULTS'!$B$22</f>
        <v>0.77616507539454416</v>
      </c>
      <c r="W425" s="16">
        <f>'NO Z LR RESULTS'!$B$17+'NO Z LR RESULTS'!$B$18*LR!J425+'NO Z LR RESULTS'!$B$19*LR!I425+'NO Z LR RESULTS'!$B$20*LR!K425+'NO Z LR RESULTS'!$B$21*LR!L425+'NO Z LR RESULTS'!$B$22*LR!M425</f>
        <v>0.40344159855358619</v>
      </c>
    </row>
    <row r="426" spans="1:23" x14ac:dyDescent="0.3">
      <c r="A426">
        <v>2021</v>
      </c>
      <c r="B426" t="s">
        <v>106</v>
      </c>
      <c r="C426">
        <f>VLOOKUP($B426,'2021'!$B:$AC,18,FALSE)</f>
        <v>0.39124431846470598</v>
      </c>
      <c r="D426">
        <f>VLOOKUP($B426,'2021'!$B:$AC,19,FALSE)</f>
        <v>0.374</v>
      </c>
      <c r="E426">
        <f>VLOOKUP($B426,'2021'!$B:$AC,21,FALSE)</f>
        <v>1.6578116455894965</v>
      </c>
      <c r="F426" s="13">
        <f>VLOOKUP($B426,'2021'!$B:$AC,7,FALSE)</f>
        <v>105.6</v>
      </c>
      <c r="G426" s="13">
        <f>VLOOKUP($B426,'2021'!$B:$AC,10,FALSE)</f>
        <v>25.5</v>
      </c>
      <c r="H426">
        <f>VLOOKUP(B426,'2021'!$B:$P,9,FALSE)</f>
        <v>7.2</v>
      </c>
      <c r="I426" s="13">
        <f>VLOOKUP($B426,'2021'!$B:$AC,11,FALSE)</f>
        <v>49.3</v>
      </c>
      <c r="J426" s="13">
        <f>VLOOKUP($B426,'2021'!$B:$AC,6,FALSE)</f>
        <v>27.4</v>
      </c>
      <c r="K426" s="13">
        <f>VLOOKUP($B426,'2021'!$B:$AC,12,FALSE)</f>
        <v>23.8</v>
      </c>
      <c r="L426" s="13">
        <f>VLOOKUP($B426,'2021'!$B:$AC,13,FALSE)</f>
        <v>40.700000000000003</v>
      </c>
      <c r="M426" s="13">
        <f>VLOOKUP($B426,'2021'!$B:$AC,14,FALSE)</f>
        <v>83.3</v>
      </c>
      <c r="N426">
        <f>VLOOKUP($B426,'2021'!$B:$AC,20,FALSE)</f>
        <v>1.7443454509340235</v>
      </c>
      <c r="O426">
        <f>VLOOKUP($B426,'2021'!$B:$AC,22,FALSE)</f>
        <v>-0.39216623054537902</v>
      </c>
      <c r="P426">
        <f>VLOOKUP($B426,'2021'!$B:$AC,23,FALSE)</f>
        <v>-0.50539265315983495</v>
      </c>
      <c r="Q426">
        <f>VLOOKUP($B426,'2021'!$B:$AC,24,FALSE)</f>
        <v>0.73365243732503571</v>
      </c>
      <c r="R426">
        <f>VLOOKUP($B426,'2021'!$B:$AC,25,FALSE)</f>
        <v>-2.3527200159947959</v>
      </c>
      <c r="S426">
        <f>VLOOKUP($B426,'2021'!$B:$AC,26,FALSE)</f>
        <v>-0.28020949441838544</v>
      </c>
      <c r="T426">
        <f>VLOOKUP($B426,'2021'!$B:$AC,27,FALSE)</f>
        <v>1.6375889192791273</v>
      </c>
      <c r="U426">
        <f>VLOOKUP($B426,'2021'!$B:$AC,28,FALSE)</f>
        <v>1.1685740396223188</v>
      </c>
      <c r="V426">
        <f>P426*'Comb LR RESULTS'!$B$18+Q426*'Comb LR RESULTS'!$B$19+R426*'Comb LR RESULTS'!$B$20+S426*'Comb LR RESULTS'!$B$21+T426*'Comb LR RESULTS'!$B$22</f>
        <v>0.54953811771885808</v>
      </c>
      <c r="W426" s="16">
        <f>'NO Z LR RESULTS'!$B$17+'NO Z LR RESULTS'!$B$18*LR!J426+'NO Z LR RESULTS'!$B$19*LR!I426+'NO Z LR RESULTS'!$B$20*LR!K426+'NO Z LR RESULTS'!$B$21*LR!L426+'NO Z LR RESULTS'!$B$22*LR!M426</f>
        <v>0.40076027201495312</v>
      </c>
    </row>
    <row r="427" spans="1:23" x14ac:dyDescent="0.3">
      <c r="A427">
        <v>2021</v>
      </c>
      <c r="B427" t="s">
        <v>100</v>
      </c>
      <c r="C427">
        <f>VLOOKUP($B427,'2021'!$B:$AC,18,FALSE)</f>
        <v>0.36336189859627499</v>
      </c>
      <c r="D427">
        <f>VLOOKUP($B427,'2021'!$B:$AC,19,FALSE)</f>
        <v>0.36</v>
      </c>
      <c r="E427">
        <f>VLOOKUP($B427,'2021'!$B:$AC,21,FALSE)</f>
        <v>0.86265028220721574</v>
      </c>
      <c r="F427" s="13">
        <f>VLOOKUP($B427,'2021'!$B:$AC,7,FALSE)</f>
        <v>105.9</v>
      </c>
      <c r="G427" s="13">
        <f>VLOOKUP($B427,'2021'!$B:$AC,10,FALSE)</f>
        <v>17.5</v>
      </c>
      <c r="H427">
        <f>VLOOKUP(B427,'2021'!$B:$P,9,FALSE)</f>
        <v>14</v>
      </c>
      <c r="I427" s="13">
        <f>VLOOKUP($B427,'2021'!$B:$AC,11,FALSE)</f>
        <v>47</v>
      </c>
      <c r="J427" s="13">
        <f>VLOOKUP($B427,'2021'!$B:$AC,6,FALSE)</f>
        <v>27.2</v>
      </c>
      <c r="K427" s="13">
        <f>VLOOKUP($B427,'2021'!$B:$AC,12,FALSE)</f>
        <v>29.5</v>
      </c>
      <c r="L427" s="13">
        <f>VLOOKUP($B427,'2021'!$B:$AC,13,FALSE)</f>
        <v>36.200000000000003</v>
      </c>
      <c r="M427" s="13">
        <f>VLOOKUP($B427,'2021'!$B:$AC,14,FALSE)</f>
        <v>78.2</v>
      </c>
      <c r="N427">
        <f>VLOOKUP($B427,'2021'!$B:$AC,20,FALSE)</f>
        <v>-2.7063187532118768E-2</v>
      </c>
      <c r="O427">
        <f>VLOOKUP($B427,'2021'!$B:$AC,22,FALSE)</f>
        <v>1.5565982689339699</v>
      </c>
      <c r="P427">
        <f>VLOOKUP($B427,'2021'!$B:$AC,23,FALSE)</f>
        <v>-1.2090065663908582</v>
      </c>
      <c r="Q427">
        <f>VLOOKUP($B427,'2021'!$B:$AC,24,FALSE)</f>
        <v>0.70858158065385646</v>
      </c>
      <c r="R427">
        <f>VLOOKUP($B427,'2021'!$B:$AC,25,FALSE)</f>
        <v>-0.94550585326153003</v>
      </c>
      <c r="S427">
        <f>VLOOKUP($B427,'2021'!$B:$AC,26,FALSE)</f>
        <v>-1.3496655122839083</v>
      </c>
      <c r="T427">
        <f>VLOOKUP($B427,'2021'!$B:$AC,27,FALSE)</f>
        <v>0.77170238496641652</v>
      </c>
      <c r="U427">
        <f>VLOOKUP($B427,'2021'!$B:$AC,28,FALSE)</f>
        <v>-0.46728046333493822</v>
      </c>
      <c r="V427">
        <f>P427*'Comb LR RESULTS'!$B$18+Q427*'Comb LR RESULTS'!$B$19+R427*'Comb LR RESULTS'!$B$20+S427*'Comb LR RESULTS'!$B$21+T427*'Comb LR RESULTS'!$B$22</f>
        <v>-8.9729762743690933E-2</v>
      </c>
      <c r="W427" s="16">
        <f>'NO Z LR RESULTS'!$B$17+'NO Z LR RESULTS'!$B$18*LR!J427+'NO Z LR RESULTS'!$B$19*LR!I427+'NO Z LR RESULTS'!$B$20*LR!K427+'NO Z LR RESULTS'!$B$21*LR!L427+'NO Z LR RESULTS'!$B$22*LR!M427</f>
        <v>0.3755267125882672</v>
      </c>
    </row>
    <row r="428" spans="1:23" x14ac:dyDescent="0.3">
      <c r="A428">
        <v>2021</v>
      </c>
      <c r="B428" t="s">
        <v>147</v>
      </c>
      <c r="C428">
        <f>VLOOKUP($B428,'2021'!$B:$AC,18,FALSE)</f>
        <v>0.35393579903899097</v>
      </c>
      <c r="D428">
        <f>VLOOKUP($B428,'2021'!$B:$AC,19,FALSE)</f>
        <v>0.34899999999999998</v>
      </c>
      <c r="E428">
        <f>VLOOKUP($B428,'2021'!$B:$AC,21,FALSE)</f>
        <v>0.59383322075002987</v>
      </c>
      <c r="F428" s="13">
        <f>VLOOKUP($B428,'2021'!$B:$AC,7,FALSE)</f>
        <v>107.2</v>
      </c>
      <c r="G428" s="13">
        <f>VLOOKUP($B428,'2021'!$B:$AC,10,FALSE)</f>
        <v>18.399999999999999</v>
      </c>
      <c r="H428">
        <f>VLOOKUP(B428,'2021'!$B:$P,9,FALSE)</f>
        <v>5.3</v>
      </c>
      <c r="I428" s="13">
        <f>VLOOKUP($B428,'2021'!$B:$AC,11,FALSE)</f>
        <v>51.7</v>
      </c>
      <c r="J428" s="13">
        <f>VLOOKUP($B428,'2021'!$B:$AC,6,FALSE)</f>
        <v>27.1</v>
      </c>
      <c r="K428" s="13">
        <f>VLOOKUP($B428,'2021'!$B:$AC,12,FALSE)</f>
        <v>33.299999999999997</v>
      </c>
      <c r="L428" s="13">
        <f>VLOOKUP($B428,'2021'!$B:$AC,13,FALSE)</f>
        <v>36.200000000000003</v>
      </c>
      <c r="M428" s="13">
        <f>VLOOKUP($B428,'2021'!$B:$AC,14,FALSE)</f>
        <v>84.5</v>
      </c>
      <c r="N428">
        <f>VLOOKUP($B428,'2021'!$B:$AC,20,FALSE)</f>
        <v>0.17222028429532191</v>
      </c>
      <c r="O428">
        <f>VLOOKUP($B428,'2021'!$B:$AC,22,FALSE)</f>
        <v>-0.93667395834107958</v>
      </c>
      <c r="P428">
        <f>VLOOKUP($B428,'2021'!$B:$AC,23,FALSE)</f>
        <v>0.22881316934210488</v>
      </c>
      <c r="Q428">
        <f>VLOOKUP($B428,'2021'!$B:$AC,24,FALSE)</f>
        <v>0.69604615231826705</v>
      </c>
      <c r="R428">
        <f>VLOOKUP($B428,'2021'!$B:$AC,25,FALSE)</f>
        <v>-7.3630781060201175E-3</v>
      </c>
      <c r="S428">
        <f>VLOOKUP($B428,'2021'!$B:$AC,26,FALSE)</f>
        <v>-2.8572784332379239E-2</v>
      </c>
      <c r="T428">
        <f>VLOOKUP($B428,'2021'!$B:$AC,27,FALSE)</f>
        <v>0.77170238496641652</v>
      </c>
      <c r="U428">
        <f>VLOOKUP($B428,'2021'!$B:$AC,28,FALSE)</f>
        <v>-9.6865938874508548E-2</v>
      </c>
      <c r="V428">
        <f>P428*'Comb LR RESULTS'!$B$18+Q428*'Comb LR RESULTS'!$B$19+R428*'Comb LR RESULTS'!$B$20+S428*'Comb LR RESULTS'!$B$21+T428*'Comb LR RESULTS'!$B$22</f>
        <v>0.37560033732187015</v>
      </c>
      <c r="W428" s="16">
        <f>'NO Z LR RESULTS'!$B$17+'NO Z LR RESULTS'!$B$18*LR!J428+'NO Z LR RESULTS'!$B$19*LR!I428+'NO Z LR RESULTS'!$B$20*LR!K428+'NO Z LR RESULTS'!$B$21*LR!L428+'NO Z LR RESULTS'!$B$22*LR!M428</f>
        <v>0.40157274774999097</v>
      </c>
    </row>
    <row r="429" spans="1:23" x14ac:dyDescent="0.3">
      <c r="A429">
        <v>2021</v>
      </c>
      <c r="B429" t="s">
        <v>116</v>
      </c>
      <c r="C429">
        <f>VLOOKUP($B429,'2021'!$B:$AC,18,FALSE)</f>
        <v>0.37914660520413301</v>
      </c>
      <c r="D429">
        <f>VLOOKUP($B429,'2021'!$B:$AC,19,FALSE)</f>
        <v>0.41599999999999998</v>
      </c>
      <c r="E429">
        <f>VLOOKUP($B429,'2021'!$B:$AC,21,FALSE)</f>
        <v>1.3128044971612989</v>
      </c>
      <c r="F429" s="13">
        <f>VLOOKUP($B429,'2021'!$B:$AC,7,FALSE)</f>
        <v>105.5</v>
      </c>
      <c r="G429" s="13">
        <f>VLOOKUP($B429,'2021'!$B:$AC,10,FALSE)</f>
        <v>23.3</v>
      </c>
      <c r="H429">
        <f>VLOOKUP(B429,'2021'!$B:$P,9,FALSE)</f>
        <v>6.5</v>
      </c>
      <c r="I429" s="13">
        <f>VLOOKUP($B429,'2021'!$B:$AC,11,FALSE)</f>
        <v>48.9</v>
      </c>
      <c r="J429" s="13">
        <f>VLOOKUP($B429,'2021'!$B:$AC,6,FALSE)</f>
        <v>26.9</v>
      </c>
      <c r="K429" s="13">
        <f>VLOOKUP($B429,'2021'!$B:$AC,12,FALSE)</f>
        <v>25.6</v>
      </c>
      <c r="L429" s="13">
        <f>VLOOKUP($B429,'2021'!$B:$AC,13,FALSE)</f>
        <v>30.9</v>
      </c>
      <c r="M429" s="13">
        <f>VLOOKUP($B429,'2021'!$B:$AC,14,FALSE)</f>
        <v>84.1</v>
      </c>
      <c r="N429">
        <f>VLOOKUP($B429,'2021'!$B:$AC,20,FALSE)</f>
        <v>1.2572080753558343</v>
      </c>
      <c r="O429">
        <f>VLOOKUP($B429,'2021'!$B:$AC,22,FALSE)</f>
        <v>-0.5927743407859003</v>
      </c>
      <c r="P429">
        <f>VLOOKUP($B429,'2021'!$B:$AC,23,FALSE)</f>
        <v>-0.62776029024349089</v>
      </c>
      <c r="Q429">
        <f>VLOOKUP($B429,'2021'!$B:$AC,24,FALSE)</f>
        <v>0.67097529564708736</v>
      </c>
      <c r="R429">
        <f>VLOOKUP($B429,'2021'!$B:$AC,25,FALSE)</f>
        <v>-1.9083365961842906</v>
      </c>
      <c r="S429">
        <f>VLOOKUP($B429,'2021'!$B:$AC,26,FALSE)</f>
        <v>-0.11245168769438231</v>
      </c>
      <c r="T429">
        <f>VLOOKUP($B429,'2021'!$B:$AC,27,FALSE)</f>
        <v>-0.24811953322411032</v>
      </c>
      <c r="U429">
        <f>VLOOKUP($B429,'2021'!$B:$AC,28,FALSE)</f>
        <v>2.714979737361106</v>
      </c>
      <c r="V429">
        <f>P429*'Comb LR RESULTS'!$B$18+Q429*'Comb LR RESULTS'!$B$19+R429*'Comb LR RESULTS'!$B$20+S429*'Comb LR RESULTS'!$B$21+T429*'Comb LR RESULTS'!$B$22</f>
        <v>0.7205415285210004</v>
      </c>
      <c r="W429" s="16">
        <f>'NO Z LR RESULTS'!$B$17+'NO Z LR RESULTS'!$B$18*LR!J429+'NO Z LR RESULTS'!$B$19*LR!I429+'NO Z LR RESULTS'!$B$20*LR!K429+'NO Z LR RESULTS'!$B$21*LR!L429+'NO Z LR RESULTS'!$B$22*LR!M429</f>
        <v>0.40718815546109788</v>
      </c>
    </row>
    <row r="430" spans="1:23" x14ac:dyDescent="0.3">
      <c r="A430">
        <v>2021</v>
      </c>
      <c r="B430" t="s">
        <v>473</v>
      </c>
      <c r="C430">
        <f>VLOOKUP($B430,'2021'!$B:$AC,18,FALSE)</f>
        <v>0.30486215486725898</v>
      </c>
      <c r="D430">
        <f>VLOOKUP($B430,'2021'!$B:$AC,19,FALSE)</f>
        <v>0.315</v>
      </c>
      <c r="E430">
        <f>VLOOKUP($B430,'2021'!$B:$AC,21,FALSE)</f>
        <v>-0.80566746785096854</v>
      </c>
      <c r="F430" s="13">
        <f>VLOOKUP($B430,'2021'!$B:$AC,7,FALSE)</f>
        <v>105.4</v>
      </c>
      <c r="G430" s="13">
        <f>VLOOKUP($B430,'2021'!$B:$AC,10,FALSE)</f>
        <v>18.899999999999999</v>
      </c>
      <c r="H430">
        <f>VLOOKUP(B430,'2021'!$B:$P,9,FALSE)</f>
        <v>3</v>
      </c>
      <c r="I430" s="13">
        <f>VLOOKUP($B430,'2021'!$B:$AC,11,FALSE)</f>
        <v>50.2</v>
      </c>
      <c r="J430" s="13">
        <f>VLOOKUP($B430,'2021'!$B:$AC,6,FALSE)</f>
        <v>26.7</v>
      </c>
      <c r="K430" s="13">
        <f>VLOOKUP($B430,'2021'!$B:$AC,12,FALSE)</f>
        <v>31.3</v>
      </c>
      <c r="L430" s="13">
        <f>VLOOKUP($B430,'2021'!$B:$AC,13,FALSE)</f>
        <v>34.299999999999997</v>
      </c>
      <c r="M430" s="13">
        <f>VLOOKUP($B430,'2021'!$B:$AC,14,FALSE)</f>
        <v>83.9</v>
      </c>
      <c r="N430">
        <f>VLOOKUP($B430,'2021'!$B:$AC,20,FALSE)</f>
        <v>0.28293332419945577</v>
      </c>
      <c r="O430">
        <f>VLOOKUP($B430,'2021'!$B:$AC,22,FALSE)</f>
        <v>-1.5958148919885065</v>
      </c>
      <c r="P430">
        <f>VLOOKUP($B430,'2021'!$B:$AC,23,FALSE)</f>
        <v>-0.23006546972160646</v>
      </c>
      <c r="Q430">
        <f>VLOOKUP($B430,'2021'!$B:$AC,24,FALSE)</f>
        <v>0.6459044389759081</v>
      </c>
      <c r="R430">
        <f>VLOOKUP($B430,'2021'!$B:$AC,25,FALSE)</f>
        <v>-0.50112243345102481</v>
      </c>
      <c r="S430">
        <f>VLOOKUP($B430,'2021'!$B:$AC,26,FALSE)</f>
        <v>-0.15439113937538085</v>
      </c>
      <c r="T430">
        <f>VLOOKUP($B430,'2021'!$B:$AC,27,FALSE)</f>
        <v>0.40610584825660423</v>
      </c>
      <c r="U430">
        <f>VLOOKUP($B430,'2021'!$B:$AC,28,FALSE)</f>
        <v>0.58652988479494783</v>
      </c>
      <c r="V430">
        <f>P430*'Comb LR RESULTS'!$B$18+Q430*'Comb LR RESULTS'!$B$19+R430*'Comb LR RESULTS'!$B$20+S430*'Comb LR RESULTS'!$B$21+T430*'Comb LR RESULTS'!$B$22</f>
        <v>0.38681745469278728</v>
      </c>
      <c r="W430" s="16">
        <f>'NO Z LR RESULTS'!$B$17+'NO Z LR RESULTS'!$B$18*LR!J430+'NO Z LR RESULTS'!$B$19*LR!I430+'NO Z LR RESULTS'!$B$20*LR!K430+'NO Z LR RESULTS'!$B$21*LR!L430+'NO Z LR RESULTS'!$B$22*LR!M430</f>
        <v>0.39956566533252791</v>
      </c>
    </row>
    <row r="431" spans="1:23" x14ac:dyDescent="0.3">
      <c r="A431">
        <v>2021</v>
      </c>
      <c r="B431" t="s">
        <v>95</v>
      </c>
      <c r="C431">
        <f>VLOOKUP($B431,'2021'!$B:$AC,18,FALSE)</f>
        <v>0.33705533836887003</v>
      </c>
      <c r="D431">
        <f>VLOOKUP($B431,'2021'!$B:$AC,19,FALSE)</f>
        <v>0.34599999999999997</v>
      </c>
      <c r="E431">
        <f>VLOOKUP($B431,'2021'!$B:$AC,21,FALSE)</f>
        <v>0.11242987827430137</v>
      </c>
      <c r="F431" s="13">
        <f>VLOOKUP($B431,'2021'!$B:$AC,7,FALSE)</f>
        <v>108.5</v>
      </c>
      <c r="G431" s="13">
        <f>VLOOKUP($B431,'2021'!$B:$AC,10,FALSE)</f>
        <v>22.5</v>
      </c>
      <c r="H431">
        <f>VLOOKUP(B431,'2021'!$B:$P,9,FALSE)</f>
        <v>7.2</v>
      </c>
      <c r="I431" s="13">
        <f>VLOOKUP($B431,'2021'!$B:$AC,11,FALSE)</f>
        <v>55</v>
      </c>
      <c r="J431" s="13">
        <f>VLOOKUP($B431,'2021'!$B:$AC,6,FALSE)</f>
        <v>26.5</v>
      </c>
      <c r="K431" s="13">
        <f>VLOOKUP($B431,'2021'!$B:$AC,12,FALSE)</f>
        <v>32.5</v>
      </c>
      <c r="L431" s="13">
        <f>VLOOKUP($B431,'2021'!$B:$AC,13,FALSE)</f>
        <v>31.1</v>
      </c>
      <c r="M431" s="13">
        <f>VLOOKUP($B431,'2021'!$B:$AC,14,FALSE)</f>
        <v>78.900000000000006</v>
      </c>
      <c r="N431">
        <f>VLOOKUP($B431,'2021'!$B:$AC,20,FALSE)</f>
        <v>1.08006721150922</v>
      </c>
      <c r="O431">
        <f>VLOOKUP($B431,'2021'!$B:$AC,22,FALSE)</f>
        <v>-0.39216623054537902</v>
      </c>
      <c r="P431">
        <f>VLOOKUP($B431,'2021'!$B:$AC,23,FALSE)</f>
        <v>1.2383461752822689</v>
      </c>
      <c r="Q431">
        <f>VLOOKUP($B431,'2021'!$B:$AC,24,FALSE)</f>
        <v>0.62083358230472885</v>
      </c>
      <c r="R431">
        <f>VLOOKUP($B431,'2021'!$B:$AC,25,FALSE)</f>
        <v>-0.20486682024402167</v>
      </c>
      <c r="S431">
        <f>VLOOKUP($B431,'2021'!$B:$AC,26,FALSE)</f>
        <v>-1.2028774314004043</v>
      </c>
      <c r="T431">
        <f>VLOOKUP($B431,'2021'!$B:$AC,27,FALSE)</f>
        <v>-0.20963568725465598</v>
      </c>
      <c r="U431">
        <f>VLOOKUP($B431,'2021'!$B:$AC,28,FALSE)</f>
        <v>-0.16754134159699777</v>
      </c>
      <c r="V431">
        <f>P431*'Comb LR RESULTS'!$B$18+Q431*'Comb LR RESULTS'!$B$19+R431*'Comb LR RESULTS'!$B$20+S431*'Comb LR RESULTS'!$B$21+T431*'Comb LR RESULTS'!$B$22</f>
        <v>0.12876632320979367</v>
      </c>
      <c r="W431" s="16">
        <f>'NO Z LR RESULTS'!$B$17+'NO Z LR RESULTS'!$B$18*LR!J431+'NO Z LR RESULTS'!$B$19*LR!I431+'NO Z LR RESULTS'!$B$20*LR!K431+'NO Z LR RESULTS'!$B$21*LR!L431+'NO Z LR RESULTS'!$B$22*LR!M431</f>
        <v>0.40075371876651977</v>
      </c>
    </row>
    <row r="432" spans="1:23" x14ac:dyDescent="0.3">
      <c r="A432">
        <v>2021</v>
      </c>
      <c r="B432" t="s">
        <v>71</v>
      </c>
      <c r="C432">
        <f>VLOOKUP($B432,'2021'!$B:$AC,18,FALSE)</f>
        <v>0.30611186638110999</v>
      </c>
      <c r="D432">
        <f>VLOOKUP($B432,'2021'!$B:$AC,19,FALSE)</f>
        <v>0.32600000000000001</v>
      </c>
      <c r="E432">
        <f>VLOOKUP($B432,'2021'!$B:$AC,21,FALSE)</f>
        <v>-0.77002772367247241</v>
      </c>
      <c r="F432" s="13">
        <f>VLOOKUP($B432,'2021'!$B:$AC,7,FALSE)</f>
        <v>106.1</v>
      </c>
      <c r="G432" s="13">
        <f>VLOOKUP($B432,'2021'!$B:$AC,10,FALSE)</f>
        <v>22.5</v>
      </c>
      <c r="H432">
        <f>VLOOKUP(B432,'2021'!$B:$P,9,FALSE)</f>
        <v>10.6</v>
      </c>
      <c r="I432" s="13">
        <f>VLOOKUP($B432,'2021'!$B:$AC,11,FALSE)</f>
        <v>55.8</v>
      </c>
      <c r="J432" s="13">
        <f>VLOOKUP($B432,'2021'!$B:$AC,6,FALSE)</f>
        <v>26.3</v>
      </c>
      <c r="K432" s="13">
        <f>VLOOKUP($B432,'2021'!$B:$AC,12,FALSE)</f>
        <v>33.299999999999997</v>
      </c>
      <c r="L432" s="13">
        <f>VLOOKUP($B432,'2021'!$B:$AC,13,FALSE)</f>
        <v>28.8</v>
      </c>
      <c r="M432" s="13">
        <f>VLOOKUP($B432,'2021'!$B:$AC,14,FALSE)</f>
        <v>85.5</v>
      </c>
      <c r="N432">
        <f>VLOOKUP($B432,'2021'!$B:$AC,20,FALSE)</f>
        <v>1.08006721150922</v>
      </c>
      <c r="O432">
        <f>VLOOKUP($B432,'2021'!$B:$AC,22,FALSE)</f>
        <v>0.58221601919429533</v>
      </c>
      <c r="P432">
        <f>VLOOKUP($B432,'2021'!$B:$AC,23,FALSE)</f>
        <v>1.4830814494495808</v>
      </c>
      <c r="Q432">
        <f>VLOOKUP($B432,'2021'!$B:$AC,24,FALSE)</f>
        <v>0.59576272563354948</v>
      </c>
      <c r="R432">
        <f>VLOOKUP($B432,'2021'!$B:$AC,25,FALSE)</f>
        <v>-7.3630781060201175E-3</v>
      </c>
      <c r="S432">
        <f>VLOOKUP($B432,'2021'!$B:$AC,26,FALSE)</f>
        <v>0.18112447407262544</v>
      </c>
      <c r="T432">
        <f>VLOOKUP($B432,'2021'!$B:$AC,27,FALSE)</f>
        <v>-0.65219991590337489</v>
      </c>
      <c r="U432">
        <f>VLOOKUP($B432,'2021'!$B:$AC,28,FALSE)</f>
        <v>1.43645019371557</v>
      </c>
      <c r="V432">
        <f>P432*'Comb LR RESULTS'!$B$18+Q432*'Comb LR RESULTS'!$B$19+R432*'Comb LR RESULTS'!$B$20+S432*'Comb LR RESULTS'!$B$21+T432*'Comb LR RESULTS'!$B$22</f>
        <v>0.6886338114663797</v>
      </c>
      <c r="W432" s="16">
        <f>'NO Z LR RESULTS'!$B$17+'NO Z LR RESULTS'!$B$18*LR!J432+'NO Z LR RESULTS'!$B$19*LR!I432+'NO Z LR RESULTS'!$B$20*LR!K432+'NO Z LR RESULTS'!$B$21*LR!L432+'NO Z LR RESULTS'!$B$22*LR!M432</f>
        <v>0.42213119667311449</v>
      </c>
    </row>
    <row r="433" spans="1:23" x14ac:dyDescent="0.3">
      <c r="A433">
        <v>2021</v>
      </c>
      <c r="B433" t="s">
        <v>92</v>
      </c>
      <c r="C433">
        <f>VLOOKUP($B433,'2021'!$B:$AC,18,FALSE)</f>
        <v>0.322436959563214</v>
      </c>
      <c r="D433">
        <f>VLOOKUP($B433,'2021'!$B:$AC,19,FALSE)</f>
        <v>0.33200000000000002</v>
      </c>
      <c r="E433">
        <f>VLOOKUP($B433,'2021'!$B:$AC,21,FALSE)</f>
        <v>-0.30446256063143967</v>
      </c>
      <c r="F433" s="13">
        <f>VLOOKUP($B433,'2021'!$B:$AC,7,FALSE)</f>
        <v>104.3</v>
      </c>
      <c r="G433" s="13">
        <f>VLOOKUP($B433,'2021'!$B:$AC,10,FALSE)</f>
        <v>21.1</v>
      </c>
      <c r="H433">
        <f>VLOOKUP(B433,'2021'!$B:$P,9,FALSE)</f>
        <v>8.1999999999999993</v>
      </c>
      <c r="I433" s="13">
        <f>VLOOKUP($B433,'2021'!$B:$AC,11,FALSE)</f>
        <v>50.6</v>
      </c>
      <c r="J433" s="13">
        <f>VLOOKUP($B433,'2021'!$B:$AC,6,FALSE)</f>
        <v>26.2</v>
      </c>
      <c r="K433" s="13">
        <f>VLOOKUP($B433,'2021'!$B:$AC,12,FALSE)</f>
        <v>29.5</v>
      </c>
      <c r="L433" s="13">
        <f>VLOOKUP($B433,'2021'!$B:$AC,13,FALSE)</f>
        <v>29</v>
      </c>
      <c r="M433" s="13">
        <f>VLOOKUP($B433,'2021'!$B:$AC,14,FALSE)</f>
        <v>77.5</v>
      </c>
      <c r="N433">
        <f>VLOOKUP($B433,'2021'!$B:$AC,20,FALSE)</f>
        <v>0.77007069977764553</v>
      </c>
      <c r="O433">
        <f>VLOOKUP($B433,'2021'!$B:$AC,22,FALSE)</f>
        <v>-0.10558321591606325</v>
      </c>
      <c r="P433">
        <f>VLOOKUP($B433,'2021'!$B:$AC,23,FALSE)</f>
        <v>-0.10769783263795053</v>
      </c>
      <c r="Q433">
        <f>VLOOKUP($B433,'2021'!$B:$AC,24,FALSE)</f>
        <v>0.58322729729795963</v>
      </c>
      <c r="R433">
        <f>VLOOKUP($B433,'2021'!$B:$AC,25,FALSE)</f>
        <v>-0.94550585326153003</v>
      </c>
      <c r="S433">
        <f>VLOOKUP($B433,'2021'!$B:$AC,26,FALSE)</f>
        <v>-1.4964535931674121</v>
      </c>
      <c r="T433">
        <f>VLOOKUP($B433,'2021'!$B:$AC,27,FALSE)</f>
        <v>-0.61371606993392125</v>
      </c>
      <c r="U433">
        <f>VLOOKUP($B433,'2021'!$B:$AC,28,FALSE)</f>
        <v>0.6459956273259988</v>
      </c>
      <c r="V433">
        <f>P433*'Comb LR RESULTS'!$B$18+Q433*'Comb LR RESULTS'!$B$19+R433*'Comb LR RESULTS'!$B$20+S433*'Comb LR RESULTS'!$B$21+T433*'Comb LR RESULTS'!$B$22</f>
        <v>5.0127330902642778E-2</v>
      </c>
      <c r="W433" s="16">
        <f>'NO Z LR RESULTS'!$B$17+'NO Z LR RESULTS'!$B$18*LR!J433+'NO Z LR RESULTS'!$B$19*LR!I433+'NO Z LR RESULTS'!$B$20*LR!K433+'NO Z LR RESULTS'!$B$21*LR!L433+'NO Z LR RESULTS'!$B$22*LR!M433</f>
        <v>0.38957781294188576</v>
      </c>
    </row>
    <row r="434" spans="1:23" x14ac:dyDescent="0.3">
      <c r="A434">
        <v>2021</v>
      </c>
      <c r="B434" t="s">
        <v>77</v>
      </c>
      <c r="C434">
        <f>VLOOKUP($B434,'2021'!$B:$AC,18,FALSE)</f>
        <v>0.33389331776686298</v>
      </c>
      <c r="D434">
        <f>VLOOKUP($B434,'2021'!$B:$AC,19,FALSE)</f>
        <v>0.32500000000000001</v>
      </c>
      <c r="E434">
        <f>VLOOKUP($B434,'2021'!$B:$AC,21,FALSE)</f>
        <v>2.2254182448791685E-2</v>
      </c>
      <c r="F434" s="13">
        <f>VLOOKUP($B434,'2021'!$B:$AC,7,FALSE)</f>
        <v>104.8</v>
      </c>
      <c r="G434" s="13">
        <f>VLOOKUP($B434,'2021'!$B:$AC,10,FALSE)</f>
        <v>18.5</v>
      </c>
      <c r="H434">
        <f>VLOOKUP(B434,'2021'!$B:$P,9,FALSE)</f>
        <v>7</v>
      </c>
      <c r="I434" s="13">
        <f>VLOOKUP($B434,'2021'!$B:$AC,11,FALSE)</f>
        <v>48.7</v>
      </c>
      <c r="J434" s="13">
        <f>VLOOKUP($B434,'2021'!$B:$AC,6,FALSE)</f>
        <v>26.2</v>
      </c>
      <c r="K434" s="13">
        <f>VLOOKUP($B434,'2021'!$B:$AC,12,FALSE)</f>
        <v>30.2</v>
      </c>
      <c r="L434" s="13">
        <f>VLOOKUP($B434,'2021'!$B:$AC,13,FALSE)</f>
        <v>30</v>
      </c>
      <c r="M434" s="13">
        <f>VLOOKUP($B434,'2021'!$B:$AC,14,FALSE)</f>
        <v>79</v>
      </c>
      <c r="N434">
        <f>VLOOKUP($B434,'2021'!$B:$AC,20,FALSE)</f>
        <v>0.194362892276149</v>
      </c>
      <c r="O434">
        <f>VLOOKUP($B434,'2021'!$B:$AC,22,FALSE)</f>
        <v>-0.44948283347124229</v>
      </c>
      <c r="P434">
        <f>VLOOKUP($B434,'2021'!$B:$AC,23,FALSE)</f>
        <v>-0.68894410878531775</v>
      </c>
      <c r="Q434">
        <f>VLOOKUP($B434,'2021'!$B:$AC,24,FALSE)</f>
        <v>0.58322729729795963</v>
      </c>
      <c r="R434">
        <f>VLOOKUP($B434,'2021'!$B:$AC,25,FALSE)</f>
        <v>-0.77269007889077823</v>
      </c>
      <c r="S434">
        <f>VLOOKUP($B434,'2021'!$B:$AC,26,FALSE)</f>
        <v>-1.181907705559905</v>
      </c>
      <c r="T434">
        <f>VLOOKUP($B434,'2021'!$B:$AC,27,FALSE)</f>
        <v>-0.42129684008665219</v>
      </c>
      <c r="U434">
        <f>VLOOKUP($B434,'2021'!$B:$AC,28,FALSE)</f>
        <v>0.59530651071548513</v>
      </c>
      <c r="V434">
        <f>P434*'Comb LR RESULTS'!$B$18+Q434*'Comb LR RESULTS'!$B$19+R434*'Comb LR RESULTS'!$B$20+S434*'Comb LR RESULTS'!$B$21+T434*'Comb LR RESULTS'!$B$22</f>
        <v>6.0959558940823277E-2</v>
      </c>
      <c r="W434" s="16">
        <f>'NO Z LR RESULTS'!$B$17+'NO Z LR RESULTS'!$B$18*LR!J434+'NO Z LR RESULTS'!$B$19*LR!I434+'NO Z LR RESULTS'!$B$20*LR!K434+'NO Z LR RESULTS'!$B$21*LR!L434+'NO Z LR RESULTS'!$B$22*LR!M434</f>
        <v>0.38631445144014387</v>
      </c>
    </row>
    <row r="435" spans="1:23" x14ac:dyDescent="0.3">
      <c r="A435">
        <v>2021</v>
      </c>
      <c r="B435" t="s">
        <v>293</v>
      </c>
      <c r="C435">
        <f>VLOOKUP($B435,'2021'!$B:$AC,18,FALSE)</f>
        <v>0.35182323177795899</v>
      </c>
      <c r="D435">
        <f>VLOOKUP($B435,'2021'!$B:$AC,19,FALSE)</f>
        <v>0.36699999999999999</v>
      </c>
      <c r="E435">
        <f>VLOOKUP($B435,'2021'!$B:$AC,21,FALSE)</f>
        <v>0.53358623101794778</v>
      </c>
      <c r="F435" s="13">
        <f>VLOOKUP($B435,'2021'!$B:$AC,7,FALSE)</f>
        <v>107.7</v>
      </c>
      <c r="G435" s="13">
        <f>VLOOKUP($B435,'2021'!$B:$AC,10,FALSE)</f>
        <v>23.2</v>
      </c>
      <c r="H435">
        <f>VLOOKUP(B435,'2021'!$B:$P,9,FALSE)</f>
        <v>4.2</v>
      </c>
      <c r="I435" s="13">
        <f>VLOOKUP($B435,'2021'!$B:$AC,11,FALSE)</f>
        <v>52.7</v>
      </c>
      <c r="J435" s="13">
        <f>VLOOKUP($B435,'2021'!$B:$AC,6,FALSE)</f>
        <v>26</v>
      </c>
      <c r="K435" s="13">
        <f>VLOOKUP($B435,'2021'!$B:$AC,12,FALSE)</f>
        <v>29.5</v>
      </c>
      <c r="L435" s="13">
        <f>VLOOKUP($B435,'2021'!$B:$AC,13,FALSE)</f>
        <v>27.8</v>
      </c>
      <c r="M435" s="13">
        <f>VLOOKUP($B435,'2021'!$B:$AC,14,FALSE)</f>
        <v>83.9</v>
      </c>
      <c r="N435">
        <f>VLOOKUP($B435,'2021'!$B:$AC,20,FALSE)</f>
        <v>1.2350654673750074</v>
      </c>
      <c r="O435">
        <f>VLOOKUP($B435,'2021'!$B:$AC,22,FALSE)</f>
        <v>-1.2519152744333271</v>
      </c>
      <c r="P435">
        <f>VLOOKUP($B435,'2021'!$B:$AC,23,FALSE)</f>
        <v>0.5347322620512458</v>
      </c>
      <c r="Q435">
        <f>VLOOKUP($B435,'2021'!$B:$AC,24,FALSE)</f>
        <v>0.55815644062678038</v>
      </c>
      <c r="R435">
        <f>VLOOKUP($B435,'2021'!$B:$AC,25,FALSE)</f>
        <v>-0.94550585326153003</v>
      </c>
      <c r="S435">
        <f>VLOOKUP($B435,'2021'!$B:$AC,26,FALSE)</f>
        <v>-0.15439113937538085</v>
      </c>
      <c r="T435">
        <f>VLOOKUP($B435,'2021'!$B:$AC,27,FALSE)</f>
        <v>-0.84461914575064401</v>
      </c>
      <c r="U435">
        <f>VLOOKUP($B435,'2021'!$B:$AC,28,FALSE)</f>
        <v>2.1938903002635737</v>
      </c>
      <c r="V435">
        <f>P435*'Comb LR RESULTS'!$B$18+Q435*'Comb LR RESULTS'!$B$19+R435*'Comb LR RESULTS'!$B$20+S435*'Comb LR RESULTS'!$B$21+T435*'Comb LR RESULTS'!$B$22</f>
        <v>0.6399846684332372</v>
      </c>
      <c r="W435" s="16">
        <f>'NO Z LR RESULTS'!$B$17+'NO Z LR RESULTS'!$B$18*LR!J435+'NO Z LR RESULTS'!$B$19*LR!I435+'NO Z LR RESULTS'!$B$20*LR!K435+'NO Z LR RESULTS'!$B$21*LR!L435+'NO Z LR RESULTS'!$B$22*LR!M435</f>
        <v>0.41442902778060553</v>
      </c>
    </row>
    <row r="436" spans="1:23" x14ac:dyDescent="0.3">
      <c r="A436">
        <v>2021</v>
      </c>
      <c r="B436" t="s">
        <v>377</v>
      </c>
      <c r="C436">
        <f>VLOOKUP($B436,'2021'!$B:$AC,18,FALSE)</f>
        <v>0.33986499511970603</v>
      </c>
      <c r="D436">
        <f>VLOOKUP($B436,'2021'!$B:$AC,19,FALSE)</f>
        <v>0.35299999999999998</v>
      </c>
      <c r="E436">
        <f>VLOOKUP($B436,'2021'!$B:$AC,21,FALSE)</f>
        <v>0.19255672892690584</v>
      </c>
      <c r="F436" s="13">
        <f>VLOOKUP($B436,'2021'!$B:$AC,7,FALSE)</f>
        <v>105.4</v>
      </c>
      <c r="G436" s="13">
        <f>VLOOKUP($B436,'2021'!$B:$AC,10,FALSE)</f>
        <v>15.9</v>
      </c>
      <c r="H436">
        <f>VLOOKUP(B436,'2021'!$B:$P,9,FALSE)</f>
        <v>11.1</v>
      </c>
      <c r="I436" s="13">
        <f>VLOOKUP($B436,'2021'!$B:$AC,11,FALSE)</f>
        <v>51.6</v>
      </c>
      <c r="J436" s="13">
        <f>VLOOKUP($B436,'2021'!$B:$AC,6,FALSE)</f>
        <v>25.9</v>
      </c>
      <c r="K436" s="13">
        <f>VLOOKUP($B436,'2021'!$B:$AC,12,FALSE)</f>
        <v>35.700000000000003</v>
      </c>
      <c r="L436" s="13">
        <f>VLOOKUP($B436,'2021'!$B:$AC,13,FALSE)</f>
        <v>33.1</v>
      </c>
      <c r="M436" s="13">
        <f>VLOOKUP($B436,'2021'!$B:$AC,14,FALSE)</f>
        <v>82.5</v>
      </c>
      <c r="N436">
        <f>VLOOKUP($B436,'2021'!$B:$AC,20,FALSE)</f>
        <v>-0.38134491522534714</v>
      </c>
      <c r="O436">
        <f>VLOOKUP($B436,'2021'!$B:$AC,22,FALSE)</f>
        <v>0.72550752650895334</v>
      </c>
      <c r="P436">
        <f>VLOOKUP($B436,'2021'!$B:$AC,23,FALSE)</f>
        <v>0.19822126007119034</v>
      </c>
      <c r="Q436">
        <f>VLOOKUP($B436,'2021'!$B:$AC,24,FALSE)</f>
        <v>0.54562101229119053</v>
      </c>
      <c r="R436">
        <f>VLOOKUP($B436,'2021'!$B:$AC,25,FALSE)</f>
        <v>0.585148148307988</v>
      </c>
      <c r="S436">
        <f>VLOOKUP($B436,'2021'!$B:$AC,26,FALSE)</f>
        <v>-0.44796730114238864</v>
      </c>
      <c r="T436">
        <f>VLOOKUP($B436,'2021'!$B:$AC,27,FALSE)</f>
        <v>0.17520277243988217</v>
      </c>
      <c r="U436">
        <f>VLOOKUP($B436,'2021'!$B:$AC,28,FALSE)</f>
        <v>-0.6626972095990683</v>
      </c>
      <c r="V436">
        <f>P436*'Comb LR RESULTS'!$B$18+Q436*'Comb LR RESULTS'!$B$19+R436*'Comb LR RESULTS'!$B$20+S436*'Comb LR RESULTS'!$B$21+T436*'Comb LR RESULTS'!$B$22</f>
        <v>7.9922544203152202E-2</v>
      </c>
      <c r="W436" s="16">
        <f>'NO Z LR RESULTS'!$B$17+'NO Z LR RESULTS'!$B$18*LR!J436+'NO Z LR RESULTS'!$B$19*LR!I436+'NO Z LR RESULTS'!$B$20*LR!K436+'NO Z LR RESULTS'!$B$21*LR!L436+'NO Z LR RESULTS'!$B$22*LR!M436</f>
        <v>0.39415762837682089</v>
      </c>
    </row>
    <row r="437" spans="1:23" x14ac:dyDescent="0.3">
      <c r="A437">
        <v>2021</v>
      </c>
      <c r="B437" t="s">
        <v>478</v>
      </c>
      <c r="C437">
        <f>VLOOKUP($B437,'2021'!$B:$AC,18,FALSE)</f>
        <v>0.34078599922170499</v>
      </c>
      <c r="D437">
        <f>VLOOKUP($B437,'2021'!$B:$AC,19,FALSE)</f>
        <v>0.33500000000000002</v>
      </c>
      <c r="E437">
        <f>VLOOKUP($B437,'2021'!$B:$AC,21,FALSE)</f>
        <v>0.21882227118908767</v>
      </c>
      <c r="F437" s="13">
        <f>VLOOKUP($B437,'2021'!$B:$AC,7,FALSE)</f>
        <v>105.7</v>
      </c>
      <c r="G437" s="13">
        <f>VLOOKUP($B437,'2021'!$B:$AC,10,FALSE)</f>
        <v>23.6</v>
      </c>
      <c r="H437">
        <f>VLOOKUP(B437,'2021'!$B:$P,9,FALSE)</f>
        <v>10.7</v>
      </c>
      <c r="I437" s="13">
        <f>VLOOKUP($B437,'2021'!$B:$AC,11,FALSE)</f>
        <v>50.8</v>
      </c>
      <c r="J437" s="13">
        <f>VLOOKUP($B437,'2021'!$B:$AC,6,FALSE)</f>
        <v>25.6</v>
      </c>
      <c r="K437" s="13">
        <f>VLOOKUP($B437,'2021'!$B:$AC,12,FALSE)</f>
        <v>27.2</v>
      </c>
      <c r="L437" s="13">
        <f>VLOOKUP($B437,'2021'!$B:$AC,13,FALSE)</f>
        <v>34.5</v>
      </c>
      <c r="M437" s="13">
        <f>VLOOKUP($B437,'2021'!$B:$AC,14,FALSE)</f>
        <v>83.5</v>
      </c>
      <c r="N437">
        <f>VLOOKUP($B437,'2021'!$B:$AC,20,FALSE)</f>
        <v>1.323635899298315</v>
      </c>
      <c r="O437">
        <f>VLOOKUP($B437,'2021'!$B:$AC,22,FALSE)</f>
        <v>0.6108743206572268</v>
      </c>
      <c r="P437">
        <f>VLOOKUP($B437,'2021'!$B:$AC,23,FALSE)</f>
        <v>-4.6514014096123657E-2</v>
      </c>
      <c r="Q437">
        <f>VLOOKUP($B437,'2021'!$B:$AC,24,FALSE)</f>
        <v>0.50801472728442187</v>
      </c>
      <c r="R437">
        <f>VLOOKUP($B437,'2021'!$B:$AC,25,FALSE)</f>
        <v>-1.5133291119082868</v>
      </c>
      <c r="S437">
        <f>VLOOKUP($B437,'2021'!$B:$AC,26,FALSE)</f>
        <v>-0.23827004273738392</v>
      </c>
      <c r="T437">
        <f>VLOOKUP($B437,'2021'!$B:$AC,27,FALSE)</f>
        <v>0.4445896942260586</v>
      </c>
      <c r="U437">
        <f>VLOOKUP($B437,'2021'!$B:$AC,28,FALSE)</f>
        <v>1.3384841022292662</v>
      </c>
      <c r="V437">
        <f>P437*'Comb LR RESULTS'!$B$18+Q437*'Comb LR RESULTS'!$B$19+R437*'Comb LR RESULTS'!$B$20+S437*'Comb LR RESULTS'!$B$21+T437*'Comb LR RESULTS'!$B$22</f>
        <v>0.45869447297153515</v>
      </c>
      <c r="W437" s="16">
        <f>'NO Z LR RESULTS'!$B$17+'NO Z LR RESULTS'!$B$18*LR!J437+'NO Z LR RESULTS'!$B$19*LR!I437+'NO Z LR RESULTS'!$B$20*LR!K437+'NO Z LR RESULTS'!$B$21*LR!L437+'NO Z LR RESULTS'!$B$22*LR!M437</f>
        <v>0.40498300457139347</v>
      </c>
    </row>
    <row r="438" spans="1:23" x14ac:dyDescent="0.3">
      <c r="A438">
        <v>2021</v>
      </c>
      <c r="B438" t="s">
        <v>282</v>
      </c>
      <c r="C438">
        <f>VLOOKUP($B438,'2021'!$B:$AC,18,FALSE)</f>
        <v>0.31823585473508298</v>
      </c>
      <c r="D438">
        <f>VLOOKUP($B438,'2021'!$B:$AC,19,FALSE)</f>
        <v>0.35</v>
      </c>
      <c r="E438">
        <f>VLOOKUP($B438,'2021'!$B:$AC,21,FALSE)</f>
        <v>-0.42427125222319012</v>
      </c>
      <c r="F438" s="13">
        <f>VLOOKUP($B438,'2021'!$B:$AC,7,FALSE)</f>
        <v>106</v>
      </c>
      <c r="G438" s="13">
        <f>VLOOKUP($B438,'2021'!$B:$AC,10,FALSE)</f>
        <v>20.7</v>
      </c>
      <c r="H438">
        <f>VLOOKUP(B438,'2021'!$B:$P,9,FALSE)</f>
        <v>2.2999999999999998</v>
      </c>
      <c r="I438" s="13">
        <f>VLOOKUP($B438,'2021'!$B:$AC,11,FALSE)</f>
        <v>56.7</v>
      </c>
      <c r="J438" s="13">
        <f>VLOOKUP($B438,'2021'!$B:$AC,6,FALSE)</f>
        <v>25.4</v>
      </c>
      <c r="K438" s="13">
        <f>VLOOKUP($B438,'2021'!$B:$AC,12,FALSE)</f>
        <v>36</v>
      </c>
      <c r="L438" s="13">
        <f>VLOOKUP($B438,'2021'!$B:$AC,13,FALSE)</f>
        <v>19.100000000000001</v>
      </c>
      <c r="M438" s="13">
        <f>VLOOKUP($B438,'2021'!$B:$AC,14,FALSE)</f>
        <v>84.9</v>
      </c>
      <c r="N438">
        <f>VLOOKUP($B438,'2021'!$B:$AC,20,FALSE)</f>
        <v>0.68150026785433793</v>
      </c>
      <c r="O438">
        <f>VLOOKUP($B438,'2021'!$B:$AC,22,FALSE)</f>
        <v>-1.7964230022290277</v>
      </c>
      <c r="P438">
        <f>VLOOKUP($B438,'2021'!$B:$AC,23,FALSE)</f>
        <v>1.7584086328878092</v>
      </c>
      <c r="Q438">
        <f>VLOOKUP($B438,'2021'!$B:$AC,24,FALSE)</f>
        <v>0.48294387061324212</v>
      </c>
      <c r="R438">
        <f>VLOOKUP($B438,'2021'!$B:$AC,25,FALSE)</f>
        <v>0.65921205160973817</v>
      </c>
      <c r="S438">
        <f>VLOOKUP($B438,'2021'!$B:$AC,26,FALSE)</f>
        <v>5.5306119029623825E-2</v>
      </c>
      <c r="T438">
        <f>VLOOKUP($B438,'2021'!$B:$AC,27,FALSE)</f>
        <v>-2.5186664454218848</v>
      </c>
      <c r="U438">
        <f>VLOOKUP($B438,'2021'!$B:$AC,28,FALSE)</f>
        <v>2.3977043834550127</v>
      </c>
      <c r="V438">
        <f>P438*'Comb LR RESULTS'!$B$18+Q438*'Comb LR RESULTS'!$B$19+R438*'Comb LR RESULTS'!$B$20+S438*'Comb LR RESULTS'!$B$21+T438*'Comb LR RESULTS'!$B$22</f>
        <v>0.70787815360368667</v>
      </c>
      <c r="W438" s="16">
        <f>'NO Z LR RESULTS'!$B$17+'NO Z LR RESULTS'!$B$18*LR!J438+'NO Z LR RESULTS'!$B$19*LR!I438+'NO Z LR RESULTS'!$B$20*LR!K438+'NO Z LR RESULTS'!$B$21*LR!L438+'NO Z LR RESULTS'!$B$22*LR!M438</f>
        <v>0.4269010794275051</v>
      </c>
    </row>
    <row r="439" spans="1:23" x14ac:dyDescent="0.3">
      <c r="A439">
        <v>2021</v>
      </c>
      <c r="B439" t="s">
        <v>18</v>
      </c>
      <c r="C439">
        <f>VLOOKUP($B439,'2021'!$B:$AC,18,FALSE)</f>
        <v>0.31149108137731701</v>
      </c>
      <c r="D439">
        <f>VLOOKUP($B439,'2021'!$B:$AC,19,FALSE)</f>
        <v>0.32100000000000001</v>
      </c>
      <c r="E439">
        <f>VLOOKUP($B439,'2021'!$B:$AC,21,FALSE)</f>
        <v>-0.61662124207962898</v>
      </c>
      <c r="F439" s="13">
        <f>VLOOKUP($B439,'2021'!$B:$AC,7,FALSE)</f>
        <v>106.2</v>
      </c>
      <c r="G439" s="13">
        <f>VLOOKUP($B439,'2021'!$B:$AC,10,FALSE)</f>
        <v>19.3</v>
      </c>
      <c r="H439">
        <f>VLOOKUP(B439,'2021'!$B:$P,9,FALSE)</f>
        <v>14.6</v>
      </c>
      <c r="I439" s="13">
        <f>VLOOKUP($B439,'2021'!$B:$AC,11,FALSE)</f>
        <v>52.3</v>
      </c>
      <c r="J439" s="13">
        <f>VLOOKUP($B439,'2021'!$B:$AC,6,FALSE)</f>
        <v>25.4</v>
      </c>
      <c r="K439" s="13">
        <f>VLOOKUP($B439,'2021'!$B:$AC,12,FALSE)</f>
        <v>33</v>
      </c>
      <c r="L439" s="13">
        <f>VLOOKUP($B439,'2021'!$B:$AC,13,FALSE)</f>
        <v>26.5</v>
      </c>
      <c r="M439" s="13">
        <f>VLOOKUP($B439,'2021'!$B:$AC,14,FALSE)</f>
        <v>72.099999999999994</v>
      </c>
      <c r="N439">
        <f>VLOOKUP($B439,'2021'!$B:$AC,20,FALSE)</f>
        <v>0.37150375612276337</v>
      </c>
      <c r="O439">
        <f>VLOOKUP($B439,'2021'!$B:$AC,22,FALSE)</f>
        <v>1.7285480777115596</v>
      </c>
      <c r="P439">
        <f>VLOOKUP($B439,'2021'!$B:$AC,23,FALSE)</f>
        <v>0.41236462496758769</v>
      </c>
      <c r="Q439">
        <f>VLOOKUP($B439,'2021'!$B:$AC,24,FALSE)</f>
        <v>0.48294387061324212</v>
      </c>
      <c r="R439">
        <f>VLOOKUP($B439,'2021'!$B:$AC,25,FALSE)</f>
        <v>-8.1426981407770258E-2</v>
      </c>
      <c r="S439">
        <f>VLOOKUP($B439,'2021'!$B:$AC,26,FALSE)</f>
        <v>-2.6288187885544385</v>
      </c>
      <c r="T439">
        <f>VLOOKUP($B439,'2021'!$B:$AC,27,FALSE)</f>
        <v>-1.0947641445520939</v>
      </c>
      <c r="U439">
        <f>VLOOKUP($B439,'2021'!$B:$AC,28,FALSE)</f>
        <v>-0.96968379198133225</v>
      </c>
      <c r="V439">
        <f>P439*'Comb LR RESULTS'!$B$18+Q439*'Comb LR RESULTS'!$B$19+R439*'Comb LR RESULTS'!$B$20+S439*'Comb LR RESULTS'!$B$21+T439*'Comb LR RESULTS'!$B$22</f>
        <v>-0.49910979593491683</v>
      </c>
      <c r="W439" s="16">
        <f>'NO Z LR RESULTS'!$B$17+'NO Z LR RESULTS'!$B$18*LR!J439+'NO Z LR RESULTS'!$B$19*LR!I439+'NO Z LR RESULTS'!$B$20*LR!K439+'NO Z LR RESULTS'!$B$21*LR!L439+'NO Z LR RESULTS'!$B$22*LR!M439</f>
        <v>0.37628980295896886</v>
      </c>
    </row>
    <row r="440" spans="1:23" x14ac:dyDescent="0.3">
      <c r="A440">
        <v>2021</v>
      </c>
      <c r="B440" t="s">
        <v>81</v>
      </c>
      <c r="C440">
        <f>VLOOKUP($B440,'2021'!$B:$AC,18,FALSE)</f>
        <v>0.32461316927950401</v>
      </c>
      <c r="D440">
        <f>VLOOKUP($B440,'2021'!$B:$AC,19,FALSE)</f>
        <v>0.33700000000000002</v>
      </c>
      <c r="E440">
        <f>VLOOKUP($B440,'2021'!$B:$AC,21,FALSE)</f>
        <v>-0.24240059136276199</v>
      </c>
      <c r="F440" s="13">
        <f>VLOOKUP($B440,'2021'!$B:$AC,7,FALSE)</f>
        <v>106.8</v>
      </c>
      <c r="G440" s="13">
        <f>VLOOKUP($B440,'2021'!$B:$AC,10,FALSE)</f>
        <v>21.3</v>
      </c>
      <c r="H440">
        <f>VLOOKUP(B440,'2021'!$B:$P,9,FALSE)</f>
        <v>3.5</v>
      </c>
      <c r="I440" s="13">
        <f>VLOOKUP($B440,'2021'!$B:$AC,11,FALSE)</f>
        <v>55.6</v>
      </c>
      <c r="J440" s="13">
        <f>VLOOKUP($B440,'2021'!$B:$AC,6,FALSE)</f>
        <v>25.3</v>
      </c>
      <c r="K440" s="13">
        <f>VLOOKUP($B440,'2021'!$B:$AC,12,FALSE)</f>
        <v>34.299999999999997</v>
      </c>
      <c r="L440" s="13">
        <f>VLOOKUP($B440,'2021'!$B:$AC,13,FALSE)</f>
        <v>23.3</v>
      </c>
      <c r="M440" s="13">
        <f>VLOOKUP($B440,'2021'!$B:$AC,14,FALSE)</f>
        <v>85.2</v>
      </c>
      <c r="N440">
        <f>VLOOKUP($B440,'2021'!$B:$AC,20,FALSE)</f>
        <v>0.81435591573929889</v>
      </c>
      <c r="O440">
        <f>VLOOKUP($B440,'2021'!$B:$AC,22,FALSE)</f>
        <v>-1.4525233846738483</v>
      </c>
      <c r="P440">
        <f>VLOOKUP($B440,'2021'!$B:$AC,23,FALSE)</f>
        <v>1.421897630907754</v>
      </c>
      <c r="Q440">
        <f>VLOOKUP($B440,'2021'!$B:$AC,24,FALSE)</f>
        <v>0.47040844227765272</v>
      </c>
      <c r="R440">
        <f>VLOOKUP($B440,'2021'!$B:$AC,25,FALSE)</f>
        <v>0.23951659956648269</v>
      </c>
      <c r="S440">
        <f>VLOOKUP($B440,'2021'!$B:$AC,26,FALSE)</f>
        <v>0.11821529655112464</v>
      </c>
      <c r="T440">
        <f>VLOOKUP($B440,'2021'!$B:$AC,27,FALSE)</f>
        <v>-1.7105056800633549</v>
      </c>
      <c r="U440">
        <f>VLOOKUP($B440,'2021'!$B:$AC,28,FALSE)</f>
        <v>2.0596128193256495</v>
      </c>
      <c r="V440">
        <f>P440*'Comb LR RESULTS'!$B$18+Q440*'Comb LR RESULTS'!$B$19+R440*'Comb LR RESULTS'!$B$20+S440*'Comb LR RESULTS'!$B$21+T440*'Comb LR RESULTS'!$B$22</f>
        <v>0.6654171489317493</v>
      </c>
      <c r="W440" s="16">
        <f>'NO Z LR RESULTS'!$B$17+'NO Z LR RESULTS'!$B$18*LR!J440+'NO Z LR RESULTS'!$B$19*LR!I440+'NO Z LR RESULTS'!$B$20*LR!K440+'NO Z LR RESULTS'!$B$21*LR!L440+'NO Z LR RESULTS'!$B$22*LR!M440</f>
        <v>0.42324222480491613</v>
      </c>
    </row>
    <row r="441" spans="1:23" x14ac:dyDescent="0.3">
      <c r="A441">
        <v>2021</v>
      </c>
      <c r="B441" t="s">
        <v>174</v>
      </c>
      <c r="C441">
        <f>VLOOKUP($B441,'2021'!$B:$AC,18,FALSE)</f>
        <v>0.36390374747800103</v>
      </c>
      <c r="D441">
        <f>VLOOKUP($B441,'2021'!$B:$AC,19,FALSE)</f>
        <v>0.36399999999999999</v>
      </c>
      <c r="E441">
        <f>VLOOKUP($B441,'2021'!$B:$AC,21,FALSE)</f>
        <v>0.87810293293027097</v>
      </c>
      <c r="F441" s="13">
        <f>VLOOKUP($B441,'2021'!$B:$AC,7,FALSE)</f>
        <v>103.7</v>
      </c>
      <c r="G441" s="13">
        <f>VLOOKUP($B441,'2021'!$B:$AC,10,FALSE)</f>
        <v>20.7</v>
      </c>
      <c r="H441">
        <f>VLOOKUP(B441,'2021'!$B:$P,9,FALSE)</f>
        <v>10.5</v>
      </c>
      <c r="I441" s="13">
        <f>VLOOKUP($B441,'2021'!$B:$AC,11,FALSE)</f>
        <v>54.9</v>
      </c>
      <c r="J441" s="13">
        <f>VLOOKUP($B441,'2021'!$B:$AC,6,FALSE)</f>
        <v>25.3</v>
      </c>
      <c r="K441" s="13">
        <f>VLOOKUP($B441,'2021'!$B:$AC,12,FALSE)</f>
        <v>34.200000000000003</v>
      </c>
      <c r="L441" s="13">
        <f>VLOOKUP($B441,'2021'!$B:$AC,13,FALSE)</f>
        <v>27.4</v>
      </c>
      <c r="M441" s="13">
        <f>VLOOKUP($B441,'2021'!$B:$AC,14,FALSE)</f>
        <v>85.9</v>
      </c>
      <c r="N441">
        <f>VLOOKUP($B441,'2021'!$B:$AC,20,FALSE)</f>
        <v>0.68150026785433793</v>
      </c>
      <c r="O441">
        <f>VLOOKUP($B441,'2021'!$B:$AC,22,FALSE)</f>
        <v>0.55355771773136386</v>
      </c>
      <c r="P441">
        <f>VLOOKUP($B441,'2021'!$B:$AC,23,FALSE)</f>
        <v>1.2077542660113545</v>
      </c>
      <c r="Q441">
        <f>VLOOKUP($B441,'2021'!$B:$AC,24,FALSE)</f>
        <v>0.47040844227765272</v>
      </c>
      <c r="R441">
        <f>VLOOKUP($B441,'2021'!$B:$AC,25,FALSE)</f>
        <v>0.21482863179923381</v>
      </c>
      <c r="S441">
        <f>VLOOKUP($B441,'2021'!$B:$AC,26,FALSE)</f>
        <v>0.26500337743462854</v>
      </c>
      <c r="T441">
        <f>VLOOKUP($B441,'2021'!$B:$AC,27,FALSE)</f>
        <v>-0.92158683768955207</v>
      </c>
      <c r="U441">
        <f>VLOOKUP($B441,'2021'!$B:$AC,28,FALSE)</f>
        <v>1.4421700256025993</v>
      </c>
      <c r="V441">
        <f>P441*'Comb LR RESULTS'!$B$18+Q441*'Comb LR RESULTS'!$B$19+R441*'Comb LR RESULTS'!$B$20+S441*'Comb LR RESULTS'!$B$21+T441*'Comb LR RESULTS'!$B$22</f>
        <v>0.60593666489128162</v>
      </c>
      <c r="W441" s="16">
        <f>'NO Z LR RESULTS'!$B$17+'NO Z LR RESULTS'!$B$18*LR!J441+'NO Z LR RESULTS'!$B$19*LR!I441+'NO Z LR RESULTS'!$B$20*LR!K441+'NO Z LR RESULTS'!$B$21*LR!L441+'NO Z LR RESULTS'!$B$22*LR!M441</f>
        <v>0.41980963190710663</v>
      </c>
    </row>
    <row r="442" spans="1:23" x14ac:dyDescent="0.3">
      <c r="A442">
        <v>2021</v>
      </c>
      <c r="B442" t="s">
        <v>427</v>
      </c>
      <c r="C442">
        <f>VLOOKUP($B442,'2021'!$B:$AC,18,FALSE)</f>
        <v>0.38299014474100901</v>
      </c>
      <c r="D442">
        <f>VLOOKUP($B442,'2021'!$B:$AC,19,FALSE)</f>
        <v>0.36399999999999999</v>
      </c>
      <c r="E442">
        <f>VLOOKUP($B442,'2021'!$B:$AC,21,FALSE)</f>
        <v>1.4224160069505314</v>
      </c>
      <c r="F442" s="13">
        <f>VLOOKUP($B442,'2021'!$B:$AC,7,FALSE)</f>
        <v>108</v>
      </c>
      <c r="G442" s="13">
        <f>VLOOKUP($B442,'2021'!$B:$AC,10,FALSE)</f>
        <v>23.4</v>
      </c>
      <c r="H442">
        <f>VLOOKUP(B442,'2021'!$B:$P,9,FALSE)</f>
        <v>10.4</v>
      </c>
      <c r="I442" s="13">
        <f>VLOOKUP($B442,'2021'!$B:$AC,11,FALSE)</f>
        <v>54.1</v>
      </c>
      <c r="J442" s="13">
        <f>VLOOKUP($B442,'2021'!$B:$AC,6,FALSE)</f>
        <v>24.9</v>
      </c>
      <c r="K442" s="13">
        <f>VLOOKUP($B442,'2021'!$B:$AC,12,FALSE)</f>
        <v>30.7</v>
      </c>
      <c r="L442" s="13">
        <f>VLOOKUP($B442,'2021'!$B:$AC,13,FALSE)</f>
        <v>33.200000000000003</v>
      </c>
      <c r="M442" s="13">
        <f>VLOOKUP($B442,'2021'!$B:$AC,14,FALSE)</f>
        <v>82</v>
      </c>
      <c r="N442">
        <f>VLOOKUP($B442,'2021'!$B:$AC,20,FALSE)</f>
        <v>1.2793506833366608</v>
      </c>
      <c r="O442">
        <f>VLOOKUP($B442,'2021'!$B:$AC,22,FALSE)</f>
        <v>0.52489941626843239</v>
      </c>
      <c r="P442">
        <f>VLOOKUP($B442,'2021'!$B:$AC,23,FALSE)</f>
        <v>0.9630189918440426</v>
      </c>
      <c r="Q442">
        <f>VLOOKUP($B442,'2021'!$B:$AC,24,FALSE)</f>
        <v>0.42026672893529371</v>
      </c>
      <c r="R442">
        <f>VLOOKUP($B442,'2021'!$B:$AC,25,FALSE)</f>
        <v>-0.64925024005452692</v>
      </c>
      <c r="S442">
        <f>VLOOKUP($B442,'2021'!$B:$AC,26,FALSE)</f>
        <v>-0.55281593034489096</v>
      </c>
      <c r="T442">
        <f>VLOOKUP($B442,'2021'!$B:$AC,27,FALSE)</f>
        <v>0.19444469542460935</v>
      </c>
      <c r="U442">
        <f>VLOOKUP($B442,'2021'!$B:$AC,28,FALSE)</f>
        <v>0.32225634322032032</v>
      </c>
      <c r="V442">
        <f>P442*'Comb LR RESULTS'!$B$18+Q442*'Comb LR RESULTS'!$B$19+R442*'Comb LR RESULTS'!$B$20+S442*'Comb LR RESULTS'!$B$21+T442*'Comb LR RESULTS'!$B$22</f>
        <v>0.24925896216492274</v>
      </c>
      <c r="W442" s="16">
        <f>'NO Z LR RESULTS'!$B$17+'NO Z LR RESULTS'!$B$18*LR!J442+'NO Z LR RESULTS'!$B$19*LR!I442+'NO Z LR RESULTS'!$B$20*LR!K442+'NO Z LR RESULTS'!$B$21*LR!L442+'NO Z LR RESULTS'!$B$22*LR!M442</f>
        <v>0.40631753749666311</v>
      </c>
    </row>
    <row r="443" spans="1:23" x14ac:dyDescent="0.3">
      <c r="A443">
        <v>2021</v>
      </c>
      <c r="B443" t="s">
        <v>89</v>
      </c>
      <c r="C443">
        <f>VLOOKUP($B443,'2021'!$B:$AC,18,FALSE)</f>
        <v>0.30645724247767703</v>
      </c>
      <c r="D443">
        <f>VLOOKUP($B443,'2021'!$B:$AC,19,FALSE)</f>
        <v>0.33200000000000002</v>
      </c>
      <c r="E443">
        <f>VLOOKUP($B443,'2021'!$B:$AC,21,FALSE)</f>
        <v>-0.76017815792022436</v>
      </c>
      <c r="F443" s="13">
        <f>VLOOKUP($B443,'2021'!$B:$AC,7,FALSE)</f>
        <v>105.8</v>
      </c>
      <c r="G443" s="13">
        <f>VLOOKUP($B443,'2021'!$B:$AC,10,FALSE)</f>
        <v>20</v>
      </c>
      <c r="H443">
        <f>VLOOKUP(B443,'2021'!$B:$P,9,FALSE)</f>
        <v>5.3</v>
      </c>
      <c r="I443" s="13">
        <f>VLOOKUP($B443,'2021'!$B:$AC,11,FALSE)</f>
        <v>54.3</v>
      </c>
      <c r="J443" s="13">
        <f>VLOOKUP($B443,'2021'!$B:$AC,6,FALSE)</f>
        <v>24.8</v>
      </c>
      <c r="K443" s="13">
        <f>VLOOKUP($B443,'2021'!$B:$AC,12,FALSE)</f>
        <v>34.299999999999997</v>
      </c>
      <c r="L443" s="13">
        <f>VLOOKUP($B443,'2021'!$B:$AC,13,FALSE)</f>
        <v>32.799999999999997</v>
      </c>
      <c r="M443" s="13">
        <f>VLOOKUP($B443,'2021'!$B:$AC,14,FALSE)</f>
        <v>86.4</v>
      </c>
      <c r="N443">
        <f>VLOOKUP($B443,'2021'!$B:$AC,20,FALSE)</f>
        <v>0.52650201198855062</v>
      </c>
      <c r="O443">
        <f>VLOOKUP($B443,'2021'!$B:$AC,22,FALSE)</f>
        <v>-0.93667395834107958</v>
      </c>
      <c r="P443">
        <f>VLOOKUP($B443,'2021'!$B:$AC,23,FALSE)</f>
        <v>1.0242028103858694</v>
      </c>
      <c r="Q443">
        <f>VLOOKUP($B443,'2021'!$B:$AC,24,FALSE)</f>
        <v>0.4077313005997043</v>
      </c>
      <c r="R443">
        <f>VLOOKUP($B443,'2021'!$B:$AC,25,FALSE)</f>
        <v>0.23951659956648269</v>
      </c>
      <c r="S443">
        <f>VLOOKUP($B443,'2021'!$B:$AC,26,FALSE)</f>
        <v>0.36985200663713086</v>
      </c>
      <c r="T443">
        <f>VLOOKUP($B443,'2021'!$B:$AC,27,FALSE)</f>
        <v>0.11747700348570063</v>
      </c>
      <c r="U443">
        <f>VLOOKUP($B443,'2021'!$B:$AC,28,FALSE)</f>
        <v>0.42058970418465186</v>
      </c>
      <c r="V443">
        <f>P443*'Comb LR RESULTS'!$B$18+Q443*'Comb LR RESULTS'!$B$19+R443*'Comb LR RESULTS'!$B$20+S443*'Comb LR RESULTS'!$B$21+T443*'Comb LR RESULTS'!$B$22</f>
        <v>0.45078731981459558</v>
      </c>
      <c r="W443" s="16">
        <f>'NO Z LR RESULTS'!$B$17+'NO Z LR RESULTS'!$B$18*LR!J443+'NO Z LR RESULTS'!$B$19*LR!I443+'NO Z LR RESULTS'!$B$20*LR!K443+'NO Z LR RESULTS'!$B$21*LR!L443+'NO Z LR RESULTS'!$B$22*LR!M443</f>
        <v>0.41439737118455794</v>
      </c>
    </row>
    <row r="444" spans="1:23" x14ac:dyDescent="0.3">
      <c r="A444">
        <v>2021</v>
      </c>
      <c r="B444" t="s">
        <v>135</v>
      </c>
      <c r="C444">
        <f>VLOOKUP($B444,'2021'!$B:$AC,18,FALSE)</f>
        <v>0.382518369278737</v>
      </c>
      <c r="D444">
        <f>VLOOKUP($B444,'2021'!$B:$AC,19,FALSE)</f>
        <v>0.39600000000000002</v>
      </c>
      <c r="E444">
        <f>VLOOKUP($B444,'2021'!$B:$AC,21,FALSE)</f>
        <v>1.4089617364259257</v>
      </c>
      <c r="F444" s="13">
        <f>VLOOKUP($B444,'2021'!$B:$AC,7,FALSE)</f>
        <v>104.8</v>
      </c>
      <c r="G444" s="13">
        <f>VLOOKUP($B444,'2021'!$B:$AC,10,FALSE)</f>
        <v>22</v>
      </c>
      <c r="H444">
        <f>VLOOKUP(B444,'2021'!$B:$P,9,FALSE)</f>
        <v>9.5</v>
      </c>
      <c r="I444" s="13">
        <f>VLOOKUP($B444,'2021'!$B:$AC,11,FALSE)</f>
        <v>47.5</v>
      </c>
      <c r="J444" s="13">
        <f>VLOOKUP($B444,'2021'!$B:$AC,6,FALSE)</f>
        <v>24.7</v>
      </c>
      <c r="K444" s="13">
        <f>VLOOKUP($B444,'2021'!$B:$AC,12,FALSE)</f>
        <v>25.5</v>
      </c>
      <c r="L444" s="13">
        <f>VLOOKUP($B444,'2021'!$B:$AC,13,FALSE)</f>
        <v>31.9</v>
      </c>
      <c r="M444" s="13">
        <f>VLOOKUP($B444,'2021'!$B:$AC,14,FALSE)</f>
        <v>86.7</v>
      </c>
      <c r="N444">
        <f>VLOOKUP($B444,'2021'!$B:$AC,20,FALSE)</f>
        <v>0.96935417160508619</v>
      </c>
      <c r="O444">
        <f>VLOOKUP($B444,'2021'!$B:$AC,22,FALSE)</f>
        <v>0.26697470310204779</v>
      </c>
      <c r="P444">
        <f>VLOOKUP($B444,'2021'!$B:$AC,23,FALSE)</f>
        <v>-1.0560470200362877</v>
      </c>
      <c r="Q444">
        <f>VLOOKUP($B444,'2021'!$B:$AC,24,FALSE)</f>
        <v>0.39519587226411446</v>
      </c>
      <c r="R444">
        <f>VLOOKUP($B444,'2021'!$B:$AC,25,FALSE)</f>
        <v>-1.9330245639515413</v>
      </c>
      <c r="S444">
        <f>VLOOKUP($B444,'2021'!$B:$AC,26,FALSE)</f>
        <v>0.43276118415863168</v>
      </c>
      <c r="T444">
        <f>VLOOKUP($B444,'2021'!$B:$AC,27,FALSE)</f>
        <v>-5.5700303376841259E-2</v>
      </c>
      <c r="U444">
        <f>VLOOKUP($B444,'2021'!$B:$AC,28,FALSE)</f>
        <v>2.8166819237511289</v>
      </c>
      <c r="V444">
        <f>P444*'Comb LR RESULTS'!$B$18+Q444*'Comb LR RESULTS'!$B$19+R444*'Comb LR RESULTS'!$B$20+S444*'Comb LR RESULTS'!$B$21+T444*'Comb LR RESULTS'!$B$22</f>
        <v>0.68728043691043872</v>
      </c>
      <c r="W444" s="16">
        <f>'NO Z LR RESULTS'!$B$17+'NO Z LR RESULTS'!$B$18*LR!J444+'NO Z LR RESULTS'!$B$19*LR!I444+'NO Z LR RESULTS'!$B$20*LR!K444+'NO Z LR RESULTS'!$B$21*LR!L444+'NO Z LR RESULTS'!$B$22*LR!M444</f>
        <v>0.40803037129787845</v>
      </c>
    </row>
    <row r="445" spans="1:23" x14ac:dyDescent="0.3">
      <c r="A445">
        <v>2021</v>
      </c>
      <c r="B445" t="s">
        <v>479</v>
      </c>
      <c r="C445">
        <f>VLOOKUP($B445,'2021'!$B:$AC,18,FALSE)</f>
        <v>0.34579758094806201</v>
      </c>
      <c r="D445">
        <f>VLOOKUP($B445,'2021'!$B:$AC,19,FALSE)</f>
        <v>0.36599999999999999</v>
      </c>
      <c r="E445">
        <f>VLOOKUP($B445,'2021'!$B:$AC,21,FALSE)</f>
        <v>0.3617444485695267</v>
      </c>
      <c r="F445" s="13">
        <f>VLOOKUP($B445,'2021'!$B:$AC,7,FALSE)</f>
        <v>108.5</v>
      </c>
      <c r="G445" s="13">
        <f>VLOOKUP($B445,'2021'!$B:$AC,10,FALSE)</f>
        <v>21.6</v>
      </c>
      <c r="H445">
        <f>VLOOKUP(B445,'2021'!$B:$P,9,FALSE)</f>
        <v>6.7</v>
      </c>
      <c r="I445" s="13">
        <f>VLOOKUP($B445,'2021'!$B:$AC,11,FALSE)</f>
        <v>45.7</v>
      </c>
      <c r="J445" s="13">
        <f>VLOOKUP($B445,'2021'!$B:$AC,6,FALSE)</f>
        <v>24.6</v>
      </c>
      <c r="K445" s="13">
        <f>VLOOKUP($B445,'2021'!$B:$AC,12,FALSE)</f>
        <v>24.1</v>
      </c>
      <c r="L445" s="13">
        <f>VLOOKUP($B445,'2021'!$B:$AC,13,FALSE)</f>
        <v>41.1</v>
      </c>
      <c r="M445" s="13">
        <f>VLOOKUP($B445,'2021'!$B:$AC,14,FALSE)</f>
        <v>77.2</v>
      </c>
      <c r="N445">
        <f>VLOOKUP($B445,'2021'!$B:$AC,20,FALSE)</f>
        <v>0.88078373968177937</v>
      </c>
      <c r="O445">
        <f>VLOOKUP($B445,'2021'!$B:$AC,22,FALSE)</f>
        <v>-0.53545773786003703</v>
      </c>
      <c r="P445">
        <f>VLOOKUP($B445,'2021'!$B:$AC,23,FALSE)</f>
        <v>-1.6067013869127404</v>
      </c>
      <c r="Q445">
        <f>VLOOKUP($B445,'2021'!$B:$AC,24,FALSE)</f>
        <v>0.38266044392852505</v>
      </c>
      <c r="R445">
        <f>VLOOKUP($B445,'2021'!$B:$AC,25,FALSE)</f>
        <v>-2.2786561126930449</v>
      </c>
      <c r="S445">
        <f>VLOOKUP($B445,'2021'!$B:$AC,26,FALSE)</f>
        <v>-1.5593627706889128</v>
      </c>
      <c r="T445">
        <f>VLOOKUP($B445,'2021'!$B:$AC,27,FALSE)</f>
        <v>1.7145566112180346</v>
      </c>
      <c r="U445">
        <f>VLOOKUP($B445,'2021'!$B:$AC,28,FALSE)</f>
        <v>-0.61260282528537768</v>
      </c>
      <c r="V445">
        <f>P445*'Comb LR RESULTS'!$B$18+Q445*'Comb LR RESULTS'!$B$19+R445*'Comb LR RESULTS'!$B$20+S445*'Comb LR RESULTS'!$B$21+T445*'Comb LR RESULTS'!$B$22</f>
        <v>-0.30257725316732126</v>
      </c>
      <c r="W445" s="16">
        <f>'NO Z LR RESULTS'!$B$17+'NO Z LR RESULTS'!$B$18*LR!J445+'NO Z LR RESULTS'!$B$19*LR!I445+'NO Z LR RESULTS'!$B$20*LR!K445+'NO Z LR RESULTS'!$B$21*LR!L445+'NO Z LR RESULTS'!$B$22*LR!M445</f>
        <v>0.37046636512836267</v>
      </c>
    </row>
    <row r="446" spans="1:23" x14ac:dyDescent="0.3">
      <c r="A446">
        <v>2021</v>
      </c>
      <c r="B446" t="s">
        <v>115</v>
      </c>
      <c r="C446">
        <f>VLOOKUP($B446,'2021'!$B:$AC,18,FALSE)</f>
        <v>0.363585961836632</v>
      </c>
      <c r="D446">
        <f>VLOOKUP($B446,'2021'!$B:$AC,19,FALSE)</f>
        <v>0.373</v>
      </c>
      <c r="E446">
        <f>VLOOKUP($B446,'2021'!$B:$AC,21,FALSE)</f>
        <v>0.86904020218284361</v>
      </c>
      <c r="F446" s="13">
        <f>VLOOKUP($B446,'2021'!$B:$AC,7,FALSE)</f>
        <v>107.2</v>
      </c>
      <c r="G446" s="13">
        <f>VLOOKUP($B446,'2021'!$B:$AC,10,FALSE)</f>
        <v>19</v>
      </c>
      <c r="H446">
        <f>VLOOKUP(B446,'2021'!$B:$P,9,FALSE)</f>
        <v>7</v>
      </c>
      <c r="I446" s="13">
        <f>VLOOKUP($B446,'2021'!$B:$AC,11,FALSE)</f>
        <v>55.7</v>
      </c>
      <c r="J446" s="13">
        <f>VLOOKUP($B446,'2021'!$B:$AC,6,FALSE)</f>
        <v>24.5</v>
      </c>
      <c r="K446" s="13">
        <f>VLOOKUP($B446,'2021'!$B:$AC,12,FALSE)</f>
        <v>36.700000000000003</v>
      </c>
      <c r="L446" s="13">
        <f>VLOOKUP($B446,'2021'!$B:$AC,13,FALSE)</f>
        <v>27.5</v>
      </c>
      <c r="M446" s="13">
        <f>VLOOKUP($B446,'2021'!$B:$AC,14,FALSE)</f>
        <v>88.7</v>
      </c>
      <c r="N446">
        <f>VLOOKUP($B446,'2021'!$B:$AC,20,FALSE)</f>
        <v>0.30507593218028289</v>
      </c>
      <c r="O446">
        <f>VLOOKUP($B446,'2021'!$B:$AC,22,FALSE)</f>
        <v>-0.44948283347124229</v>
      </c>
      <c r="P446">
        <f>VLOOKUP($B446,'2021'!$B:$AC,23,FALSE)</f>
        <v>1.4524895401786684</v>
      </c>
      <c r="Q446">
        <f>VLOOKUP($B446,'2021'!$B:$AC,24,FALSE)</f>
        <v>0.3701250155929352</v>
      </c>
      <c r="R446">
        <f>VLOOKUP($B446,'2021'!$B:$AC,25,FALSE)</f>
        <v>0.83202782598049085</v>
      </c>
      <c r="S446">
        <f>VLOOKUP($B446,'2021'!$B:$AC,26,FALSE)</f>
        <v>0.85215570096864102</v>
      </c>
      <c r="T446">
        <f>VLOOKUP($B446,'2021'!$B:$AC,27,FALSE)</f>
        <v>-0.90234491470482492</v>
      </c>
      <c r="U446">
        <f>VLOOKUP($B446,'2021'!$B:$AC,28,FALSE)</f>
        <v>1.2925978052859106</v>
      </c>
      <c r="V446">
        <f>P446*'Comb LR RESULTS'!$B$18+Q446*'Comb LR RESULTS'!$B$19+R446*'Comb LR RESULTS'!$B$20+S446*'Comb LR RESULTS'!$B$21+T446*'Comb LR RESULTS'!$B$22</f>
        <v>0.67417483903922437</v>
      </c>
      <c r="W446" s="16">
        <f>'NO Z LR RESULTS'!$B$17+'NO Z LR RESULTS'!$B$18*LR!J446+'NO Z LR RESULTS'!$B$19*LR!I446+'NO Z LR RESULTS'!$B$20*LR!K446+'NO Z LR RESULTS'!$B$21*LR!L446+'NO Z LR RESULTS'!$B$22*LR!M446</f>
        <v>0.42583706113206421</v>
      </c>
    </row>
    <row r="447" spans="1:23" x14ac:dyDescent="0.3">
      <c r="A447">
        <v>2021</v>
      </c>
      <c r="B447" t="s">
        <v>480</v>
      </c>
      <c r="C447">
        <f>VLOOKUP($B447,'2021'!$B:$AC,18,FALSE)</f>
        <v>0.31122820554647401</v>
      </c>
      <c r="D447">
        <f>VLOOKUP($B447,'2021'!$B:$AC,19,FALSE)</f>
        <v>0.34300000000000003</v>
      </c>
      <c r="E447">
        <f>VLOOKUP($B447,'2021'!$B:$AC,21,FALSE)</f>
        <v>-0.62411803414573064</v>
      </c>
      <c r="F447" s="13">
        <f>VLOOKUP($B447,'2021'!$B:$AC,7,FALSE)</f>
        <v>103.9</v>
      </c>
      <c r="G447" s="13">
        <f>VLOOKUP($B447,'2021'!$B:$AC,10,FALSE)</f>
        <v>12.8</v>
      </c>
      <c r="H447">
        <f>VLOOKUP(B447,'2021'!$B:$P,9,FALSE)</f>
        <v>8.8000000000000007</v>
      </c>
      <c r="I447" s="13">
        <f>VLOOKUP($B447,'2021'!$B:$AC,11,FALSE)</f>
        <v>48.1</v>
      </c>
      <c r="J447" s="13">
        <f>VLOOKUP($B447,'2021'!$B:$AC,6,FALSE)</f>
        <v>24.4</v>
      </c>
      <c r="K447" s="13">
        <f>VLOOKUP($B447,'2021'!$B:$AC,12,FALSE)</f>
        <v>35.299999999999997</v>
      </c>
      <c r="L447" s="13">
        <f>VLOOKUP($B447,'2021'!$B:$AC,13,FALSE)</f>
        <v>27.5</v>
      </c>
      <c r="M447" s="13">
        <f>VLOOKUP($B447,'2021'!$B:$AC,14,FALSE)</f>
        <v>82.5</v>
      </c>
      <c r="N447">
        <f>VLOOKUP($B447,'2021'!$B:$AC,20,FALSE)</f>
        <v>-1.0677657626309771</v>
      </c>
      <c r="O447">
        <f>VLOOKUP($B447,'2021'!$B:$AC,22,FALSE)</f>
        <v>6.6366592861526782E-2</v>
      </c>
      <c r="P447">
        <f>VLOOKUP($B447,'2021'!$B:$AC,23,FALSE)</f>
        <v>-0.87249556441080278</v>
      </c>
      <c r="Q447">
        <f>VLOOKUP($B447,'2021'!$B:$AC,24,FALSE)</f>
        <v>0.35758958725734535</v>
      </c>
      <c r="R447">
        <f>VLOOKUP($B447,'2021'!$B:$AC,25,FALSE)</f>
        <v>0.48639627723898549</v>
      </c>
      <c r="S447">
        <f>VLOOKUP($B447,'2021'!$B:$AC,26,FALSE)</f>
        <v>-0.44796730114238864</v>
      </c>
      <c r="T447">
        <f>VLOOKUP($B447,'2021'!$B:$AC,27,FALSE)</f>
        <v>-0.90234491470482492</v>
      </c>
      <c r="U447">
        <f>VLOOKUP($B447,'2021'!$B:$AC,28,FALSE)</f>
        <v>0.32557092358079609</v>
      </c>
      <c r="V447">
        <f>P447*'Comb LR RESULTS'!$B$18+Q447*'Comb LR RESULTS'!$B$19+R447*'Comb LR RESULTS'!$B$20+S447*'Comb LR RESULTS'!$B$21+T447*'Comb LR RESULTS'!$B$22</f>
        <v>9.7290716101879338E-3</v>
      </c>
      <c r="W447" s="16">
        <f>'NO Z LR RESULTS'!$B$17+'NO Z LR RESULTS'!$B$18*LR!J447+'NO Z LR RESULTS'!$B$19*LR!I447+'NO Z LR RESULTS'!$B$20*LR!K447+'NO Z LR RESULTS'!$B$21*LR!L447+'NO Z LR RESULTS'!$B$22*LR!M447</f>
        <v>0.38802401349611437</v>
      </c>
    </row>
    <row r="448" spans="1:23" x14ac:dyDescent="0.3">
      <c r="A448">
        <v>2021</v>
      </c>
      <c r="B448" t="s">
        <v>481</v>
      </c>
      <c r="C448">
        <f>VLOOKUP($B448,'2021'!$B:$AC,18,FALSE)</f>
        <v>0.34482364425596002</v>
      </c>
      <c r="D448">
        <f>VLOOKUP($B448,'2021'!$B:$AC,19,FALSE)</f>
        <v>0.34</v>
      </c>
      <c r="E448">
        <f>VLOOKUP($B448,'2021'!$B:$AC,21,FALSE)</f>
        <v>0.3339693547435893</v>
      </c>
      <c r="F448" s="13">
        <f>VLOOKUP($B448,'2021'!$B:$AC,7,FALSE)</f>
        <v>106.8</v>
      </c>
      <c r="G448" s="13">
        <f>VLOOKUP($B448,'2021'!$B:$AC,10,FALSE)</f>
        <v>17.100000000000001</v>
      </c>
      <c r="H448">
        <f>VLOOKUP(B448,'2021'!$B:$P,9,FALSE)</f>
        <v>9.1</v>
      </c>
      <c r="I448" s="13">
        <f>VLOOKUP($B448,'2021'!$B:$AC,11,FALSE)</f>
        <v>45.9</v>
      </c>
      <c r="J448" s="13">
        <f>VLOOKUP($B448,'2021'!$B:$AC,6,FALSE)</f>
        <v>24.4</v>
      </c>
      <c r="K448" s="13">
        <f>VLOOKUP($B448,'2021'!$B:$AC,12,FALSE)</f>
        <v>28.8</v>
      </c>
      <c r="L448" s="13">
        <f>VLOOKUP($B448,'2021'!$B:$AC,13,FALSE)</f>
        <v>42.2</v>
      </c>
      <c r="M448" s="13">
        <f>VLOOKUP($B448,'2021'!$B:$AC,14,FALSE)</f>
        <v>85.3</v>
      </c>
      <c r="N448">
        <f>VLOOKUP($B448,'2021'!$B:$AC,20,FALSE)</f>
        <v>-0.11563361945542557</v>
      </c>
      <c r="O448">
        <f>VLOOKUP($B448,'2021'!$B:$AC,22,FALSE)</f>
        <v>0.15234149725032128</v>
      </c>
      <c r="P448">
        <f>VLOOKUP($B448,'2021'!$B:$AC,23,FALSE)</f>
        <v>-1.5455175683709135</v>
      </c>
      <c r="Q448">
        <f>VLOOKUP($B448,'2021'!$B:$AC,24,FALSE)</f>
        <v>0.35758958725734535</v>
      </c>
      <c r="R448">
        <f>VLOOKUP($B448,'2021'!$B:$AC,25,FALSE)</f>
        <v>-1.1183216276322818</v>
      </c>
      <c r="S448">
        <f>VLOOKUP($B448,'2021'!$B:$AC,26,FALSE)</f>
        <v>0.13918502239162392</v>
      </c>
      <c r="T448">
        <f>VLOOKUP($B448,'2021'!$B:$AC,27,FALSE)</f>
        <v>1.9262177640500309</v>
      </c>
      <c r="U448">
        <f>VLOOKUP($B448,'2021'!$B:$AC,28,FALSE)</f>
        <v>-0.31112152676877991</v>
      </c>
      <c r="V448">
        <f>P448*'Comb LR RESULTS'!$B$18+Q448*'Comb LR RESULTS'!$B$19+R448*'Comb LR RESULTS'!$B$20+S448*'Comb LR RESULTS'!$B$21+T448*'Comb LR RESULTS'!$B$22</f>
        <v>0.10350709285522527</v>
      </c>
      <c r="W448" s="16">
        <f>'NO Z LR RESULTS'!$B$17+'NO Z LR RESULTS'!$B$18*LR!J448+'NO Z LR RESULTS'!$B$19*LR!I448+'NO Z LR RESULTS'!$B$20*LR!K448+'NO Z LR RESULTS'!$B$21*LR!L448+'NO Z LR RESULTS'!$B$22*LR!M448</f>
        <v>0.38596424220792835</v>
      </c>
    </row>
    <row r="449" spans="1:23" x14ac:dyDescent="0.3">
      <c r="A449">
        <v>2021</v>
      </c>
      <c r="B449" t="s">
        <v>431</v>
      </c>
      <c r="C449">
        <f>VLOOKUP($B449,'2021'!$B:$AC,18,FALSE)</f>
        <v>0.33806246467616602</v>
      </c>
      <c r="D449">
        <f>VLOOKUP($B449,'2021'!$B:$AC,19,FALSE)</f>
        <v>0.32900000000000001</v>
      </c>
      <c r="E449">
        <f>VLOOKUP($B449,'2021'!$B:$AC,21,FALSE)</f>
        <v>0.14115148606109018</v>
      </c>
      <c r="F449" s="13">
        <f>VLOOKUP($B449,'2021'!$B:$AC,7,FALSE)</f>
        <v>104.5</v>
      </c>
      <c r="G449" s="13">
        <f>VLOOKUP($B449,'2021'!$B:$AC,10,FALSE)</f>
        <v>21.7</v>
      </c>
      <c r="H449">
        <f>VLOOKUP(B449,'2021'!$B:$P,9,FALSE)</f>
        <v>12.5</v>
      </c>
      <c r="I449" s="13">
        <f>VLOOKUP($B449,'2021'!$B:$AC,11,FALSE)</f>
        <v>52</v>
      </c>
      <c r="J449" s="13">
        <f>VLOOKUP($B449,'2021'!$B:$AC,6,FALSE)</f>
        <v>24.4</v>
      </c>
      <c r="K449" s="13">
        <f>VLOOKUP($B449,'2021'!$B:$AC,12,FALSE)</f>
        <v>30.3</v>
      </c>
      <c r="L449" s="13">
        <f>VLOOKUP($B449,'2021'!$B:$AC,13,FALSE)</f>
        <v>25.8</v>
      </c>
      <c r="M449" s="13">
        <f>VLOOKUP($B449,'2021'!$B:$AC,14,FALSE)</f>
        <v>77</v>
      </c>
      <c r="N449">
        <f>VLOOKUP($B449,'2021'!$B:$AC,20,FALSE)</f>
        <v>0.90292634766260571</v>
      </c>
      <c r="O449">
        <f>VLOOKUP($B449,'2021'!$B:$AC,22,FALSE)</f>
        <v>1.126723746989996</v>
      </c>
      <c r="P449">
        <f>VLOOKUP($B449,'2021'!$B:$AC,23,FALSE)</f>
        <v>0.32058889715484629</v>
      </c>
      <c r="Q449">
        <f>VLOOKUP($B449,'2021'!$B:$AC,24,FALSE)</f>
        <v>0.35758958725734535</v>
      </c>
      <c r="R449">
        <f>VLOOKUP($B449,'2021'!$B:$AC,25,FALSE)</f>
        <v>-0.74800211112352766</v>
      </c>
      <c r="S449">
        <f>VLOOKUP($B449,'2021'!$B:$AC,26,FALSE)</f>
        <v>-1.6013022223699145</v>
      </c>
      <c r="T449">
        <f>VLOOKUP($B449,'2021'!$B:$AC,27,FALSE)</f>
        <v>-1.2294576054451822</v>
      </c>
      <c r="U449">
        <f>VLOOKUP($B449,'2021'!$B:$AC,28,FALSE)</f>
        <v>0.73374708145614076</v>
      </c>
      <c r="V449">
        <f>P449*'Comb LR RESULTS'!$B$18+Q449*'Comb LR RESULTS'!$B$19+R449*'Comb LR RESULTS'!$B$20+S449*'Comb LR RESULTS'!$B$21+T449*'Comb LR RESULTS'!$B$22</f>
        <v>-5.7284383955693907E-2</v>
      </c>
      <c r="W449" s="16">
        <f>'NO Z LR RESULTS'!$B$17+'NO Z LR RESULTS'!$B$18*LR!J449+'NO Z LR RESULTS'!$B$19*LR!I449+'NO Z LR RESULTS'!$B$20*LR!K449+'NO Z LR RESULTS'!$B$21*LR!L449+'NO Z LR RESULTS'!$B$22*LR!M449</f>
        <v>0.39264865044773589</v>
      </c>
    </row>
    <row r="450" spans="1:23" x14ac:dyDescent="0.3">
      <c r="A450">
        <v>2021</v>
      </c>
      <c r="B450" t="s">
        <v>443</v>
      </c>
      <c r="C450">
        <f>VLOOKUP($B450,'2021'!$B:$AC,18,FALSE)</f>
        <v>0.37713299985309501</v>
      </c>
      <c r="D450">
        <f>VLOOKUP($B450,'2021'!$B:$AC,19,FALSE)</f>
        <v>0.35599999999999998</v>
      </c>
      <c r="E450">
        <f>VLOOKUP($B450,'2021'!$B:$AC,21,FALSE)</f>
        <v>1.2553797404938161</v>
      </c>
      <c r="F450" s="13">
        <f>VLOOKUP($B450,'2021'!$B:$AC,7,FALSE)</f>
        <v>103.7</v>
      </c>
      <c r="G450" s="13">
        <f>VLOOKUP($B450,'2021'!$B:$AC,10,FALSE)</f>
        <v>21.3</v>
      </c>
      <c r="H450">
        <f>VLOOKUP(B450,'2021'!$B:$P,9,FALSE)</f>
        <v>9.4</v>
      </c>
      <c r="I450" s="13">
        <f>VLOOKUP($B450,'2021'!$B:$AC,11,FALSE)</f>
        <v>48.4</v>
      </c>
      <c r="J450" s="13">
        <f>VLOOKUP($B450,'2021'!$B:$AC,6,FALSE)</f>
        <v>24.3</v>
      </c>
      <c r="K450" s="13">
        <f>VLOOKUP($B450,'2021'!$B:$AC,12,FALSE)</f>
        <v>27.1</v>
      </c>
      <c r="L450" s="13">
        <f>VLOOKUP($B450,'2021'!$B:$AC,13,FALSE)</f>
        <v>33.9</v>
      </c>
      <c r="M450" s="13">
        <f>VLOOKUP($B450,'2021'!$B:$AC,14,FALSE)</f>
        <v>81.2</v>
      </c>
      <c r="N450">
        <f>VLOOKUP($B450,'2021'!$B:$AC,20,FALSE)</f>
        <v>0.81435591573929889</v>
      </c>
      <c r="O450">
        <f>VLOOKUP($B450,'2021'!$B:$AC,22,FALSE)</f>
        <v>0.2383164016391163</v>
      </c>
      <c r="P450">
        <f>VLOOKUP($B450,'2021'!$B:$AC,23,FALSE)</f>
        <v>-0.78071983659806132</v>
      </c>
      <c r="Q450">
        <f>VLOOKUP($B450,'2021'!$B:$AC,24,FALSE)</f>
        <v>0.34505415892175589</v>
      </c>
      <c r="R450">
        <f>VLOOKUP($B450,'2021'!$B:$AC,25,FALSE)</f>
        <v>-1.5380170796755364</v>
      </c>
      <c r="S450">
        <f>VLOOKUP($B450,'2021'!$B:$AC,26,FALSE)</f>
        <v>-0.72057373706889416</v>
      </c>
      <c r="T450">
        <f>VLOOKUP($B450,'2021'!$B:$AC,27,FALSE)</f>
        <v>0.32913815631769688</v>
      </c>
      <c r="U450">
        <f>VLOOKUP($B450,'2021'!$B:$AC,28,FALSE)</f>
        <v>0.83335934521070121</v>
      </c>
      <c r="V450">
        <f>P450*'Comb LR RESULTS'!$B$18+Q450*'Comb LR RESULTS'!$B$19+R450*'Comb LR RESULTS'!$B$20+S450*'Comb LR RESULTS'!$B$21+T450*'Comb LR RESULTS'!$B$22</f>
        <v>0.11508838545280425</v>
      </c>
      <c r="W450" s="16">
        <f>'NO Z LR RESULTS'!$B$17+'NO Z LR RESULTS'!$B$18*LR!J450+'NO Z LR RESULTS'!$B$19*LR!I450+'NO Z LR RESULTS'!$B$20*LR!K450+'NO Z LR RESULTS'!$B$21*LR!L450+'NO Z LR RESULTS'!$B$22*LR!M450</f>
        <v>0.39123455398036111</v>
      </c>
    </row>
    <row r="451" spans="1:23" x14ac:dyDescent="0.3">
      <c r="A451">
        <v>2021</v>
      </c>
      <c r="B451" t="s">
        <v>110</v>
      </c>
      <c r="C451">
        <f>VLOOKUP($B451,'2021'!$B:$AC,18,FALSE)</f>
        <v>0.33465912604665399</v>
      </c>
      <c r="D451">
        <f>VLOOKUP($B451,'2021'!$B:$AC,19,FALSE)</f>
        <v>0.34399999999999997</v>
      </c>
      <c r="E451">
        <f>VLOOKUP($B451,'2021'!$B:$AC,21,FALSE)</f>
        <v>4.4093791733834688E-2</v>
      </c>
      <c r="F451" s="13">
        <f>VLOOKUP($B451,'2021'!$B:$AC,7,FALSE)</f>
        <v>103.4</v>
      </c>
      <c r="G451" s="13">
        <f>VLOOKUP($B451,'2021'!$B:$AC,10,FALSE)</f>
        <v>21.1</v>
      </c>
      <c r="H451">
        <f>VLOOKUP(B451,'2021'!$B:$P,9,FALSE)</f>
        <v>13.2</v>
      </c>
      <c r="I451" s="13">
        <f>VLOOKUP($B451,'2021'!$B:$AC,11,FALSE)</f>
        <v>54.3</v>
      </c>
      <c r="J451" s="13">
        <f>VLOOKUP($B451,'2021'!$B:$AC,6,FALSE)</f>
        <v>24.1</v>
      </c>
      <c r="K451" s="13">
        <f>VLOOKUP($B451,'2021'!$B:$AC,12,FALSE)</f>
        <v>33.200000000000003</v>
      </c>
      <c r="L451" s="13">
        <f>VLOOKUP($B451,'2021'!$B:$AC,13,FALSE)</f>
        <v>25.1</v>
      </c>
      <c r="M451" s="13">
        <f>VLOOKUP($B451,'2021'!$B:$AC,14,FALSE)</f>
        <v>84</v>
      </c>
      <c r="N451">
        <f>VLOOKUP($B451,'2021'!$B:$AC,20,FALSE)</f>
        <v>0.77007069977764553</v>
      </c>
      <c r="O451">
        <f>VLOOKUP($B451,'2021'!$B:$AC,22,FALSE)</f>
        <v>1.3273318572305171</v>
      </c>
      <c r="P451">
        <f>VLOOKUP($B451,'2021'!$B:$AC,23,FALSE)</f>
        <v>1.0242028103858694</v>
      </c>
      <c r="Q451">
        <f>VLOOKUP($B451,'2021'!$B:$AC,24,FALSE)</f>
        <v>0.31998330225057664</v>
      </c>
      <c r="R451">
        <f>VLOOKUP($B451,'2021'!$B:$AC,25,FALSE)</f>
        <v>-3.2051045873268992E-2</v>
      </c>
      <c r="S451">
        <f>VLOOKUP($B451,'2021'!$B:$AC,26,FALSE)</f>
        <v>-0.13342141353488157</v>
      </c>
      <c r="T451">
        <f>VLOOKUP($B451,'2021'!$B:$AC,27,FALSE)</f>
        <v>-1.3641510663382703</v>
      </c>
      <c r="U451">
        <f>VLOOKUP($B451,'2021'!$B:$AC,28,FALSE)</f>
        <v>1.5827640009272343</v>
      </c>
      <c r="V451">
        <f>P451*'Comb LR RESULTS'!$B$18+Q451*'Comb LR RESULTS'!$B$19+R451*'Comb LR RESULTS'!$B$20+S451*'Comb LR RESULTS'!$B$21+T451*'Comb LR RESULTS'!$B$22</f>
        <v>0.43648329072790121</v>
      </c>
      <c r="W451" s="16">
        <f>'NO Z LR RESULTS'!$B$17+'NO Z LR RESULTS'!$B$18*LR!J451+'NO Z LR RESULTS'!$B$19*LR!I451+'NO Z LR RESULTS'!$B$20*LR!K451+'NO Z LR RESULTS'!$B$21*LR!L451+'NO Z LR RESULTS'!$B$22*LR!M451</f>
        <v>0.41524153751644255</v>
      </c>
    </row>
    <row r="452" spans="1:23" x14ac:dyDescent="0.3">
      <c r="A452">
        <v>2021</v>
      </c>
      <c r="B452" t="s">
        <v>133</v>
      </c>
      <c r="C452">
        <f>VLOOKUP($B452,'2021'!$B:$AC,18,FALSE)</f>
        <v>0.32818826020994002</v>
      </c>
      <c r="D452">
        <f>VLOOKUP($B452,'2021'!$B:$AC,19,FALSE)</f>
        <v>0.317</v>
      </c>
      <c r="E452">
        <f>VLOOKUP($B452,'2021'!$B:$AC,21,FALSE)</f>
        <v>-0.14044480015542249</v>
      </c>
      <c r="F452" s="13">
        <f>VLOOKUP($B452,'2021'!$B:$AC,7,FALSE)</f>
        <v>104.8</v>
      </c>
      <c r="G452" s="13">
        <f>VLOOKUP($B452,'2021'!$B:$AC,10,FALSE)</f>
        <v>17.399999999999999</v>
      </c>
      <c r="H452">
        <f>VLOOKUP(B452,'2021'!$B:$P,9,FALSE)</f>
        <v>9</v>
      </c>
      <c r="I452" s="13">
        <f>VLOOKUP($B452,'2021'!$B:$AC,11,FALSE)</f>
        <v>52.8</v>
      </c>
      <c r="J452" s="13">
        <f>VLOOKUP($B452,'2021'!$B:$AC,6,FALSE)</f>
        <v>24</v>
      </c>
      <c r="K452" s="13">
        <f>VLOOKUP($B452,'2021'!$B:$AC,12,FALSE)</f>
        <v>35.4</v>
      </c>
      <c r="L452" s="13">
        <f>VLOOKUP($B452,'2021'!$B:$AC,13,FALSE)</f>
        <v>27.3</v>
      </c>
      <c r="M452" s="13">
        <f>VLOOKUP($B452,'2021'!$B:$AC,14,FALSE)</f>
        <v>78</v>
      </c>
      <c r="N452">
        <f>VLOOKUP($B452,'2021'!$B:$AC,20,FALSE)</f>
        <v>-4.9205795512945856E-2</v>
      </c>
      <c r="O452">
        <f>VLOOKUP($B452,'2021'!$B:$AC,22,FALSE)</f>
        <v>0.12368319578738979</v>
      </c>
      <c r="P452">
        <f>VLOOKUP($B452,'2021'!$B:$AC,23,FALSE)</f>
        <v>0.56532417132215806</v>
      </c>
      <c r="Q452">
        <f>VLOOKUP($B452,'2021'!$B:$AC,24,FALSE)</f>
        <v>0.30744787391498679</v>
      </c>
      <c r="R452">
        <f>VLOOKUP($B452,'2021'!$B:$AC,25,FALSE)</f>
        <v>0.51108424500623617</v>
      </c>
      <c r="S452">
        <f>VLOOKUP($B452,'2021'!$B:$AC,26,FALSE)</f>
        <v>-1.3916049639649097</v>
      </c>
      <c r="T452">
        <f>VLOOKUP($B452,'2021'!$B:$AC,27,FALSE)</f>
        <v>-0.94082876067427856</v>
      </c>
      <c r="U452">
        <f>VLOOKUP($B452,'2021'!$B:$AC,28,FALSE)</f>
        <v>-0.6544125743818805</v>
      </c>
      <c r="V452">
        <f>P452*'Comb LR RESULTS'!$B$18+Q452*'Comb LR RESULTS'!$B$19+R452*'Comb LR RESULTS'!$B$20+S452*'Comb LR RESULTS'!$B$21+T452*'Comb LR RESULTS'!$B$22</f>
        <v>-0.25171506089772466</v>
      </c>
      <c r="W452" s="16">
        <f>'NO Z LR RESULTS'!$B$17+'NO Z LR RESULTS'!$B$18*LR!J452+'NO Z LR RESULTS'!$B$19*LR!I452+'NO Z LR RESULTS'!$B$20*LR!K452+'NO Z LR RESULTS'!$B$21*LR!L452+'NO Z LR RESULTS'!$B$22*LR!M452</f>
        <v>0.38917072629982014</v>
      </c>
    </row>
    <row r="453" spans="1:23" x14ac:dyDescent="0.3">
      <c r="A453">
        <v>2021</v>
      </c>
      <c r="B453" t="s">
        <v>482</v>
      </c>
      <c r="C453">
        <f>VLOOKUP($B453,'2021'!$B:$AC,18,FALSE)</f>
        <v>0.33042075787203301</v>
      </c>
      <c r="D453">
        <f>VLOOKUP($B453,'2021'!$B:$AC,19,FALSE)</f>
        <v>0.29499999999999998</v>
      </c>
      <c r="E453">
        <f>VLOOKUP($B453,'2021'!$B:$AC,21,FALSE)</f>
        <v>-7.6777590023940023E-2</v>
      </c>
      <c r="F453" s="13">
        <f>VLOOKUP($B453,'2021'!$B:$AC,7,FALSE)</f>
        <v>104</v>
      </c>
      <c r="G453" s="13">
        <f>VLOOKUP($B453,'2021'!$B:$AC,10,FALSE)</f>
        <v>18.3</v>
      </c>
      <c r="H453">
        <f>VLOOKUP(B453,'2021'!$B:$P,9,FALSE)</f>
        <v>8.9</v>
      </c>
      <c r="I453" s="13">
        <f>VLOOKUP($B453,'2021'!$B:$AC,11,FALSE)</f>
        <v>51.8</v>
      </c>
      <c r="J453" s="13">
        <f>VLOOKUP($B453,'2021'!$B:$AC,6,FALSE)</f>
        <v>23.9</v>
      </c>
      <c r="K453" s="13">
        <f>VLOOKUP($B453,'2021'!$B:$AC,12,FALSE)</f>
        <v>33.5</v>
      </c>
      <c r="L453" s="13">
        <f>VLOOKUP($B453,'2021'!$B:$AC,13,FALSE)</f>
        <v>31.2</v>
      </c>
      <c r="M453" s="13">
        <f>VLOOKUP($B453,'2021'!$B:$AC,14,FALSE)</f>
        <v>76.8</v>
      </c>
      <c r="N453">
        <f>VLOOKUP($B453,'2021'!$B:$AC,20,FALSE)</f>
        <v>0.15007767631449562</v>
      </c>
      <c r="O453">
        <f>VLOOKUP($B453,'2021'!$B:$AC,22,FALSE)</f>
        <v>9.5024894324458292E-2</v>
      </c>
      <c r="P453">
        <f>VLOOKUP($B453,'2021'!$B:$AC,23,FALSE)</f>
        <v>0.2594050786130172</v>
      </c>
      <c r="Q453">
        <f>VLOOKUP($B453,'2021'!$B:$AC,24,FALSE)</f>
        <v>0.29491244557939694</v>
      </c>
      <c r="R453">
        <f>VLOOKUP($B453,'2021'!$B:$AC,25,FALSE)</f>
        <v>4.2012857428481147E-2</v>
      </c>
      <c r="S453">
        <f>VLOOKUP($B453,'2021'!$B:$AC,26,FALSE)</f>
        <v>-1.6432416740509159</v>
      </c>
      <c r="T453">
        <f>VLOOKUP($B453,'2021'!$B:$AC,27,FALSE)</f>
        <v>-0.19039376426992946</v>
      </c>
      <c r="U453">
        <f>VLOOKUP($B453,'2021'!$B:$AC,28,FALSE)</f>
        <v>-1.1999483216300706</v>
      </c>
      <c r="V453">
        <f>P453*'Comb LR RESULTS'!$B$18+Q453*'Comb LR RESULTS'!$B$19+R453*'Comb LR RESULTS'!$B$20+S453*'Comb LR RESULTS'!$B$21+T453*'Comb LR RESULTS'!$B$22</f>
        <v>-0.3961550832645872</v>
      </c>
      <c r="W453" s="16">
        <f>'NO Z LR RESULTS'!$B$17+'NO Z LR RESULTS'!$B$18*LR!J453+'NO Z LR RESULTS'!$B$19*LR!I453+'NO Z LR RESULTS'!$B$20*LR!K453+'NO Z LR RESULTS'!$B$21*LR!L453+'NO Z LR RESULTS'!$B$22*LR!M453</f>
        <v>0.38217145746504516</v>
      </c>
    </row>
    <row r="454" spans="1:23" x14ac:dyDescent="0.3">
      <c r="A454">
        <v>2021</v>
      </c>
      <c r="B454" t="s">
        <v>101</v>
      </c>
      <c r="C454">
        <f>VLOOKUP($B454,'2021'!$B:$AC,18,FALSE)</f>
        <v>0.30650174181303103</v>
      </c>
      <c r="D454">
        <f>VLOOKUP($B454,'2021'!$B:$AC,19,FALSE)</f>
        <v>0.32800000000000001</v>
      </c>
      <c r="E454">
        <f>VLOOKUP($B454,'2021'!$B:$AC,21,FALSE)</f>
        <v>-0.75890910909531395</v>
      </c>
      <c r="F454" s="13">
        <f>VLOOKUP($B454,'2021'!$B:$AC,7,FALSE)</f>
        <v>106.3</v>
      </c>
      <c r="G454" s="13">
        <f>VLOOKUP($B454,'2021'!$B:$AC,10,FALSE)</f>
        <v>12</v>
      </c>
      <c r="H454">
        <f>VLOOKUP(B454,'2021'!$B:$P,9,FALSE)</f>
        <v>12.3</v>
      </c>
      <c r="I454" s="13">
        <f>VLOOKUP($B454,'2021'!$B:$AC,11,FALSE)</f>
        <v>46.8</v>
      </c>
      <c r="J454" s="13">
        <f>VLOOKUP($B454,'2021'!$B:$AC,6,FALSE)</f>
        <v>23.9</v>
      </c>
      <c r="K454" s="13">
        <f>VLOOKUP($B454,'2021'!$B:$AC,12,FALSE)</f>
        <v>34.799999999999997</v>
      </c>
      <c r="L454" s="13">
        <f>VLOOKUP($B454,'2021'!$B:$AC,13,FALSE)</f>
        <v>37.299999999999997</v>
      </c>
      <c r="M454" s="13">
        <f>VLOOKUP($B454,'2021'!$B:$AC,14,FALSE)</f>
        <v>82.3</v>
      </c>
      <c r="N454">
        <f>VLOOKUP($B454,'2021'!$B:$AC,20,FALSE)</f>
        <v>-1.2449066264775914</v>
      </c>
      <c r="O454">
        <f>VLOOKUP($B454,'2021'!$B:$AC,22,FALSE)</f>
        <v>1.0694071440641328</v>
      </c>
      <c r="P454">
        <f>VLOOKUP($B454,'2021'!$B:$AC,23,FALSE)</f>
        <v>-1.2701903849326872</v>
      </c>
      <c r="Q454">
        <f>VLOOKUP($B454,'2021'!$B:$AC,24,FALSE)</f>
        <v>0.29491244557939694</v>
      </c>
      <c r="R454">
        <f>VLOOKUP($B454,'2021'!$B:$AC,25,FALSE)</f>
        <v>0.36295643840273406</v>
      </c>
      <c r="S454">
        <f>VLOOKUP($B454,'2021'!$B:$AC,26,FALSE)</f>
        <v>-0.48990675282339013</v>
      </c>
      <c r="T454">
        <f>VLOOKUP($B454,'2021'!$B:$AC,27,FALSE)</f>
        <v>0.98336353779841146</v>
      </c>
      <c r="U454">
        <f>VLOOKUP($B454,'2021'!$B:$AC,28,FALSE)</f>
        <v>-1.5413142834451388</v>
      </c>
      <c r="V454">
        <f>P454*'Comb LR RESULTS'!$B$18+Q454*'Comb LR RESULTS'!$B$19+R454*'Comb LR RESULTS'!$B$20+S454*'Comb LR RESULTS'!$B$21+T454*'Comb LR RESULTS'!$B$22</f>
        <v>-0.30294668733065</v>
      </c>
      <c r="W454" s="16">
        <f>'NO Z LR RESULTS'!$B$17+'NO Z LR RESULTS'!$B$18*LR!J454+'NO Z LR RESULTS'!$B$19*LR!I454+'NO Z LR RESULTS'!$B$20*LR!K454+'NO Z LR RESULTS'!$B$21*LR!L454+'NO Z LR RESULTS'!$B$22*LR!M454</f>
        <v>0.37573299426377976</v>
      </c>
    </row>
    <row r="455" spans="1:23" x14ac:dyDescent="0.3">
      <c r="A455">
        <v>2021</v>
      </c>
      <c r="B455" t="s">
        <v>119</v>
      </c>
      <c r="C455">
        <f>VLOOKUP($B455,'2021'!$B:$AC,18,FALSE)</f>
        <v>0.38500857596494698</v>
      </c>
      <c r="D455">
        <f>VLOOKUP($B455,'2021'!$B:$AC,19,FALSE)</f>
        <v>0.38600000000000001</v>
      </c>
      <c r="E455">
        <f>VLOOKUP($B455,'2021'!$B:$AC,21,FALSE)</f>
        <v>1.4799783896810585</v>
      </c>
      <c r="F455" s="13">
        <f>VLOOKUP($B455,'2021'!$B:$AC,7,FALSE)</f>
        <v>106.1</v>
      </c>
      <c r="G455" s="13">
        <f>VLOOKUP($B455,'2021'!$B:$AC,10,FALSE)</f>
        <v>20.100000000000001</v>
      </c>
      <c r="H455">
        <f>VLOOKUP(B455,'2021'!$B:$P,9,FALSE)</f>
        <v>10.6</v>
      </c>
      <c r="I455" s="13">
        <f>VLOOKUP($B455,'2021'!$B:$AC,11,FALSE)</f>
        <v>49.9</v>
      </c>
      <c r="J455" s="13">
        <f>VLOOKUP($B455,'2021'!$B:$AC,6,FALSE)</f>
        <v>23.9</v>
      </c>
      <c r="K455" s="13">
        <f>VLOOKUP($B455,'2021'!$B:$AC,12,FALSE)</f>
        <v>29.8</v>
      </c>
      <c r="L455" s="13">
        <f>VLOOKUP($B455,'2021'!$B:$AC,13,FALSE)</f>
        <v>29.5</v>
      </c>
      <c r="M455" s="13">
        <f>VLOOKUP($B455,'2021'!$B:$AC,14,FALSE)</f>
        <v>87.8</v>
      </c>
      <c r="N455">
        <f>VLOOKUP($B455,'2021'!$B:$AC,20,FALSE)</f>
        <v>0.54864461996937774</v>
      </c>
      <c r="O455">
        <f>VLOOKUP($B455,'2021'!$B:$AC,22,FALSE)</f>
        <v>0.58221601919429533</v>
      </c>
      <c r="P455">
        <f>VLOOKUP($B455,'2021'!$B:$AC,23,FALSE)</f>
        <v>-0.32184119753435003</v>
      </c>
      <c r="Q455">
        <f>VLOOKUP($B455,'2021'!$B:$AC,24,FALSE)</f>
        <v>0.29491244557939694</v>
      </c>
      <c r="R455">
        <f>VLOOKUP($B455,'2021'!$B:$AC,25,FALSE)</f>
        <v>-0.87144194995977908</v>
      </c>
      <c r="S455">
        <f>VLOOKUP($B455,'2021'!$B:$AC,26,FALSE)</f>
        <v>0.66342816840413565</v>
      </c>
      <c r="T455">
        <f>VLOOKUP($B455,'2021'!$B:$AC,27,FALSE)</f>
        <v>-0.51750645501028669</v>
      </c>
      <c r="U455">
        <f>VLOOKUP($B455,'2021'!$B:$AC,28,FALSE)</f>
        <v>2.3472890189535986</v>
      </c>
      <c r="V455">
        <f>P455*'Comb LR RESULTS'!$B$18+Q455*'Comb LR RESULTS'!$B$19+R455*'Comb LR RESULTS'!$B$20+S455*'Comb LR RESULTS'!$B$21+T455*'Comb LR RESULTS'!$B$22</f>
        <v>0.64483461649592466</v>
      </c>
      <c r="W455" s="16">
        <f>'NO Z LR RESULTS'!$B$17+'NO Z LR RESULTS'!$B$18*LR!J455+'NO Z LR RESULTS'!$B$19*LR!I455+'NO Z LR RESULTS'!$B$20*LR!K455+'NO Z LR RESULTS'!$B$21*LR!L455+'NO Z LR RESULTS'!$B$22*LR!M455</f>
        <v>0.41366910487385777</v>
      </c>
    </row>
    <row r="456" spans="1:23" x14ac:dyDescent="0.3">
      <c r="A456">
        <v>2021</v>
      </c>
      <c r="B456" t="s">
        <v>153</v>
      </c>
      <c r="C456">
        <f>VLOOKUP($B456,'2021'!$B:$AC,18,FALSE)</f>
        <v>0.30672103003916401</v>
      </c>
      <c r="D456">
        <f>VLOOKUP($B456,'2021'!$B:$AC,19,FALSE)</f>
        <v>0.33100000000000002</v>
      </c>
      <c r="E456">
        <f>VLOOKUP($B456,'2021'!$B:$AC,21,FALSE)</f>
        <v>-0.75265536477583284</v>
      </c>
      <c r="F456" s="13">
        <f>VLOOKUP($B456,'2021'!$B:$AC,7,FALSE)</f>
        <v>103.3</v>
      </c>
      <c r="G456" s="13">
        <f>VLOOKUP($B456,'2021'!$B:$AC,10,FALSE)</f>
        <v>20</v>
      </c>
      <c r="H456">
        <f>VLOOKUP(B456,'2021'!$B:$P,9,FALSE)</f>
        <v>5.5</v>
      </c>
      <c r="I456" s="13">
        <f>VLOOKUP($B456,'2021'!$B:$AC,11,FALSE)</f>
        <v>51.6</v>
      </c>
      <c r="J456" s="13">
        <f>VLOOKUP($B456,'2021'!$B:$AC,6,FALSE)</f>
        <v>23.8</v>
      </c>
      <c r="K456" s="13">
        <f>VLOOKUP($B456,'2021'!$B:$AC,12,FALSE)</f>
        <v>31.6</v>
      </c>
      <c r="L456" s="13">
        <f>VLOOKUP($B456,'2021'!$B:$AC,13,FALSE)</f>
        <v>28.1</v>
      </c>
      <c r="M456" s="13">
        <f>VLOOKUP($B456,'2021'!$B:$AC,14,FALSE)</f>
        <v>79.900000000000006</v>
      </c>
      <c r="N456">
        <f>VLOOKUP($B456,'2021'!$B:$AC,20,FALSE)</f>
        <v>0.52650201198855062</v>
      </c>
      <c r="O456">
        <f>VLOOKUP($B456,'2021'!$B:$AC,22,FALSE)</f>
        <v>-0.87935735541521631</v>
      </c>
      <c r="P456">
        <f>VLOOKUP($B456,'2021'!$B:$AC,23,FALSE)</f>
        <v>0.19822126007119034</v>
      </c>
      <c r="Q456">
        <f>VLOOKUP($B456,'2021'!$B:$AC,24,FALSE)</f>
        <v>0.28237701724380754</v>
      </c>
      <c r="R456">
        <f>VLOOKUP($B456,'2021'!$B:$AC,25,FALSE)</f>
        <v>-0.42705853014927381</v>
      </c>
      <c r="S456">
        <f>VLOOKUP($B456,'2021'!$B:$AC,26,FALSE)</f>
        <v>-0.99318017299539962</v>
      </c>
      <c r="T456">
        <f>VLOOKUP($B456,'2021'!$B:$AC,27,FALSE)</f>
        <v>-0.78689337679646321</v>
      </c>
      <c r="U456">
        <f>VLOOKUP($B456,'2021'!$B:$AC,28,FALSE)</f>
        <v>0.50314875119414482</v>
      </c>
      <c r="V456">
        <f>P456*'Comb LR RESULTS'!$B$18+Q456*'Comb LR RESULTS'!$B$19+R456*'Comb LR RESULTS'!$B$20+S456*'Comb LR RESULTS'!$B$21+T456*'Comb LR RESULTS'!$B$22</f>
        <v>1.0465862092691458E-3</v>
      </c>
      <c r="W456" s="16">
        <f>'NO Z LR RESULTS'!$B$17+'NO Z LR RESULTS'!$B$18*LR!J456+'NO Z LR RESULTS'!$B$19*LR!I456+'NO Z LR RESULTS'!$B$20*LR!K456+'NO Z LR RESULTS'!$B$21*LR!L456+'NO Z LR RESULTS'!$B$22*LR!M456</f>
        <v>0.39536279777560579</v>
      </c>
    </row>
    <row r="457" spans="1:23" x14ac:dyDescent="0.3">
      <c r="A457">
        <v>2021</v>
      </c>
      <c r="B457" t="s">
        <v>159</v>
      </c>
      <c r="C457">
        <f>VLOOKUP($B457,'2021'!$B:$AC,18,FALSE)</f>
        <v>0.28501065600690201</v>
      </c>
      <c r="D457">
        <f>VLOOKUP($B457,'2021'!$B:$AC,19,FALSE)</f>
        <v>0.313</v>
      </c>
      <c r="E457">
        <f>VLOOKUP($B457,'2021'!$B:$AC,21,FALSE)</f>
        <v>-1.3717999977199233</v>
      </c>
      <c r="F457" s="13">
        <f>VLOOKUP($B457,'2021'!$B:$AC,7,FALSE)</f>
        <v>105.6</v>
      </c>
      <c r="G457" s="13">
        <f>VLOOKUP($B457,'2021'!$B:$AC,10,FALSE)</f>
        <v>18.8</v>
      </c>
      <c r="H457">
        <f>VLOOKUP(B457,'2021'!$B:$P,9,FALSE)</f>
        <v>3.3</v>
      </c>
      <c r="I457" s="13">
        <f>VLOOKUP($B457,'2021'!$B:$AC,11,FALSE)</f>
        <v>50</v>
      </c>
      <c r="J457" s="13">
        <f>VLOOKUP($B457,'2021'!$B:$AC,6,FALSE)</f>
        <v>23.8</v>
      </c>
      <c r="K457" s="13">
        <f>VLOOKUP($B457,'2021'!$B:$AC,12,FALSE)</f>
        <v>31.2</v>
      </c>
      <c r="L457" s="13">
        <f>VLOOKUP($B457,'2021'!$B:$AC,13,FALSE)</f>
        <v>30.8</v>
      </c>
      <c r="M457" s="13">
        <f>VLOOKUP($B457,'2021'!$B:$AC,14,FALSE)</f>
        <v>77.2</v>
      </c>
      <c r="N457">
        <f>VLOOKUP($B457,'2021'!$B:$AC,20,FALSE)</f>
        <v>0.26079071621862948</v>
      </c>
      <c r="O457">
        <f>VLOOKUP($B457,'2021'!$B:$AC,22,FALSE)</f>
        <v>-1.5098399875997117</v>
      </c>
      <c r="P457">
        <f>VLOOKUP($B457,'2021'!$B:$AC,23,FALSE)</f>
        <v>-0.29124928826343549</v>
      </c>
      <c r="Q457">
        <f>VLOOKUP($B457,'2021'!$B:$AC,24,FALSE)</f>
        <v>0.28237701724380754</v>
      </c>
      <c r="R457">
        <f>VLOOKUP($B457,'2021'!$B:$AC,25,FALSE)</f>
        <v>-0.52581040121827549</v>
      </c>
      <c r="S457">
        <f>VLOOKUP($B457,'2021'!$B:$AC,26,FALSE)</f>
        <v>-1.5593627706889128</v>
      </c>
      <c r="T457">
        <f>VLOOKUP($B457,'2021'!$B:$AC,27,FALSE)</f>
        <v>-0.26736145620883683</v>
      </c>
      <c r="U457">
        <f>VLOOKUP($B457,'2021'!$B:$AC,28,FALSE)</f>
        <v>-0.48381389601799285</v>
      </c>
      <c r="V457">
        <f>P457*'Comb LR RESULTS'!$B$18+Q457*'Comb LR RESULTS'!$B$19+R457*'Comb LR RESULTS'!$B$20+S457*'Comb LR RESULTS'!$B$21+T457*'Comb LR RESULTS'!$B$22</f>
        <v>-0.31113558434255856</v>
      </c>
      <c r="W457" s="16">
        <f>'NO Z LR RESULTS'!$B$17+'NO Z LR RESULTS'!$B$18*LR!J457+'NO Z LR RESULTS'!$B$19*LR!I457+'NO Z LR RESULTS'!$B$20*LR!K457+'NO Z LR RESULTS'!$B$21*LR!L457+'NO Z LR RESULTS'!$B$22*LR!M457</f>
        <v>0.38142014836471005</v>
      </c>
    </row>
    <row r="458" spans="1:23" x14ac:dyDescent="0.3">
      <c r="A458">
        <v>2021</v>
      </c>
      <c r="B458" t="s">
        <v>124</v>
      </c>
      <c r="C458">
        <f>VLOOKUP($B458,'2021'!$B:$AC,18,FALSE)</f>
        <v>0.35385948074036699</v>
      </c>
      <c r="D458">
        <f>VLOOKUP($B458,'2021'!$B:$AC,19,FALSE)</f>
        <v>0.35499999999999998</v>
      </c>
      <c r="E458">
        <f>VLOOKUP($B458,'2021'!$B:$AC,21,FALSE)</f>
        <v>0.59165674673266644</v>
      </c>
      <c r="F458" s="13">
        <f>VLOOKUP($B458,'2021'!$B:$AC,7,FALSE)</f>
        <v>107.4</v>
      </c>
      <c r="G458" s="13">
        <f>VLOOKUP($B458,'2021'!$B:$AC,10,FALSE)</f>
        <v>17.3</v>
      </c>
      <c r="H458">
        <f>VLOOKUP(B458,'2021'!$B:$P,9,FALSE)</f>
        <v>5.0999999999999996</v>
      </c>
      <c r="I458" s="13">
        <f>VLOOKUP($B458,'2021'!$B:$AC,11,FALSE)</f>
        <v>44.4</v>
      </c>
      <c r="J458" s="13">
        <f>VLOOKUP($B458,'2021'!$B:$AC,6,FALSE)</f>
        <v>23.7</v>
      </c>
      <c r="K458" s="13">
        <f>VLOOKUP($B458,'2021'!$B:$AC,12,FALSE)</f>
        <v>27.1</v>
      </c>
      <c r="L458" s="13">
        <f>VLOOKUP($B458,'2021'!$B:$AC,13,FALSE)</f>
        <v>41.3</v>
      </c>
      <c r="M458" s="13">
        <f>VLOOKUP($B458,'2021'!$B:$AC,14,FALSE)</f>
        <v>86.3</v>
      </c>
      <c r="N458">
        <f>VLOOKUP($B458,'2021'!$B:$AC,20,FALSE)</f>
        <v>-7.1348403493772167E-2</v>
      </c>
      <c r="O458">
        <f>VLOOKUP($B458,'2021'!$B:$AC,22,FALSE)</f>
        <v>-0.99399056126694285</v>
      </c>
      <c r="P458">
        <f>VLOOKUP($B458,'2021'!$B:$AC,23,FALSE)</f>
        <v>-2.0043962074346249</v>
      </c>
      <c r="Q458">
        <f>VLOOKUP($B458,'2021'!$B:$AC,24,FALSE)</f>
        <v>0.26984158890821763</v>
      </c>
      <c r="R458">
        <f>VLOOKUP($B458,'2021'!$B:$AC,25,FALSE)</f>
        <v>-1.5380170796755364</v>
      </c>
      <c r="S458">
        <f>VLOOKUP($B458,'2021'!$B:$AC,26,FALSE)</f>
        <v>0.34888228079662859</v>
      </c>
      <c r="T458">
        <f>VLOOKUP($B458,'2021'!$B:$AC,27,FALSE)</f>
        <v>1.7530404571874876</v>
      </c>
      <c r="U458">
        <f>VLOOKUP($B458,'2021'!$B:$AC,28,FALSE)</f>
        <v>0.40370049219289506</v>
      </c>
      <c r="V458">
        <f>P458*'Comb LR RESULTS'!$B$18+Q458*'Comb LR RESULTS'!$B$19+R458*'Comb LR RESULTS'!$B$20+S458*'Comb LR RESULTS'!$B$21+T458*'Comb LR RESULTS'!$B$22</f>
        <v>0.18107044954535553</v>
      </c>
      <c r="W458" s="16">
        <f>'NO Z LR RESULTS'!$B$17+'NO Z LR RESULTS'!$B$18*LR!J458+'NO Z LR RESULTS'!$B$19*LR!I458+'NO Z LR RESULTS'!$B$20*LR!K458+'NO Z LR RESULTS'!$B$21*LR!L458+'NO Z LR RESULTS'!$B$22*LR!M458</f>
        <v>0.38693401791140131</v>
      </c>
    </row>
    <row r="459" spans="1:23" x14ac:dyDescent="0.3">
      <c r="A459">
        <v>2021</v>
      </c>
      <c r="B459" t="s">
        <v>483</v>
      </c>
      <c r="C459">
        <f>VLOOKUP($B459,'2021'!$B:$AC,18,FALSE)</f>
        <v>0.30763487401836598</v>
      </c>
      <c r="D459">
        <f>VLOOKUP($B459,'2021'!$B:$AC,19,FALSE)</f>
        <v>0.31900000000000001</v>
      </c>
      <c r="E459">
        <f>VLOOKUP($B459,'2021'!$B:$AC,21,FALSE)</f>
        <v>-0.72659401759543063</v>
      </c>
      <c r="F459" s="13">
        <f>VLOOKUP($B459,'2021'!$B:$AC,7,FALSE)</f>
        <v>105</v>
      </c>
      <c r="G459" s="13">
        <f>VLOOKUP($B459,'2021'!$B:$AC,10,FALSE)</f>
        <v>20.100000000000001</v>
      </c>
      <c r="H459">
        <f>VLOOKUP(B459,'2021'!$B:$P,9,FALSE)</f>
        <v>14.8</v>
      </c>
      <c r="I459" s="13">
        <f>VLOOKUP($B459,'2021'!$B:$AC,11,FALSE)</f>
        <v>50.7</v>
      </c>
      <c r="J459" s="13">
        <f>VLOOKUP($B459,'2021'!$B:$AC,6,FALSE)</f>
        <v>23.5</v>
      </c>
      <c r="K459" s="13">
        <f>VLOOKUP($B459,'2021'!$B:$AC,12,FALSE)</f>
        <v>30.6</v>
      </c>
      <c r="L459" s="13">
        <f>VLOOKUP($B459,'2021'!$B:$AC,13,FALSE)</f>
        <v>34.299999999999997</v>
      </c>
      <c r="M459" s="13">
        <f>VLOOKUP($B459,'2021'!$B:$AC,14,FALSE)</f>
        <v>82.3</v>
      </c>
      <c r="N459">
        <f>VLOOKUP($B459,'2021'!$B:$AC,20,FALSE)</f>
        <v>0.54864461996937774</v>
      </c>
      <c r="O459">
        <f>VLOOKUP($B459,'2021'!$B:$AC,22,FALSE)</f>
        <v>1.785864680637423</v>
      </c>
      <c r="P459">
        <f>VLOOKUP($B459,'2021'!$B:$AC,23,FALSE)</f>
        <v>-7.7105923367036006E-2</v>
      </c>
      <c r="Q459">
        <f>VLOOKUP($B459,'2021'!$B:$AC,24,FALSE)</f>
        <v>0.24477073223703838</v>
      </c>
      <c r="R459">
        <f>VLOOKUP($B459,'2021'!$B:$AC,25,FALSE)</f>
        <v>-0.6739382078217766</v>
      </c>
      <c r="S459">
        <f>VLOOKUP($B459,'2021'!$B:$AC,26,FALSE)</f>
        <v>-0.48990675282339013</v>
      </c>
      <c r="T459">
        <f>VLOOKUP($B459,'2021'!$B:$AC,27,FALSE)</f>
        <v>0.40610584825660423</v>
      </c>
      <c r="U459">
        <f>VLOOKUP($B459,'2021'!$B:$AC,28,FALSE)</f>
        <v>2.2696338978820618E-2</v>
      </c>
      <c r="V459">
        <f>P459*'Comb LR RESULTS'!$B$18+Q459*'Comb LR RESULTS'!$B$19+R459*'Comb LR RESULTS'!$B$20+S459*'Comb LR RESULTS'!$B$21+T459*'Comb LR RESULTS'!$B$22</f>
        <v>3.6989642834970318E-2</v>
      </c>
      <c r="W459" s="16">
        <f>'NO Z LR RESULTS'!$B$17+'NO Z LR RESULTS'!$B$18*LR!J459+'NO Z LR RESULTS'!$B$19*LR!I459+'NO Z LR RESULTS'!$B$20*LR!K459+'NO Z LR RESULTS'!$B$21*LR!L459+'NO Z LR RESULTS'!$B$22*LR!M459</f>
        <v>0.39533480332864157</v>
      </c>
    </row>
    <row r="460" spans="1:23" x14ac:dyDescent="0.3">
      <c r="A460">
        <v>2021</v>
      </c>
      <c r="B460" t="s">
        <v>457</v>
      </c>
      <c r="C460">
        <f>VLOOKUP($B460,'2021'!$B:$AC,18,FALSE)</f>
        <v>0.34715681366804102</v>
      </c>
      <c r="D460">
        <f>VLOOKUP($B460,'2021'!$B:$AC,19,FALSE)</f>
        <v>0.35299999999999998</v>
      </c>
      <c r="E460">
        <f>VLOOKUP($B460,'2021'!$B:$AC,21,FALSE)</f>
        <v>0.40050755980134728</v>
      </c>
      <c r="F460" s="13">
        <f>VLOOKUP($B460,'2021'!$B:$AC,7,FALSE)</f>
        <v>105.7</v>
      </c>
      <c r="G460" s="13">
        <f>VLOOKUP($B460,'2021'!$B:$AC,10,FALSE)</f>
        <v>18.100000000000001</v>
      </c>
      <c r="H460">
        <f>VLOOKUP(B460,'2021'!$B:$P,9,FALSE)</f>
        <v>5</v>
      </c>
      <c r="I460" s="13">
        <f>VLOOKUP($B460,'2021'!$B:$AC,11,FALSE)</f>
        <v>54.6</v>
      </c>
      <c r="J460" s="13">
        <f>VLOOKUP($B460,'2021'!$B:$AC,6,FALSE)</f>
        <v>23.5</v>
      </c>
      <c r="K460" s="13">
        <f>VLOOKUP($B460,'2021'!$B:$AC,12,FALSE)</f>
        <v>36.5</v>
      </c>
      <c r="L460" s="13">
        <f>VLOOKUP($B460,'2021'!$B:$AC,13,FALSE)</f>
        <v>28</v>
      </c>
      <c r="M460" s="13">
        <f>VLOOKUP($B460,'2021'!$B:$AC,14,FALSE)</f>
        <v>82.2</v>
      </c>
      <c r="N460">
        <f>VLOOKUP($B460,'2021'!$B:$AC,20,FALSE)</f>
        <v>0.1057924603528422</v>
      </c>
      <c r="O460">
        <f>VLOOKUP($B460,'2021'!$B:$AC,22,FALSE)</f>
        <v>-1.0226488627298744</v>
      </c>
      <c r="P460">
        <f>VLOOKUP($B460,'2021'!$B:$AC,23,FALSE)</f>
        <v>1.1159785381986129</v>
      </c>
      <c r="Q460">
        <f>VLOOKUP($B460,'2021'!$B:$AC,24,FALSE)</f>
        <v>0.24477073223703838</v>
      </c>
      <c r="R460">
        <f>VLOOKUP($B460,'2021'!$B:$AC,25,FALSE)</f>
        <v>0.7826518904459896</v>
      </c>
      <c r="S460">
        <f>VLOOKUP($B460,'2021'!$B:$AC,26,FALSE)</f>
        <v>-0.51087647866388941</v>
      </c>
      <c r="T460">
        <f>VLOOKUP($B460,'2021'!$B:$AC,27,FALSE)</f>
        <v>-0.80613529978119036</v>
      </c>
      <c r="U460">
        <f>VLOOKUP($B460,'2021'!$B:$AC,28,FALSE)</f>
        <v>-0.24262233709165026</v>
      </c>
      <c r="V460">
        <f>P460*'Comb LR RESULTS'!$B$18+Q460*'Comb LR RESULTS'!$B$19+R460*'Comb LR RESULTS'!$B$20+S460*'Comb LR RESULTS'!$B$21+T460*'Comb LR RESULTS'!$B$22</f>
        <v>3.1168193907894437E-2</v>
      </c>
      <c r="W460" s="16">
        <f>'NO Z LR RESULTS'!$B$17+'NO Z LR RESULTS'!$B$18*LR!J460+'NO Z LR RESULTS'!$B$19*LR!I460+'NO Z LR RESULTS'!$B$20*LR!K460+'NO Z LR RESULTS'!$B$21*LR!L460+'NO Z LR RESULTS'!$B$22*LR!M460</f>
        <v>0.40369146228918712</v>
      </c>
    </row>
    <row r="461" spans="1:23" x14ac:dyDescent="0.3">
      <c r="A461">
        <v>2021</v>
      </c>
      <c r="B461" t="s">
        <v>456</v>
      </c>
      <c r="C461">
        <f>VLOOKUP($B461,'2021'!$B:$AC,18,FALSE)</f>
        <v>0.32588773459390802</v>
      </c>
      <c r="D461">
        <f>VLOOKUP($B461,'2021'!$B:$AC,19,FALSE)</f>
        <v>0.34100000000000003</v>
      </c>
      <c r="E461">
        <f>VLOOKUP($B461,'2021'!$B:$AC,21,FALSE)</f>
        <v>-0.20605205712851699</v>
      </c>
      <c r="F461" s="13">
        <f>VLOOKUP($B461,'2021'!$B:$AC,7,FALSE)</f>
        <v>107.8</v>
      </c>
      <c r="G461" s="13">
        <f>VLOOKUP($B461,'2021'!$B:$AC,10,FALSE)</f>
        <v>21.4</v>
      </c>
      <c r="H461">
        <f>VLOOKUP(B461,'2021'!$B:$P,9,FALSE)</f>
        <v>4.3</v>
      </c>
      <c r="I461" s="13">
        <f>VLOOKUP($B461,'2021'!$B:$AC,11,FALSE)</f>
        <v>53.2</v>
      </c>
      <c r="J461" s="13">
        <f>VLOOKUP($B461,'2021'!$B:$AC,6,FALSE)</f>
        <v>23.4</v>
      </c>
      <c r="K461" s="13">
        <f>VLOOKUP($B461,'2021'!$B:$AC,12,FALSE)</f>
        <v>31.8</v>
      </c>
      <c r="L461" s="13">
        <f>VLOOKUP($B461,'2021'!$B:$AC,13,FALSE)</f>
        <v>33.799999999999997</v>
      </c>
      <c r="M461" s="13">
        <f>VLOOKUP($B461,'2021'!$B:$AC,14,FALSE)</f>
        <v>80.099999999999994</v>
      </c>
      <c r="N461">
        <f>VLOOKUP($B461,'2021'!$B:$AC,20,FALSE)</f>
        <v>0.83649852372012523</v>
      </c>
      <c r="O461">
        <f>VLOOKUP($B461,'2021'!$B:$AC,22,FALSE)</f>
        <v>-1.2232569729703957</v>
      </c>
      <c r="P461">
        <f>VLOOKUP($B461,'2021'!$B:$AC,23,FALSE)</f>
        <v>0.68769180840581623</v>
      </c>
      <c r="Q461">
        <f>VLOOKUP($B461,'2021'!$B:$AC,24,FALSE)</f>
        <v>0.23223530390144853</v>
      </c>
      <c r="R461">
        <f>VLOOKUP($B461,'2021'!$B:$AC,25,FALSE)</f>
        <v>-0.37768259461477344</v>
      </c>
      <c r="S461">
        <f>VLOOKUP($B461,'2021'!$B:$AC,26,FALSE)</f>
        <v>-0.95124072131440107</v>
      </c>
      <c r="T461">
        <f>VLOOKUP($B461,'2021'!$B:$AC,27,FALSE)</f>
        <v>0.30989623333296967</v>
      </c>
      <c r="U461">
        <f>VLOOKUP($B461,'2021'!$B:$AC,28,FALSE)</f>
        <v>-0.65121905613114883</v>
      </c>
      <c r="V461">
        <f>P461*'Comb LR RESULTS'!$B$18+Q461*'Comb LR RESULTS'!$B$19+R461*'Comb LR RESULTS'!$B$20+S461*'Comb LR RESULTS'!$B$21+T461*'Comb LR RESULTS'!$B$22</f>
        <v>-0.11871484563442494</v>
      </c>
      <c r="W461" s="16">
        <f>'NO Z LR RESULTS'!$B$17+'NO Z LR RESULTS'!$B$18*LR!J461+'NO Z LR RESULTS'!$B$19*LR!I461+'NO Z LR RESULTS'!$B$20*LR!K461+'NO Z LR RESULTS'!$B$21*LR!L461+'NO Z LR RESULTS'!$B$22*LR!M461</f>
        <v>0.39530015765506743</v>
      </c>
    </row>
    <row r="462" spans="1:23" x14ac:dyDescent="0.3">
      <c r="A462">
        <v>2021</v>
      </c>
      <c r="B462" t="s">
        <v>128</v>
      </c>
      <c r="C462">
        <f>VLOOKUP($B462,'2021'!$B:$AC,18,FALSE)</f>
        <v>0.303900697209813</v>
      </c>
      <c r="D462">
        <f>VLOOKUP($B462,'2021'!$B:$AC,19,FALSE)</f>
        <v>0.311</v>
      </c>
      <c r="E462">
        <f>VLOOKUP($B462,'2021'!$B:$AC,21,FALSE)</f>
        <v>-0.83308667986113838</v>
      </c>
      <c r="F462" s="13">
        <f>VLOOKUP($B462,'2021'!$B:$AC,7,FALSE)</f>
        <v>105</v>
      </c>
      <c r="G462" s="13">
        <f>VLOOKUP($B462,'2021'!$B:$AC,10,FALSE)</f>
        <v>21.4</v>
      </c>
      <c r="H462">
        <f>VLOOKUP(B462,'2021'!$B:$P,9,FALSE)</f>
        <v>7.7</v>
      </c>
      <c r="I462" s="13">
        <f>VLOOKUP($B462,'2021'!$B:$AC,11,FALSE)</f>
        <v>46.6</v>
      </c>
      <c r="J462" s="13">
        <f>VLOOKUP($B462,'2021'!$B:$AC,6,FALSE)</f>
        <v>23.2</v>
      </c>
      <c r="K462" s="13">
        <f>VLOOKUP($B462,'2021'!$B:$AC,12,FALSE)</f>
        <v>25.2</v>
      </c>
      <c r="L462" s="13">
        <f>VLOOKUP($B462,'2021'!$B:$AC,13,FALSE)</f>
        <v>32.799999999999997</v>
      </c>
      <c r="M462" s="13">
        <f>VLOOKUP($B462,'2021'!$B:$AC,14,FALSE)</f>
        <v>79.5</v>
      </c>
      <c r="N462">
        <f>VLOOKUP($B462,'2021'!$B:$AC,20,FALSE)</f>
        <v>0.83649852372012523</v>
      </c>
      <c r="O462">
        <f>VLOOKUP($B462,'2021'!$B:$AC,22,FALSE)</f>
        <v>-0.24887472323072102</v>
      </c>
      <c r="P462">
        <f>VLOOKUP($B462,'2021'!$B:$AC,23,FALSE)</f>
        <v>-1.3313742034745142</v>
      </c>
      <c r="Q462">
        <f>VLOOKUP($B462,'2021'!$B:$AC,24,FALSE)</f>
        <v>0.20716444723026925</v>
      </c>
      <c r="R462">
        <f>VLOOKUP($B462,'2021'!$B:$AC,25,FALSE)</f>
        <v>-2.0070884672532925</v>
      </c>
      <c r="S462">
        <f>VLOOKUP($B462,'2021'!$B:$AC,26,FALSE)</f>
        <v>-1.0770590763574026</v>
      </c>
      <c r="T462">
        <f>VLOOKUP($B462,'2021'!$B:$AC,27,FALSE)</f>
        <v>0.11747700348570063</v>
      </c>
      <c r="U462">
        <f>VLOOKUP($B462,'2021'!$B:$AC,28,FALSE)</f>
        <v>1.0197168346404584</v>
      </c>
      <c r="V462">
        <f>P462*'Comb LR RESULTS'!$B$18+Q462*'Comb LR RESULTS'!$B$19+R462*'Comb LR RESULTS'!$B$20+S462*'Comb LR RESULTS'!$B$21+T462*'Comb LR RESULTS'!$B$22</f>
        <v>-5.3447403301071242E-2</v>
      </c>
      <c r="W462" s="16">
        <f>'NO Z LR RESULTS'!$B$17+'NO Z LR RESULTS'!$B$18*LR!J462+'NO Z LR RESULTS'!$B$19*LR!I462+'NO Z LR RESULTS'!$B$20*LR!K462+'NO Z LR RESULTS'!$B$21*LR!L462+'NO Z LR RESULTS'!$B$22*LR!M462</f>
        <v>0.38398503319794147</v>
      </c>
    </row>
    <row r="463" spans="1:23" x14ac:dyDescent="0.3">
      <c r="A463">
        <v>2021</v>
      </c>
      <c r="B463" t="s">
        <v>84</v>
      </c>
      <c r="C463">
        <f>VLOOKUP($B463,'2021'!$B:$AC,18,FALSE)</f>
        <v>0.33501905774416901</v>
      </c>
      <c r="D463">
        <f>VLOOKUP($B463,'2021'!$B:$AC,19,FALSE)</f>
        <v>0.32600000000000001</v>
      </c>
      <c r="E463">
        <f>VLOOKUP($B463,'2021'!$B:$AC,21,FALSE)</f>
        <v>5.4358459602371879E-2</v>
      </c>
      <c r="F463" s="13">
        <f>VLOOKUP($B463,'2021'!$B:$AC,7,FALSE)</f>
        <v>105.8</v>
      </c>
      <c r="G463" s="13">
        <f>VLOOKUP($B463,'2021'!$B:$AC,10,FALSE)</f>
        <v>18.8</v>
      </c>
      <c r="H463">
        <f>VLOOKUP(B463,'2021'!$B:$P,9,FALSE)</f>
        <v>12.1</v>
      </c>
      <c r="I463" s="13">
        <f>VLOOKUP($B463,'2021'!$B:$AC,11,FALSE)</f>
        <v>47.6</v>
      </c>
      <c r="J463" s="13">
        <f>VLOOKUP($B463,'2021'!$B:$AC,6,FALSE)</f>
        <v>23.2</v>
      </c>
      <c r="K463" s="13">
        <f>VLOOKUP($B463,'2021'!$B:$AC,12,FALSE)</f>
        <v>28.8</v>
      </c>
      <c r="L463" s="13">
        <f>VLOOKUP($B463,'2021'!$B:$AC,13,FALSE)</f>
        <v>42.2</v>
      </c>
      <c r="M463" s="13">
        <f>VLOOKUP($B463,'2021'!$B:$AC,14,FALSE)</f>
        <v>77.7</v>
      </c>
      <c r="N463">
        <f>VLOOKUP($B463,'2021'!$B:$AC,20,FALSE)</f>
        <v>0.26079071621862948</v>
      </c>
      <c r="O463">
        <f>VLOOKUP($B463,'2021'!$B:$AC,22,FALSE)</f>
        <v>1.0120905411382695</v>
      </c>
      <c r="P463">
        <f>VLOOKUP($B463,'2021'!$B:$AC,23,FALSE)</f>
        <v>-1.0254551107653731</v>
      </c>
      <c r="Q463">
        <f>VLOOKUP($B463,'2021'!$B:$AC,24,FALSE)</f>
        <v>0.20716444723026925</v>
      </c>
      <c r="R463">
        <f>VLOOKUP($B463,'2021'!$B:$AC,25,FALSE)</f>
        <v>-1.1183216276322818</v>
      </c>
      <c r="S463">
        <f>VLOOKUP($B463,'2021'!$B:$AC,26,FALSE)</f>
        <v>-1.4545141414864105</v>
      </c>
      <c r="T463">
        <f>VLOOKUP($B463,'2021'!$B:$AC,27,FALSE)</f>
        <v>1.9262177640500309</v>
      </c>
      <c r="U463">
        <f>VLOOKUP($B463,'2021'!$B:$AC,28,FALSE)</f>
        <v>-2.0552458306738899</v>
      </c>
      <c r="V463">
        <f>P463*'Comb LR RESULTS'!$B$18+Q463*'Comb LR RESULTS'!$B$19+R463*'Comb LR RESULTS'!$B$20+S463*'Comb LR RESULTS'!$B$21+T463*'Comb LR RESULTS'!$B$22</f>
        <v>-0.56135138563111342</v>
      </c>
      <c r="W463" s="16">
        <f>'NO Z LR RESULTS'!$B$17+'NO Z LR RESULTS'!$B$18*LR!J463+'NO Z LR RESULTS'!$B$19*LR!I463+'NO Z LR RESULTS'!$B$20*LR!K463+'NO Z LR RESULTS'!$B$21*LR!L463+'NO Z LR RESULTS'!$B$22*LR!M463</f>
        <v>0.36904410925803277</v>
      </c>
    </row>
    <row r="464" spans="1:23" x14ac:dyDescent="0.3">
      <c r="A464">
        <v>2021</v>
      </c>
      <c r="B464" t="s">
        <v>366</v>
      </c>
      <c r="C464">
        <f>VLOOKUP($B464,'2021'!$B:$AC,18,FALSE)</f>
        <v>0.34922770026677802</v>
      </c>
      <c r="D464">
        <f>VLOOKUP($B464,'2021'!$B:$AC,19,FALSE)</f>
        <v>0.34799999999999998</v>
      </c>
      <c r="E464">
        <f>VLOOKUP($B464,'2021'!$B:$AC,21,FALSE)</f>
        <v>0.45956588468964787</v>
      </c>
      <c r="F464" s="13">
        <f>VLOOKUP($B464,'2021'!$B:$AC,7,FALSE)</f>
        <v>104.5</v>
      </c>
      <c r="G464" s="13">
        <f>VLOOKUP($B464,'2021'!$B:$AC,10,FALSE)</f>
        <v>12.6</v>
      </c>
      <c r="H464">
        <f>VLOOKUP(B464,'2021'!$B:$P,9,FALSE)</f>
        <v>15.8</v>
      </c>
      <c r="I464" s="13">
        <f>VLOOKUP($B464,'2021'!$B:$AC,11,FALSE)</f>
        <v>48.2</v>
      </c>
      <c r="J464" s="13">
        <f>VLOOKUP($B464,'2021'!$B:$AC,6,FALSE)</f>
        <v>23.1</v>
      </c>
      <c r="K464" s="13">
        <f>VLOOKUP($B464,'2021'!$B:$AC,12,FALSE)</f>
        <v>35.6</v>
      </c>
      <c r="L464" s="13">
        <f>VLOOKUP($B464,'2021'!$B:$AC,13,FALSE)</f>
        <v>35.9</v>
      </c>
      <c r="M464" s="13">
        <f>VLOOKUP($B464,'2021'!$B:$AC,14,FALSE)</f>
        <v>88.5</v>
      </c>
      <c r="N464">
        <f>VLOOKUP($B464,'2021'!$B:$AC,20,FALSE)</f>
        <v>-1.1120509785926309</v>
      </c>
      <c r="O464">
        <f>VLOOKUP($B464,'2021'!$B:$AC,22,FALSE)</f>
        <v>2.0724476952667392</v>
      </c>
      <c r="P464">
        <f>VLOOKUP($B464,'2021'!$B:$AC,23,FALSE)</f>
        <v>-0.84190365513988819</v>
      </c>
      <c r="Q464">
        <f>VLOOKUP($B464,'2021'!$B:$AC,24,FALSE)</f>
        <v>0.19462901889467984</v>
      </c>
      <c r="R464">
        <f>VLOOKUP($B464,'2021'!$B:$AC,25,FALSE)</f>
        <v>0.56046018054073743</v>
      </c>
      <c r="S464">
        <f>VLOOKUP($B464,'2021'!$B:$AC,26,FALSE)</f>
        <v>0.81021624928763947</v>
      </c>
      <c r="T464">
        <f>VLOOKUP($B464,'2021'!$B:$AC,27,FALSE)</f>
        <v>0.71397661601223494</v>
      </c>
      <c r="U464">
        <f>VLOOKUP($B464,'2021'!$B:$AC,28,FALSE)</f>
        <v>-0.26959152837065314</v>
      </c>
      <c r="V464">
        <f>P464*'Comb LR RESULTS'!$B$18+Q464*'Comb LR RESULTS'!$B$19+R464*'Comb LR RESULTS'!$B$20+S464*'Comb LR RESULTS'!$B$21+T464*'Comb LR RESULTS'!$B$22</f>
        <v>0.16986490079326289</v>
      </c>
      <c r="W464" s="16">
        <f>'NO Z LR RESULTS'!$B$17+'NO Z LR RESULTS'!$B$18*LR!J464+'NO Z LR RESULTS'!$B$19*LR!I464+'NO Z LR RESULTS'!$B$20*LR!K464+'NO Z LR RESULTS'!$B$21*LR!L464+'NO Z LR RESULTS'!$B$22*LR!M464</f>
        <v>0.39659743398800917</v>
      </c>
    </row>
    <row r="465" spans="1:23" x14ac:dyDescent="0.3">
      <c r="A465">
        <v>2021</v>
      </c>
      <c r="B465" t="s">
        <v>105</v>
      </c>
      <c r="C465">
        <f>VLOOKUP($B465,'2021'!$B:$AC,18,FALSE)</f>
        <v>0.34959737638632399</v>
      </c>
      <c r="D465">
        <f>VLOOKUP($B465,'2021'!$B:$AC,19,FALSE)</f>
        <v>0.30399999999999999</v>
      </c>
      <c r="E465">
        <f>VLOOKUP($B465,'2021'!$B:$AC,21,FALSE)</f>
        <v>0.47010844765997539</v>
      </c>
      <c r="F465" s="13">
        <f>VLOOKUP($B465,'2021'!$B:$AC,7,FALSE)</f>
        <v>106.1</v>
      </c>
      <c r="G465" s="13">
        <f>VLOOKUP($B465,'2021'!$B:$AC,10,FALSE)</f>
        <v>22</v>
      </c>
      <c r="H465">
        <f>VLOOKUP(B465,'2021'!$B:$P,9,FALSE)</f>
        <v>8</v>
      </c>
      <c r="I465" s="13">
        <f>VLOOKUP($B465,'2021'!$B:$AC,11,FALSE)</f>
        <v>55.1</v>
      </c>
      <c r="J465" s="13">
        <f>VLOOKUP($B465,'2021'!$B:$AC,6,FALSE)</f>
        <v>23.1</v>
      </c>
      <c r="K465" s="13">
        <f>VLOOKUP($B465,'2021'!$B:$AC,12,FALSE)</f>
        <v>33.1</v>
      </c>
      <c r="L465" s="13">
        <f>VLOOKUP($B465,'2021'!$B:$AC,13,FALSE)</f>
        <v>29.7</v>
      </c>
      <c r="M465" s="13">
        <f>VLOOKUP($B465,'2021'!$B:$AC,14,FALSE)</f>
        <v>76.400000000000006</v>
      </c>
      <c r="N465">
        <f>VLOOKUP($B465,'2021'!$B:$AC,20,FALSE)</f>
        <v>0.96935417160508619</v>
      </c>
      <c r="O465">
        <f>VLOOKUP($B465,'2021'!$B:$AC,22,FALSE)</f>
        <v>-0.16289981884192625</v>
      </c>
      <c r="P465">
        <f>VLOOKUP($B465,'2021'!$B:$AC,23,FALSE)</f>
        <v>1.2689380845531835</v>
      </c>
      <c r="Q465">
        <f>VLOOKUP($B465,'2021'!$B:$AC,24,FALSE)</f>
        <v>0.19462901889467984</v>
      </c>
      <c r="R465">
        <f>VLOOKUP($B465,'2021'!$B:$AC,25,FALSE)</f>
        <v>-5.6739013640519628E-2</v>
      </c>
      <c r="S465">
        <f>VLOOKUP($B465,'2021'!$B:$AC,26,FALSE)</f>
        <v>-1.7271205774129161</v>
      </c>
      <c r="T465">
        <f>VLOOKUP($B465,'2021'!$B:$AC,27,FALSE)</f>
        <v>-0.47902260904083305</v>
      </c>
      <c r="U465">
        <f>VLOOKUP($B465,'2021'!$B:$AC,28,FALSE)</f>
        <v>-0.99672993583688385</v>
      </c>
      <c r="V465">
        <f>P465*'Comb LR RESULTS'!$B$18+Q465*'Comb LR RESULTS'!$B$19+R465*'Comb LR RESULTS'!$B$20+S465*'Comb LR RESULTS'!$B$21+T465*'Comb LR RESULTS'!$B$22</f>
        <v>-0.3457283543273561</v>
      </c>
      <c r="W465" s="16">
        <f>'NO Z LR RESULTS'!$B$17+'NO Z LR RESULTS'!$B$18*LR!J465+'NO Z LR RESULTS'!$B$19*LR!I465+'NO Z LR RESULTS'!$B$20*LR!K465+'NO Z LR RESULTS'!$B$21*LR!L465+'NO Z LR RESULTS'!$B$22*LR!M465</f>
        <v>0.39207307050238854</v>
      </c>
    </row>
    <row r="466" spans="1:23" x14ac:dyDescent="0.3">
      <c r="A466">
        <v>2021</v>
      </c>
      <c r="B466" t="s">
        <v>469</v>
      </c>
      <c r="C466">
        <f>VLOOKUP($B466,'2021'!$B:$AC,18,FALSE)</f>
        <v>0.33375501644587502</v>
      </c>
      <c r="D466">
        <f>VLOOKUP($B466,'2021'!$B:$AC,19,FALSE)</f>
        <v>0.33400000000000002</v>
      </c>
      <c r="E466">
        <f>VLOOKUP($B466,'2021'!$B:$AC,21,FALSE)</f>
        <v>1.8310053227824263E-2</v>
      </c>
      <c r="F466" s="13">
        <f>VLOOKUP($B466,'2021'!$B:$AC,7,FALSE)</f>
        <v>104.7</v>
      </c>
      <c r="G466" s="13">
        <f>VLOOKUP($B466,'2021'!$B:$AC,10,FALSE)</f>
        <v>19</v>
      </c>
      <c r="H466">
        <f>VLOOKUP(B466,'2021'!$B:$P,9,FALSE)</f>
        <v>12.4</v>
      </c>
      <c r="I466" s="13">
        <f>VLOOKUP($B466,'2021'!$B:$AC,11,FALSE)</f>
        <v>54.1</v>
      </c>
      <c r="J466" s="13">
        <f>VLOOKUP($B466,'2021'!$B:$AC,6,FALSE)</f>
        <v>22.9</v>
      </c>
      <c r="K466" s="13">
        <f>VLOOKUP($B466,'2021'!$B:$AC,12,FALSE)</f>
        <v>35.1</v>
      </c>
      <c r="L466" s="13">
        <f>VLOOKUP($B466,'2021'!$B:$AC,13,FALSE)</f>
        <v>31.3</v>
      </c>
      <c r="M466" s="13">
        <f>VLOOKUP($B466,'2021'!$B:$AC,14,FALSE)</f>
        <v>84.8</v>
      </c>
      <c r="N466">
        <f>VLOOKUP($B466,'2021'!$B:$AC,20,FALSE)</f>
        <v>0.30507593218028289</v>
      </c>
      <c r="O466">
        <f>VLOOKUP($B466,'2021'!$B:$AC,22,FALSE)</f>
        <v>1.0980654455270644</v>
      </c>
      <c r="P466">
        <f>VLOOKUP($B466,'2021'!$B:$AC,23,FALSE)</f>
        <v>0.9630189918440426</v>
      </c>
      <c r="Q466">
        <f>VLOOKUP($B466,'2021'!$B:$AC,24,FALSE)</f>
        <v>0.16955816222350012</v>
      </c>
      <c r="R466">
        <f>VLOOKUP($B466,'2021'!$B:$AC,25,FALSE)</f>
        <v>0.437020341704486</v>
      </c>
      <c r="S466">
        <f>VLOOKUP($B466,'2021'!$B:$AC,26,FALSE)</f>
        <v>3.4336393189121572E-2</v>
      </c>
      <c r="T466">
        <f>VLOOKUP($B466,'2021'!$B:$AC,27,FALSE)</f>
        <v>-0.17115184128520228</v>
      </c>
      <c r="U466">
        <f>VLOOKUP($B466,'2021'!$B:$AC,28,FALSE)</f>
        <v>-6.1973945006662035E-2</v>
      </c>
      <c r="V466">
        <f>P466*'Comb LR RESULTS'!$B$18+Q466*'Comb LR RESULTS'!$B$19+R466*'Comb LR RESULTS'!$B$20+S466*'Comb LR RESULTS'!$B$21+T466*'Comb LR RESULTS'!$B$22</f>
        <v>0.15868576756040467</v>
      </c>
      <c r="W466" s="16">
        <f>'NO Z LR RESULTS'!$B$17+'NO Z LR RESULTS'!$B$18*LR!J466+'NO Z LR RESULTS'!$B$19*LR!I466+'NO Z LR RESULTS'!$B$20*LR!K466+'NO Z LR RESULTS'!$B$21*LR!L466+'NO Z LR RESULTS'!$B$22*LR!M466</f>
        <v>0.40818442837429458</v>
      </c>
    </row>
    <row r="467" spans="1:23" x14ac:dyDescent="0.3">
      <c r="A467">
        <v>2021</v>
      </c>
      <c r="B467" t="s">
        <v>214</v>
      </c>
      <c r="C467">
        <f>VLOOKUP($B467,'2021'!$B:$AC,18,FALSE)</f>
        <v>0.36804345136077499</v>
      </c>
      <c r="D467">
        <f>VLOOKUP($B467,'2021'!$B:$AC,19,FALSE)</f>
        <v>0.35899999999999999</v>
      </c>
      <c r="E467">
        <f>VLOOKUP($B467,'2021'!$B:$AC,21,FALSE)</f>
        <v>0.99616056920998375</v>
      </c>
      <c r="F467" s="13">
        <f>VLOOKUP($B467,'2021'!$B:$AC,7,FALSE)</f>
        <v>105.5</v>
      </c>
      <c r="G467" s="13">
        <f>VLOOKUP($B467,'2021'!$B:$AC,10,FALSE)</f>
        <v>19.3</v>
      </c>
      <c r="H467">
        <f>VLOOKUP(B467,'2021'!$B:$P,9,FALSE)</f>
        <v>8.5</v>
      </c>
      <c r="I467" s="13">
        <f>VLOOKUP($B467,'2021'!$B:$AC,11,FALSE)</f>
        <v>54.3</v>
      </c>
      <c r="J467" s="13">
        <f>VLOOKUP($B467,'2021'!$B:$AC,6,FALSE)</f>
        <v>22.9</v>
      </c>
      <c r="K467" s="13">
        <f>VLOOKUP($B467,'2021'!$B:$AC,12,FALSE)</f>
        <v>35</v>
      </c>
      <c r="L467" s="13">
        <f>VLOOKUP($B467,'2021'!$B:$AC,13,FALSE)</f>
        <v>34.299999999999997</v>
      </c>
      <c r="M467" s="13">
        <f>VLOOKUP($B467,'2021'!$B:$AC,14,FALSE)</f>
        <v>85.8</v>
      </c>
      <c r="N467">
        <f>VLOOKUP($B467,'2021'!$B:$AC,20,FALSE)</f>
        <v>0.37150375612276337</v>
      </c>
      <c r="O467">
        <f>VLOOKUP($B467,'2021'!$B:$AC,22,FALSE)</f>
        <v>-1.9608311527268225E-2</v>
      </c>
      <c r="P467">
        <f>VLOOKUP($B467,'2021'!$B:$AC,23,FALSE)</f>
        <v>1.0242028103858694</v>
      </c>
      <c r="Q467">
        <f>VLOOKUP($B467,'2021'!$B:$AC,24,FALSE)</f>
        <v>0.16955816222350012</v>
      </c>
      <c r="R467">
        <f>VLOOKUP($B467,'2021'!$B:$AC,25,FALSE)</f>
        <v>0.41233237393723537</v>
      </c>
      <c r="S467">
        <f>VLOOKUP($B467,'2021'!$B:$AC,26,FALSE)</f>
        <v>0.24403365159412627</v>
      </c>
      <c r="T467">
        <f>VLOOKUP($B467,'2021'!$B:$AC,27,FALSE)</f>
        <v>0.40610584825660423</v>
      </c>
      <c r="U467">
        <f>VLOOKUP($B467,'2021'!$B:$AC,28,FALSE)</f>
        <v>-0.40484640837621322</v>
      </c>
      <c r="V467">
        <f>P467*'Comb LR RESULTS'!$B$18+Q467*'Comb LR RESULTS'!$B$19+R467*'Comb LR RESULTS'!$B$20+S467*'Comb LR RESULTS'!$B$21+T467*'Comb LR RESULTS'!$B$22</f>
        <v>0.17619072539122088</v>
      </c>
      <c r="W467" s="16">
        <f>'NO Z LR RESULTS'!$B$17+'NO Z LR RESULTS'!$B$18*LR!J467+'NO Z LR RESULTS'!$B$19*LR!I467+'NO Z LR RESULTS'!$B$20*LR!K467+'NO Z LR RESULTS'!$B$21*LR!L467+'NO Z LR RESULTS'!$B$22*LR!M467</f>
        <v>0.40917021917435736</v>
      </c>
    </row>
    <row r="468" spans="1:23" x14ac:dyDescent="0.3">
      <c r="A468">
        <v>2021</v>
      </c>
      <c r="B468" t="s">
        <v>484</v>
      </c>
      <c r="C468">
        <f>VLOOKUP($B468,'2021'!$B:$AC,18,FALSE)</f>
        <v>0.29930284818964098</v>
      </c>
      <c r="D468">
        <f>VLOOKUP($B468,'2021'!$B:$AC,19,FALSE)</f>
        <v>0.311</v>
      </c>
      <c r="E468">
        <f>VLOOKUP($B468,'2021'!$B:$AC,21,FALSE)</f>
        <v>-0.96420987192113949</v>
      </c>
      <c r="F468" s="13">
        <f>VLOOKUP($B468,'2021'!$B:$AC,7,FALSE)</f>
        <v>106.5</v>
      </c>
      <c r="G468" s="13">
        <f>VLOOKUP($B468,'2021'!$B:$AC,10,FALSE)</f>
        <v>16.3</v>
      </c>
      <c r="H468">
        <f>VLOOKUP(B468,'2021'!$B:$P,9,FALSE)</f>
        <v>8</v>
      </c>
      <c r="I468" s="13">
        <f>VLOOKUP($B468,'2021'!$B:$AC,11,FALSE)</f>
        <v>50.5</v>
      </c>
      <c r="J468" s="13">
        <f>VLOOKUP($B468,'2021'!$B:$AC,6,FALSE)</f>
        <v>22.9</v>
      </c>
      <c r="K468" s="13">
        <f>VLOOKUP($B468,'2021'!$B:$AC,12,FALSE)</f>
        <v>34.200000000000003</v>
      </c>
      <c r="L468" s="13">
        <f>VLOOKUP($B468,'2021'!$B:$AC,13,FALSE)</f>
        <v>32.5</v>
      </c>
      <c r="M468" s="13">
        <f>VLOOKUP($B468,'2021'!$B:$AC,14,FALSE)</f>
        <v>84.2</v>
      </c>
      <c r="N468">
        <f>VLOOKUP($B468,'2021'!$B:$AC,20,FALSE)</f>
        <v>-0.29277448330203992</v>
      </c>
      <c r="O468">
        <f>VLOOKUP($B468,'2021'!$B:$AC,22,FALSE)</f>
        <v>-0.16289981884192625</v>
      </c>
      <c r="P468">
        <f>VLOOKUP($B468,'2021'!$B:$AC,23,FALSE)</f>
        <v>-0.13828974190886506</v>
      </c>
      <c r="Q468">
        <f>VLOOKUP($B468,'2021'!$B:$AC,24,FALSE)</f>
        <v>0.16955816222350012</v>
      </c>
      <c r="R468">
        <f>VLOOKUP($B468,'2021'!$B:$AC,25,FALSE)</f>
        <v>0.21482863179923381</v>
      </c>
      <c r="S468">
        <f>VLOOKUP($B468,'2021'!$B:$AC,26,FALSE)</f>
        <v>-9.1481961853880051E-2</v>
      </c>
      <c r="T468">
        <f>VLOOKUP($B468,'2021'!$B:$AC,27,FALSE)</f>
        <v>5.9751234531520453E-2</v>
      </c>
      <c r="U468">
        <f>VLOOKUP($B468,'2021'!$B:$AC,28,FALSE)</f>
        <v>-0.19650366596113419</v>
      </c>
      <c r="V468">
        <f>P468*'Comb LR RESULTS'!$B$18+Q468*'Comb LR RESULTS'!$B$19+R468*'Comb LR RESULTS'!$B$20+S468*'Comb LR RESULTS'!$B$21+T468*'Comb LR RESULTS'!$B$22</f>
        <v>1.7821621857016259E-2</v>
      </c>
      <c r="W468" s="16">
        <f>'NO Z LR RESULTS'!$B$17+'NO Z LR RESULTS'!$B$18*LR!J468+'NO Z LR RESULTS'!$B$19*LR!I468+'NO Z LR RESULTS'!$B$20*LR!K468+'NO Z LR RESULTS'!$B$21*LR!L468+'NO Z LR RESULTS'!$B$22*LR!M468</f>
        <v>0.39611620865767772</v>
      </c>
    </row>
    <row r="469" spans="1:23" x14ac:dyDescent="0.3">
      <c r="A469">
        <v>2021</v>
      </c>
      <c r="B469" t="s">
        <v>384</v>
      </c>
      <c r="C469">
        <f>VLOOKUP($B469,'2021'!$B:$AC,18,FALSE)</f>
        <v>0.28552250796397799</v>
      </c>
      <c r="D469">
        <f>VLOOKUP($B469,'2021'!$B:$AC,19,FALSE)</f>
        <v>0.3</v>
      </c>
      <c r="E469">
        <f>VLOOKUP($B469,'2021'!$B:$AC,21,FALSE)</f>
        <v>-1.3572028106049252</v>
      </c>
      <c r="F469" s="13">
        <f>VLOOKUP($B469,'2021'!$B:$AC,7,FALSE)</f>
        <v>104.9</v>
      </c>
      <c r="G469" s="13">
        <f>VLOOKUP($B469,'2021'!$B:$AC,10,FALSE)</f>
        <v>22.3</v>
      </c>
      <c r="H469">
        <f>VLOOKUP(B469,'2021'!$B:$P,9,FALSE)</f>
        <v>4.5999999999999996</v>
      </c>
      <c r="I469" s="13">
        <f>VLOOKUP($B469,'2021'!$B:$AC,11,FALSE)</f>
        <v>50.5</v>
      </c>
      <c r="J469" s="13">
        <f>VLOOKUP($B469,'2021'!$B:$AC,6,FALSE)</f>
        <v>22.8</v>
      </c>
      <c r="K469" s="13">
        <f>VLOOKUP($B469,'2021'!$B:$AC,12,FALSE)</f>
        <v>28.2</v>
      </c>
      <c r="L469" s="13">
        <f>VLOOKUP($B469,'2021'!$B:$AC,13,FALSE)</f>
        <v>34.799999999999997</v>
      </c>
      <c r="M469" s="13">
        <f>VLOOKUP($B469,'2021'!$B:$AC,14,FALSE)</f>
        <v>79.7</v>
      </c>
      <c r="N469">
        <f>VLOOKUP($B469,'2021'!$B:$AC,20,FALSE)</f>
        <v>1.0357819955475667</v>
      </c>
      <c r="O469">
        <f>VLOOKUP($B469,'2021'!$B:$AC,22,FALSE)</f>
        <v>-1.137282068581601</v>
      </c>
      <c r="P469">
        <f>VLOOKUP($B469,'2021'!$B:$AC,23,FALSE)</f>
        <v>-0.13828974190886506</v>
      </c>
      <c r="Q469">
        <f>VLOOKUP($B469,'2021'!$B:$AC,24,FALSE)</f>
        <v>0.15702273388791071</v>
      </c>
      <c r="R469">
        <f>VLOOKUP($B469,'2021'!$B:$AC,25,FALSE)</f>
        <v>-1.2664494342357839</v>
      </c>
      <c r="S469">
        <f>VLOOKUP($B469,'2021'!$B:$AC,26,FALSE)</f>
        <v>-1.0351196246764012</v>
      </c>
      <c r="T469">
        <f>VLOOKUP($B469,'2021'!$B:$AC,27,FALSE)</f>
        <v>0.50231546318023879</v>
      </c>
      <c r="U469">
        <f>VLOOKUP($B469,'2021'!$B:$AC,28,FALSE)</f>
        <v>-0.11396291973294526</v>
      </c>
      <c r="V469">
        <f>P469*'Comb LR RESULTS'!$B$18+Q469*'Comb LR RESULTS'!$B$19+R469*'Comb LR RESULTS'!$B$20+S469*'Comb LR RESULTS'!$B$21+T469*'Comb LR RESULTS'!$B$22</f>
        <v>-0.14186216262199031</v>
      </c>
      <c r="W469" s="16">
        <f>'NO Z LR RESULTS'!$B$17+'NO Z LR RESULTS'!$B$18*LR!J469+'NO Z LR RESULTS'!$B$19*LR!I469+'NO Z LR RESULTS'!$B$20*LR!K469+'NO Z LR RESULTS'!$B$21*LR!L469+'NO Z LR RESULTS'!$B$22*LR!M469</f>
        <v>0.38994479165505169</v>
      </c>
    </row>
    <row r="470" spans="1:23" x14ac:dyDescent="0.3">
      <c r="A470">
        <v>2021</v>
      </c>
      <c r="B470" t="s">
        <v>509</v>
      </c>
      <c r="C470">
        <f>VLOOKUP($B470,'2021'!$B:$AC,18,FALSE)</f>
        <v>0.312474067612449</v>
      </c>
      <c r="D470">
        <f>VLOOKUP($B470,'2021'!$B:$AC,19,FALSE)</f>
        <v>0.307</v>
      </c>
      <c r="E470">
        <f>VLOOKUP($B470,'2021'!$B:$AC,21,FALSE)</f>
        <v>-0.58858806997326718</v>
      </c>
      <c r="F470" s="13">
        <f>VLOOKUP($B470,'2021'!$B:$AC,7,FALSE)</f>
        <v>106</v>
      </c>
      <c r="G470" s="13">
        <f>VLOOKUP($B470,'2021'!$B:$AC,10,FALSE)</f>
        <v>17.600000000000001</v>
      </c>
      <c r="H470">
        <f>VLOOKUP(B470,'2021'!$B:$P,9,FALSE)</f>
        <v>8.3000000000000007</v>
      </c>
      <c r="I470" s="13">
        <f>VLOOKUP($B470,'2021'!$B:$AC,11,FALSE)</f>
        <v>52.1</v>
      </c>
      <c r="J470" s="13">
        <f>VLOOKUP($B470,'2021'!$B:$AC,6,FALSE)</f>
        <v>22.8</v>
      </c>
      <c r="K470" s="13">
        <f>VLOOKUP($B470,'2021'!$B:$AC,12,FALSE)</f>
        <v>34.5</v>
      </c>
      <c r="L470" s="13">
        <f>VLOOKUP($B470,'2021'!$B:$AC,13,FALSE)</f>
        <v>35.9</v>
      </c>
      <c r="M470" s="13">
        <f>VLOOKUP($B470,'2021'!$B:$AC,14,FALSE)</f>
        <v>80.099999999999994</v>
      </c>
      <c r="N470">
        <f>VLOOKUP($B470,'2021'!$B:$AC,20,FALSE)</f>
        <v>-4.9205795512916751E-3</v>
      </c>
      <c r="O470">
        <f>VLOOKUP($B470,'2021'!$B:$AC,22,FALSE)</f>
        <v>-7.6924914453131224E-2</v>
      </c>
      <c r="P470">
        <f>VLOOKUP($B470,'2021'!$B:$AC,23,FALSE)</f>
        <v>0.35118080642576077</v>
      </c>
      <c r="Q470">
        <f>VLOOKUP($B470,'2021'!$B:$AC,24,FALSE)</f>
        <v>0.15702273388791071</v>
      </c>
      <c r="R470">
        <f>VLOOKUP($B470,'2021'!$B:$AC,25,FALSE)</f>
        <v>0.28889253510098395</v>
      </c>
      <c r="S470">
        <f>VLOOKUP($B470,'2021'!$B:$AC,26,FALSE)</f>
        <v>-0.95124072131440107</v>
      </c>
      <c r="T470">
        <f>VLOOKUP($B470,'2021'!$B:$AC,27,FALSE)</f>
        <v>0.71397661601223494</v>
      </c>
      <c r="U470">
        <f>VLOOKUP($B470,'2021'!$B:$AC,28,FALSE)</f>
        <v>-1.7970871385397091</v>
      </c>
      <c r="V470">
        <f>P470*'Comb LR RESULTS'!$B$18+Q470*'Comb LR RESULTS'!$B$19+R470*'Comb LR RESULTS'!$B$20+S470*'Comb LR RESULTS'!$B$21+T470*'Comb LR RESULTS'!$B$22</f>
        <v>-0.37239595654950164</v>
      </c>
      <c r="W470" s="16">
        <f>'NO Z LR RESULTS'!$B$17+'NO Z LR RESULTS'!$B$18*LR!J470+'NO Z LR RESULTS'!$B$19*LR!I470+'NO Z LR RESULTS'!$B$20*LR!K470+'NO Z LR RESULTS'!$B$21*LR!L470+'NO Z LR RESULTS'!$B$22*LR!M470</f>
        <v>0.38611558860733264</v>
      </c>
    </row>
    <row r="471" spans="1:23" x14ac:dyDescent="0.3">
      <c r="A471">
        <v>2021</v>
      </c>
      <c r="B471" t="s">
        <v>429</v>
      </c>
      <c r="C471">
        <f>VLOOKUP($B471,'2021'!$B:$AC,18,FALSE)</f>
        <v>0.325834772279185</v>
      </c>
      <c r="D471">
        <f>VLOOKUP($B471,'2021'!$B:$AC,19,FALSE)</f>
        <v>0.318</v>
      </c>
      <c r="E471">
        <f>VLOOKUP($B471,'2021'!$B:$AC,21,FALSE)</f>
        <v>-0.20756245639019355</v>
      </c>
      <c r="F471" s="13">
        <f>VLOOKUP($B471,'2021'!$B:$AC,7,FALSE)</f>
        <v>103.1</v>
      </c>
      <c r="G471" s="13">
        <f>VLOOKUP($B471,'2021'!$B:$AC,10,FALSE)</f>
        <v>12.7</v>
      </c>
      <c r="H471">
        <f>VLOOKUP(B471,'2021'!$B:$P,9,FALSE)</f>
        <v>14.7</v>
      </c>
      <c r="I471" s="13">
        <f>VLOOKUP($B471,'2021'!$B:$AC,11,FALSE)</f>
        <v>50.3</v>
      </c>
      <c r="J471" s="13">
        <f>VLOOKUP($B471,'2021'!$B:$AC,6,FALSE)</f>
        <v>22.6</v>
      </c>
      <c r="K471" s="13">
        <f>VLOOKUP($B471,'2021'!$B:$AC,12,FALSE)</f>
        <v>37.6</v>
      </c>
      <c r="L471" s="13">
        <f>VLOOKUP($B471,'2021'!$B:$AC,13,FALSE)</f>
        <v>30.8</v>
      </c>
      <c r="M471" s="13">
        <f>VLOOKUP($B471,'2021'!$B:$AC,14,FALSE)</f>
        <v>85.9</v>
      </c>
      <c r="N471">
        <f>VLOOKUP($B471,'2021'!$B:$AC,20,FALSE)</f>
        <v>-1.0899083706118042</v>
      </c>
      <c r="O471">
        <f>VLOOKUP($B471,'2021'!$B:$AC,22,FALSE)</f>
        <v>1.757206379174491</v>
      </c>
      <c r="P471">
        <f>VLOOKUP($B471,'2021'!$B:$AC,23,FALSE)</f>
        <v>-0.19947356045069412</v>
      </c>
      <c r="Q471">
        <f>VLOOKUP($B471,'2021'!$B:$AC,24,FALSE)</f>
        <v>0.13195187721673143</v>
      </c>
      <c r="R471">
        <f>VLOOKUP($B471,'2021'!$B:$AC,25,FALSE)</f>
        <v>1.0542195358857429</v>
      </c>
      <c r="S471">
        <f>VLOOKUP($B471,'2021'!$B:$AC,26,FALSE)</f>
        <v>0.26500337743462854</v>
      </c>
      <c r="T471">
        <f>VLOOKUP($B471,'2021'!$B:$AC,27,FALSE)</f>
        <v>-0.26736145620883683</v>
      </c>
      <c r="U471">
        <f>VLOOKUP($B471,'2021'!$B:$AC,28,FALSE)</f>
        <v>-0.38990282502554607</v>
      </c>
      <c r="V471">
        <f>P471*'Comb LR RESULTS'!$B$18+Q471*'Comb LR RESULTS'!$B$19+R471*'Comb LR RESULTS'!$B$20+S471*'Comb LR RESULTS'!$B$21+T471*'Comb LR RESULTS'!$B$22</f>
        <v>1.3961258978623381E-2</v>
      </c>
      <c r="W471" s="16">
        <f>'NO Z LR RESULTS'!$B$17+'NO Z LR RESULTS'!$B$18*LR!J471+'NO Z LR RESULTS'!$B$19*LR!I471+'NO Z LR RESULTS'!$B$20*LR!K471+'NO Z LR RESULTS'!$B$21*LR!L471+'NO Z LR RESULTS'!$B$22*LR!M471</f>
        <v>0.39674549402500248</v>
      </c>
    </row>
    <row r="472" spans="1:23" x14ac:dyDescent="0.3">
      <c r="A472">
        <v>2021</v>
      </c>
      <c r="B472" t="s">
        <v>73</v>
      </c>
      <c r="C472">
        <f>VLOOKUP($B472,'2021'!$B:$AC,18,FALSE)</f>
        <v>0.36538698518798302</v>
      </c>
      <c r="D472">
        <f>VLOOKUP($B472,'2021'!$B:$AC,19,FALSE)</f>
        <v>0.35699999999999998</v>
      </c>
      <c r="E472">
        <f>VLOOKUP($B472,'2021'!$B:$AC,21,FALSE)</f>
        <v>0.92040246522533709</v>
      </c>
      <c r="F472" s="13">
        <f>VLOOKUP($B472,'2021'!$B:$AC,7,FALSE)</f>
        <v>103.3</v>
      </c>
      <c r="G472" s="13">
        <f>VLOOKUP($B472,'2021'!$B:$AC,10,FALSE)</f>
        <v>20.3</v>
      </c>
      <c r="H472">
        <f>VLOOKUP(B472,'2021'!$B:$P,9,FALSE)</f>
        <v>10.6</v>
      </c>
      <c r="I472" s="13">
        <f>VLOOKUP($B472,'2021'!$B:$AC,11,FALSE)</f>
        <v>55.5</v>
      </c>
      <c r="J472" s="13">
        <f>VLOOKUP($B472,'2021'!$B:$AC,6,FALSE)</f>
        <v>22.6</v>
      </c>
      <c r="K472" s="13">
        <f>VLOOKUP($B472,'2021'!$B:$AC,12,FALSE)</f>
        <v>35.200000000000003</v>
      </c>
      <c r="L472" s="13">
        <f>VLOOKUP($B472,'2021'!$B:$AC,13,FALSE)</f>
        <v>24.8</v>
      </c>
      <c r="M472" s="13">
        <f>VLOOKUP($B472,'2021'!$B:$AC,14,FALSE)</f>
        <v>92.1</v>
      </c>
      <c r="N472">
        <f>VLOOKUP($B472,'2021'!$B:$AC,20,FALSE)</f>
        <v>0.5929298359310311</v>
      </c>
      <c r="O472">
        <f>VLOOKUP($B472,'2021'!$B:$AC,22,FALSE)</f>
        <v>0.58221601919429533</v>
      </c>
      <c r="P472">
        <f>VLOOKUP($B472,'2021'!$B:$AC,23,FALSE)</f>
        <v>1.3913057216368394</v>
      </c>
      <c r="Q472">
        <f>VLOOKUP($B472,'2021'!$B:$AC,24,FALSE)</f>
        <v>0.13195187721673143</v>
      </c>
      <c r="R472">
        <f>VLOOKUP($B472,'2021'!$B:$AC,25,FALSE)</f>
        <v>0.46170830947173663</v>
      </c>
      <c r="S472">
        <f>VLOOKUP($B472,'2021'!$B:$AC,26,FALSE)</f>
        <v>1.5651263795456551</v>
      </c>
      <c r="T472">
        <f>VLOOKUP($B472,'2021'!$B:$AC,27,FALSE)</f>
        <v>-1.4218768352924511</v>
      </c>
      <c r="U472">
        <f>VLOOKUP($B472,'2021'!$B:$AC,28,FALSE)</f>
        <v>2.6572467825831012</v>
      </c>
      <c r="V472">
        <f>P472*'Comb LR RESULTS'!$B$18+Q472*'Comb LR RESULTS'!$B$19+R472*'Comb LR RESULTS'!$B$20+S472*'Comb LR RESULTS'!$B$21+T472*'Comb LR RESULTS'!$B$22</f>
        <v>0.9181418599766954</v>
      </c>
      <c r="W472" s="16">
        <f>'NO Z LR RESULTS'!$B$17+'NO Z LR RESULTS'!$B$18*LR!J472+'NO Z LR RESULTS'!$B$19*LR!I472+'NO Z LR RESULTS'!$B$20*LR!K472+'NO Z LR RESULTS'!$B$21*LR!L472+'NO Z LR RESULTS'!$B$22*LR!M472</f>
        <v>0.43771167196398475</v>
      </c>
    </row>
    <row r="473" spans="1:23" x14ac:dyDescent="0.3">
      <c r="A473">
        <v>2021</v>
      </c>
      <c r="B473" t="s">
        <v>290</v>
      </c>
      <c r="C473">
        <f>VLOOKUP($B473,'2021'!$B:$AC,18,FALSE)</f>
        <v>0.30004395027773001</v>
      </c>
      <c r="D473">
        <f>VLOOKUP($B473,'2021'!$B:$AC,19,FALSE)</f>
        <v>0.29699999999999999</v>
      </c>
      <c r="E473">
        <f>VLOOKUP($B473,'2021'!$B:$AC,21,FALSE)</f>
        <v>-0.94307484312697298</v>
      </c>
      <c r="F473" s="13">
        <f>VLOOKUP($B473,'2021'!$B:$AC,7,FALSE)</f>
        <v>107.2</v>
      </c>
      <c r="G473" s="13">
        <f>VLOOKUP($B473,'2021'!$B:$AC,10,FALSE)</f>
        <v>14.1</v>
      </c>
      <c r="H473">
        <f>VLOOKUP(B473,'2021'!$B:$P,9,FALSE)</f>
        <v>12.2</v>
      </c>
      <c r="I473" s="13">
        <f>VLOOKUP($B473,'2021'!$B:$AC,11,FALSE)</f>
        <v>47.2</v>
      </c>
      <c r="J473" s="13">
        <f>VLOOKUP($B473,'2021'!$B:$AC,6,FALSE)</f>
        <v>22.5</v>
      </c>
      <c r="K473" s="13">
        <f>VLOOKUP($B473,'2021'!$B:$AC,12,FALSE)</f>
        <v>33.1</v>
      </c>
      <c r="L473" s="13">
        <f>VLOOKUP($B473,'2021'!$B:$AC,13,FALSE)</f>
        <v>37.4</v>
      </c>
      <c r="M473" s="13">
        <f>VLOOKUP($B473,'2021'!$B:$AC,14,FALSE)</f>
        <v>88.6</v>
      </c>
      <c r="N473">
        <f>VLOOKUP($B473,'2021'!$B:$AC,20,FALSE)</f>
        <v>-0.77991185888022929</v>
      </c>
      <c r="O473">
        <f>VLOOKUP($B473,'2021'!$B:$AC,22,FALSE)</f>
        <v>1.0407488426012008</v>
      </c>
      <c r="P473">
        <f>VLOOKUP($B473,'2021'!$B:$AC,23,FALSE)</f>
        <v>-1.147822747849029</v>
      </c>
      <c r="Q473">
        <f>VLOOKUP($B473,'2021'!$B:$AC,24,FALSE)</f>
        <v>0.11941644888114158</v>
      </c>
      <c r="R473">
        <f>VLOOKUP($B473,'2021'!$B:$AC,25,FALSE)</f>
        <v>-5.6739013640519628E-2</v>
      </c>
      <c r="S473">
        <f>VLOOKUP($B473,'2021'!$B:$AC,26,FALSE)</f>
        <v>0.83118597512813874</v>
      </c>
      <c r="T473">
        <f>VLOOKUP($B473,'2021'!$B:$AC,27,FALSE)</f>
        <v>1.0026054607831385</v>
      </c>
      <c r="U473">
        <f>VLOOKUP($B473,'2021'!$B:$AC,28,FALSE)</f>
        <v>4.735976866661426E-3</v>
      </c>
      <c r="V473">
        <f>P473*'Comb LR RESULTS'!$B$18+Q473*'Comb LR RESULTS'!$B$19+R473*'Comb LR RESULTS'!$B$20+S473*'Comb LR RESULTS'!$B$21+T473*'Comb LR RESULTS'!$B$22</f>
        <v>0.17442045533772635</v>
      </c>
      <c r="W473" s="16">
        <f>'NO Z LR RESULTS'!$B$17+'NO Z LR RESULTS'!$B$18*LR!J473+'NO Z LR RESULTS'!$B$19*LR!I473+'NO Z LR RESULTS'!$B$20*LR!K473+'NO Z LR RESULTS'!$B$21*LR!L473+'NO Z LR RESULTS'!$B$22*LR!M473</f>
        <v>0.39570911504253681</v>
      </c>
    </row>
    <row r="474" spans="1:23" x14ac:dyDescent="0.3">
      <c r="A474">
        <v>2021</v>
      </c>
      <c r="B474" t="s">
        <v>207</v>
      </c>
      <c r="C474">
        <f>VLOOKUP($B474,'2021'!$B:$AC,18,FALSE)</f>
        <v>0.29067191584775498</v>
      </c>
      <c r="D474">
        <f>VLOOKUP($B474,'2021'!$B:$AC,19,FALSE)</f>
        <v>0.32500000000000001</v>
      </c>
      <c r="E474">
        <f>VLOOKUP($B474,'2021'!$B:$AC,21,FALSE)</f>
        <v>-1.2103500548973198</v>
      </c>
      <c r="F474" s="13">
        <f>VLOOKUP($B474,'2021'!$B:$AC,7,FALSE)</f>
        <v>103.9</v>
      </c>
      <c r="G474" s="13">
        <f>VLOOKUP($B474,'2021'!$B:$AC,10,FALSE)</f>
        <v>17.5</v>
      </c>
      <c r="H474">
        <f>VLOOKUP(B474,'2021'!$B:$P,9,FALSE)</f>
        <v>7.6</v>
      </c>
      <c r="I474" s="13">
        <f>VLOOKUP($B474,'2021'!$B:$AC,11,FALSE)</f>
        <v>48.4</v>
      </c>
      <c r="J474" s="13">
        <f>VLOOKUP($B474,'2021'!$B:$AC,6,FALSE)</f>
        <v>22.4</v>
      </c>
      <c r="K474" s="13">
        <f>VLOOKUP($B474,'2021'!$B:$AC,12,FALSE)</f>
        <v>30.9</v>
      </c>
      <c r="L474" s="13">
        <f>VLOOKUP($B474,'2021'!$B:$AC,13,FALSE)</f>
        <v>38</v>
      </c>
      <c r="M474" s="13">
        <f>VLOOKUP($B474,'2021'!$B:$AC,14,FALSE)</f>
        <v>84.5</v>
      </c>
      <c r="N474">
        <f>VLOOKUP($B474,'2021'!$B:$AC,20,FALSE)</f>
        <v>-2.7063187532118768E-2</v>
      </c>
      <c r="O474">
        <f>VLOOKUP($B474,'2021'!$B:$AC,22,FALSE)</f>
        <v>-0.27753302469365276</v>
      </c>
      <c r="P474">
        <f>VLOOKUP($B474,'2021'!$B:$AC,23,FALSE)</f>
        <v>-0.78071983659806132</v>
      </c>
      <c r="Q474">
        <f>VLOOKUP($B474,'2021'!$B:$AC,24,FALSE)</f>
        <v>0.10688102054555172</v>
      </c>
      <c r="R474">
        <f>VLOOKUP($B474,'2021'!$B:$AC,25,FALSE)</f>
        <v>-0.59987430452002655</v>
      </c>
      <c r="S474">
        <f>VLOOKUP($B474,'2021'!$B:$AC,26,FALSE)</f>
        <v>-2.8572784332379239E-2</v>
      </c>
      <c r="T474">
        <f>VLOOKUP($B474,'2021'!$B:$AC,27,FALSE)</f>
        <v>1.1180569986915003</v>
      </c>
      <c r="U474">
        <f>VLOOKUP($B474,'2021'!$B:$AC,28,FALSE)</f>
        <v>-0.43987445795830138</v>
      </c>
      <c r="V474">
        <f>P474*'Comb LR RESULTS'!$B$18+Q474*'Comb LR RESULTS'!$B$19+R474*'Comb LR RESULTS'!$B$20+S474*'Comb LR RESULTS'!$B$21+T474*'Comb LR RESULTS'!$B$22</f>
        <v>-4.6877883225542677E-2</v>
      </c>
      <c r="W474" s="16">
        <f>'NO Z LR RESULTS'!$B$17+'NO Z LR RESULTS'!$B$18*LR!J474+'NO Z LR RESULTS'!$B$19*LR!I474+'NO Z LR RESULTS'!$B$20*LR!K474+'NO Z LR RESULTS'!$B$21*LR!L474+'NO Z LR RESULTS'!$B$22*LR!M474</f>
        <v>0.39034986520966414</v>
      </c>
    </row>
    <row r="475" spans="1:23" x14ac:dyDescent="0.3">
      <c r="A475">
        <v>2021</v>
      </c>
      <c r="B475" t="s">
        <v>136</v>
      </c>
      <c r="C475">
        <f>VLOOKUP($B475,'2021'!$B:$AC,18,FALSE)</f>
        <v>0.32839304560037602</v>
      </c>
      <c r="D475">
        <f>VLOOKUP($B475,'2021'!$B:$AC,19,FALSE)</f>
        <v>0.316</v>
      </c>
      <c r="E475">
        <f>VLOOKUP($B475,'2021'!$B:$AC,21,FALSE)</f>
        <v>-0.1346046531729064</v>
      </c>
      <c r="F475" s="13">
        <f>VLOOKUP($B475,'2021'!$B:$AC,7,FALSE)</f>
        <v>104.6</v>
      </c>
      <c r="G475" s="13">
        <f>VLOOKUP($B475,'2021'!$B:$AC,10,FALSE)</f>
        <v>15.9</v>
      </c>
      <c r="H475">
        <f>VLOOKUP(B475,'2021'!$B:$P,9,FALSE)</f>
        <v>11.7</v>
      </c>
      <c r="I475" s="13">
        <f>VLOOKUP($B475,'2021'!$B:$AC,11,FALSE)</f>
        <v>52.5</v>
      </c>
      <c r="J475" s="13">
        <f>VLOOKUP($B475,'2021'!$B:$AC,6,FALSE)</f>
        <v>22.3</v>
      </c>
      <c r="K475" s="13">
        <f>VLOOKUP($B475,'2021'!$B:$AC,12,FALSE)</f>
        <v>36.6</v>
      </c>
      <c r="L475" s="13">
        <f>VLOOKUP($B475,'2021'!$B:$AC,13,FALSE)</f>
        <v>34.1</v>
      </c>
      <c r="M475" s="13">
        <f>VLOOKUP($B475,'2021'!$B:$AC,14,FALSE)</f>
        <v>90</v>
      </c>
      <c r="N475">
        <f>VLOOKUP($B475,'2021'!$B:$AC,20,FALSE)</f>
        <v>-0.38134491522534714</v>
      </c>
      <c r="O475">
        <f>VLOOKUP($B475,'2021'!$B:$AC,22,FALSE)</f>
        <v>0.89745733528654292</v>
      </c>
      <c r="P475">
        <f>VLOOKUP($B475,'2021'!$B:$AC,23,FALSE)</f>
        <v>0.47354844350941672</v>
      </c>
      <c r="Q475">
        <f>VLOOKUP($B475,'2021'!$B:$AC,24,FALSE)</f>
        <v>9.4345592209962303E-2</v>
      </c>
      <c r="R475">
        <f>VLOOKUP($B475,'2021'!$B:$AC,25,FALSE)</f>
        <v>0.80733985821324017</v>
      </c>
      <c r="S475">
        <f>VLOOKUP($B475,'2021'!$B:$AC,26,FALSE)</f>
        <v>1.1247621368951466</v>
      </c>
      <c r="T475">
        <f>VLOOKUP($B475,'2021'!$B:$AC,27,FALSE)</f>
        <v>0.36762200228715125</v>
      </c>
      <c r="U475">
        <f>VLOOKUP($B475,'2021'!$B:$AC,28,FALSE)</f>
        <v>4.4145868604717475E-2</v>
      </c>
      <c r="V475">
        <f>P475*'Comb LR RESULTS'!$B$18+Q475*'Comb LR RESULTS'!$B$19+R475*'Comb LR RESULTS'!$B$20+S475*'Comb LR RESULTS'!$B$21+T475*'Comb LR RESULTS'!$B$22</f>
        <v>0.34714889333162885</v>
      </c>
      <c r="W475" s="16">
        <f>'NO Z LR RESULTS'!$B$17+'NO Z LR RESULTS'!$B$18*LR!J475+'NO Z LR RESULTS'!$B$19*LR!I475+'NO Z LR RESULTS'!$B$20*LR!K475+'NO Z LR RESULTS'!$B$21*LR!L475+'NO Z LR RESULTS'!$B$22*LR!M475</f>
        <v>0.41304074425152748</v>
      </c>
    </row>
    <row r="476" spans="1:23" x14ac:dyDescent="0.3">
      <c r="A476">
        <v>2021</v>
      </c>
      <c r="B476" t="s">
        <v>211</v>
      </c>
      <c r="C476">
        <f>VLOOKUP($B476,'2021'!$B:$AC,18,FALSE)</f>
        <v>0.36761135068716899</v>
      </c>
      <c r="D476">
        <f>VLOOKUP($B476,'2021'!$B:$AC,19,FALSE)</f>
        <v>0.33600000000000002</v>
      </c>
      <c r="E476">
        <f>VLOOKUP($B476,'2021'!$B:$AC,21,FALSE)</f>
        <v>0.98383775926865713</v>
      </c>
      <c r="F476" s="13">
        <f>VLOOKUP($B476,'2021'!$B:$AC,7,FALSE)</f>
        <v>103</v>
      </c>
      <c r="G476" s="13">
        <f>VLOOKUP($B476,'2021'!$B:$AC,10,FALSE)</f>
        <v>20.2</v>
      </c>
      <c r="H476">
        <f>VLOOKUP(B476,'2021'!$B:$P,9,FALSE)</f>
        <v>16.899999999999999</v>
      </c>
      <c r="I476" s="13">
        <f>VLOOKUP($B476,'2021'!$B:$AC,11,FALSE)</f>
        <v>51.9</v>
      </c>
      <c r="J476" s="13">
        <f>VLOOKUP($B476,'2021'!$B:$AC,6,FALSE)</f>
        <v>22.2</v>
      </c>
      <c r="K476" s="13">
        <f>VLOOKUP($B476,'2021'!$B:$AC,12,FALSE)</f>
        <v>31.7</v>
      </c>
      <c r="L476" s="13">
        <f>VLOOKUP($B476,'2021'!$B:$AC,13,FALSE)</f>
        <v>26.3</v>
      </c>
      <c r="M476" s="13">
        <f>VLOOKUP($B476,'2021'!$B:$AC,14,FALSE)</f>
        <v>87.9</v>
      </c>
      <c r="N476">
        <f>VLOOKUP($B476,'2021'!$B:$AC,20,FALSE)</f>
        <v>0.57078722795020409</v>
      </c>
      <c r="O476">
        <f>VLOOKUP($B476,'2021'!$B:$AC,22,FALSE)</f>
        <v>2.3876890113589861</v>
      </c>
      <c r="P476">
        <f>VLOOKUP($B476,'2021'!$B:$AC,23,FALSE)</f>
        <v>0.28999698788393174</v>
      </c>
      <c r="Q476">
        <f>VLOOKUP($B476,'2021'!$B:$AC,24,FALSE)</f>
        <v>8.1810163874372455E-2</v>
      </c>
      <c r="R476">
        <f>VLOOKUP($B476,'2021'!$B:$AC,25,FALSE)</f>
        <v>-0.40237056238202407</v>
      </c>
      <c r="S476">
        <f>VLOOKUP($B476,'2021'!$B:$AC,26,FALSE)</f>
        <v>0.68439789424463793</v>
      </c>
      <c r="T476">
        <f>VLOOKUP($B476,'2021'!$B:$AC,27,FALSE)</f>
        <v>-1.1332479905215476</v>
      </c>
      <c r="U476">
        <f>VLOOKUP($B476,'2021'!$B:$AC,28,FALSE)</f>
        <v>2.301826611022582</v>
      </c>
      <c r="V476">
        <f>P476*'Comb LR RESULTS'!$B$18+Q476*'Comb LR RESULTS'!$B$19+R476*'Comb LR RESULTS'!$B$20+S476*'Comb LR RESULTS'!$B$21+T476*'Comb LR RESULTS'!$B$22</f>
        <v>0.56220958581326119</v>
      </c>
      <c r="W476" s="16">
        <f>'NO Z LR RESULTS'!$B$17+'NO Z LR RESULTS'!$B$18*LR!J476+'NO Z LR RESULTS'!$B$19*LR!I476+'NO Z LR RESULTS'!$B$20*LR!K476+'NO Z LR RESULTS'!$B$21*LR!L476+'NO Z LR RESULTS'!$B$22*LR!M476</f>
        <v>0.41872295267024906</v>
      </c>
    </row>
    <row r="477" spans="1:23" x14ac:dyDescent="0.3">
      <c r="A477">
        <v>2021</v>
      </c>
      <c r="B477" t="s">
        <v>294</v>
      </c>
      <c r="C477">
        <f>VLOOKUP($B477,'2021'!$B:$AC,18,FALSE)</f>
        <v>0.33784446767252702</v>
      </c>
      <c r="D477">
        <f>VLOOKUP($B477,'2021'!$B:$AC,19,FALSE)</f>
        <v>0.34599999999999997</v>
      </c>
      <c r="E477">
        <f>VLOOKUP($B477,'2021'!$B:$AC,21,FALSE)</f>
        <v>0.13493456531157144</v>
      </c>
      <c r="F477" s="13">
        <f>VLOOKUP($B477,'2021'!$B:$AC,7,FALSE)</f>
        <v>104.1</v>
      </c>
      <c r="G477" s="13">
        <f>VLOOKUP($B477,'2021'!$B:$AC,10,FALSE)</f>
        <v>22.1</v>
      </c>
      <c r="H477">
        <f>VLOOKUP(B477,'2021'!$B:$P,9,FALSE)</f>
        <v>11.1</v>
      </c>
      <c r="I477" s="13">
        <f>VLOOKUP($B477,'2021'!$B:$AC,11,FALSE)</f>
        <v>53.8</v>
      </c>
      <c r="J477" s="13">
        <f>VLOOKUP($B477,'2021'!$B:$AC,6,FALSE)</f>
        <v>22.2</v>
      </c>
      <c r="K477" s="13">
        <f>VLOOKUP($B477,'2021'!$B:$AC,12,FALSE)</f>
        <v>31.7</v>
      </c>
      <c r="L477" s="13">
        <f>VLOOKUP($B477,'2021'!$B:$AC,13,FALSE)</f>
        <v>30.4</v>
      </c>
      <c r="M477" s="13">
        <f>VLOOKUP($B477,'2021'!$B:$AC,14,FALSE)</f>
        <v>88.1</v>
      </c>
      <c r="N477">
        <f>VLOOKUP($B477,'2021'!$B:$AC,20,FALSE)</f>
        <v>0.99149677958591331</v>
      </c>
      <c r="O477">
        <f>VLOOKUP($B477,'2021'!$B:$AC,22,FALSE)</f>
        <v>0.72550752650895334</v>
      </c>
      <c r="P477">
        <f>VLOOKUP($B477,'2021'!$B:$AC,23,FALSE)</f>
        <v>0.87124326403129904</v>
      </c>
      <c r="Q477">
        <f>VLOOKUP($B477,'2021'!$B:$AC,24,FALSE)</f>
        <v>8.1810163874372455E-2</v>
      </c>
      <c r="R477">
        <f>VLOOKUP($B477,'2021'!$B:$AC,25,FALSE)</f>
        <v>-0.40237056238202407</v>
      </c>
      <c r="S477">
        <f>VLOOKUP($B477,'2021'!$B:$AC,26,FALSE)</f>
        <v>0.72633734592563648</v>
      </c>
      <c r="T477">
        <f>VLOOKUP($B477,'2021'!$B:$AC,27,FALSE)</f>
        <v>-0.34432914814774485</v>
      </c>
      <c r="U477">
        <f>VLOOKUP($B477,'2021'!$B:$AC,28,FALSE)</f>
        <v>1.5548472203297776</v>
      </c>
      <c r="V477">
        <f>P477*'Comb LR RESULTS'!$B$18+Q477*'Comb LR RESULTS'!$B$19+R477*'Comb LR RESULTS'!$B$20+S477*'Comb LR RESULTS'!$B$21+T477*'Comb LR RESULTS'!$B$22</f>
        <v>0.53246614791669589</v>
      </c>
      <c r="W477" s="16">
        <f>'NO Z LR RESULTS'!$B$17+'NO Z LR RESULTS'!$B$18*LR!J477+'NO Z LR RESULTS'!$B$19*LR!I477+'NO Z LR RESULTS'!$B$20*LR!K477+'NO Z LR RESULTS'!$B$21*LR!L477+'NO Z LR RESULTS'!$B$22*LR!M477</f>
        <v>0.42144929206007242</v>
      </c>
    </row>
    <row r="478" spans="1:23" x14ac:dyDescent="0.3">
      <c r="A478">
        <v>2021</v>
      </c>
      <c r="B478" t="s">
        <v>184</v>
      </c>
      <c r="C478">
        <f>VLOOKUP($B478,'2021'!$B:$AC,18,FALSE)</f>
        <v>0.37188094635360103</v>
      </c>
      <c r="D478">
        <f>VLOOKUP($B478,'2021'!$B:$AC,19,FALSE)</f>
        <v>0.376</v>
      </c>
      <c r="E478">
        <f>VLOOKUP($B478,'2021'!$B:$AC,21,FALSE)</f>
        <v>1.1055996984127943</v>
      </c>
      <c r="F478" s="13">
        <f>VLOOKUP($B478,'2021'!$B:$AC,7,FALSE)</f>
        <v>105.9</v>
      </c>
      <c r="G478" s="13">
        <f>VLOOKUP($B478,'2021'!$B:$AC,10,FALSE)</f>
        <v>19.399999999999999</v>
      </c>
      <c r="H478">
        <f>VLOOKUP(B478,'2021'!$B:$P,9,FALSE)</f>
        <v>18.8</v>
      </c>
      <c r="I478" s="13">
        <f>VLOOKUP($B478,'2021'!$B:$AC,11,FALSE)</f>
        <v>54.8</v>
      </c>
      <c r="J478" s="13">
        <f>VLOOKUP($B478,'2021'!$B:$AC,6,FALSE)</f>
        <v>22.2</v>
      </c>
      <c r="K478" s="13">
        <f>VLOOKUP($B478,'2021'!$B:$AC,12,FALSE)</f>
        <v>35.4</v>
      </c>
      <c r="L478" s="13">
        <f>VLOOKUP($B478,'2021'!$B:$AC,13,FALSE)</f>
        <v>30.6</v>
      </c>
      <c r="M478" s="13">
        <f>VLOOKUP($B478,'2021'!$B:$AC,14,FALSE)</f>
        <v>92.8</v>
      </c>
      <c r="N478">
        <f>VLOOKUP($B478,'2021'!$B:$AC,20,FALSE)</f>
        <v>0.39364636410358966</v>
      </c>
      <c r="O478">
        <f>VLOOKUP($B478,'2021'!$B:$AC,22,FALSE)</f>
        <v>2.932196739154687</v>
      </c>
      <c r="P478">
        <f>VLOOKUP($B478,'2021'!$B:$AC,23,FALSE)</f>
        <v>1.1771623567404399</v>
      </c>
      <c r="Q478">
        <f>VLOOKUP($B478,'2021'!$B:$AC,24,FALSE)</f>
        <v>8.1810163874372455E-2</v>
      </c>
      <c r="R478">
        <f>VLOOKUP($B478,'2021'!$B:$AC,25,FALSE)</f>
        <v>0.51108424500623617</v>
      </c>
      <c r="S478">
        <f>VLOOKUP($B478,'2021'!$B:$AC,26,FALSE)</f>
        <v>1.7119144604291592</v>
      </c>
      <c r="T478">
        <f>VLOOKUP($B478,'2021'!$B:$AC,27,FALSE)</f>
        <v>-0.30584530217829048</v>
      </c>
      <c r="U478">
        <f>VLOOKUP($B478,'2021'!$B:$AC,28,FALSE)</f>
        <v>1.5884856814755861</v>
      </c>
      <c r="V478">
        <f>P478*'Comb LR RESULTS'!$B$18+Q478*'Comb LR RESULTS'!$B$19+R478*'Comb LR RESULTS'!$B$20+S478*'Comb LR RESULTS'!$B$21+T478*'Comb LR RESULTS'!$B$22</f>
        <v>0.77032803219493573</v>
      </c>
      <c r="W478" s="16">
        <f>'NO Z LR RESULTS'!$B$17+'NO Z LR RESULTS'!$B$18*LR!J478+'NO Z LR RESULTS'!$B$19*LR!I478+'NO Z LR RESULTS'!$B$20*LR!K478+'NO Z LR RESULTS'!$B$21*LR!L478+'NO Z LR RESULTS'!$B$22*LR!M478</f>
        <v>0.43215411805756299</v>
      </c>
    </row>
    <row r="479" spans="1:23" x14ac:dyDescent="0.3">
      <c r="A479">
        <v>2021</v>
      </c>
      <c r="B479" t="s">
        <v>357</v>
      </c>
      <c r="C479">
        <f>VLOOKUP($B479,'2021'!$B:$AC,18,FALSE)</f>
        <v>0.357296322293849</v>
      </c>
      <c r="D479">
        <f>VLOOKUP($B479,'2021'!$B:$AC,19,FALSE)</f>
        <v>0.32600000000000001</v>
      </c>
      <c r="E479">
        <f>VLOOKUP($B479,'2021'!$B:$AC,21,FALSE)</f>
        <v>0.68966989007858548</v>
      </c>
      <c r="F479" s="13">
        <f>VLOOKUP($B479,'2021'!$B:$AC,7,FALSE)</f>
        <v>107.5</v>
      </c>
      <c r="G479" s="13">
        <f>VLOOKUP($B479,'2021'!$B:$AC,10,FALSE)</f>
        <v>13.7</v>
      </c>
      <c r="H479">
        <f>VLOOKUP(B479,'2021'!$B:$P,9,FALSE)</f>
        <v>7.9</v>
      </c>
      <c r="I479" s="13">
        <f>VLOOKUP($B479,'2021'!$B:$AC,11,FALSE)</f>
        <v>48.9</v>
      </c>
      <c r="J479" s="13">
        <f>VLOOKUP($B479,'2021'!$B:$AC,6,FALSE)</f>
        <v>22.1</v>
      </c>
      <c r="K479" s="13">
        <f>VLOOKUP($B479,'2021'!$B:$AC,12,FALSE)</f>
        <v>35.200000000000003</v>
      </c>
      <c r="L479" s="13">
        <f>VLOOKUP($B479,'2021'!$B:$AC,13,FALSE)</f>
        <v>34.799999999999997</v>
      </c>
      <c r="M479" s="13">
        <f>VLOOKUP($B479,'2021'!$B:$AC,14,FALSE)</f>
        <v>82.4</v>
      </c>
      <c r="N479">
        <f>VLOOKUP($B479,'2021'!$B:$AC,20,FALSE)</f>
        <v>-0.86848229080353645</v>
      </c>
      <c r="O479">
        <f>VLOOKUP($B479,'2021'!$B:$AC,22,FALSE)</f>
        <v>-0.19155812030485775</v>
      </c>
      <c r="P479">
        <f>VLOOKUP($B479,'2021'!$B:$AC,23,FALSE)</f>
        <v>-0.62776029024349089</v>
      </c>
      <c r="Q479">
        <f>VLOOKUP($B479,'2021'!$B:$AC,24,FALSE)</f>
        <v>6.9274735538783036E-2</v>
      </c>
      <c r="R479">
        <f>VLOOKUP($B479,'2021'!$B:$AC,25,FALSE)</f>
        <v>0.46170830947173663</v>
      </c>
      <c r="S479">
        <f>VLOOKUP($B479,'2021'!$B:$AC,26,FALSE)</f>
        <v>-0.46893702698288792</v>
      </c>
      <c r="T479">
        <f>VLOOKUP($B479,'2021'!$B:$AC,27,FALSE)</f>
        <v>0.50231546318023879</v>
      </c>
      <c r="U479">
        <f>VLOOKUP($B479,'2021'!$B:$AC,28,FALSE)</f>
        <v>-1.3636860640960804</v>
      </c>
      <c r="V479">
        <f>P479*'Comb LR RESULTS'!$B$18+Q479*'Comb LR RESULTS'!$B$19+R479*'Comb LR RESULTS'!$B$20+S479*'Comb LR RESULTS'!$B$21+T479*'Comb LR RESULTS'!$B$22</f>
        <v>-0.34107008243281639</v>
      </c>
      <c r="W479" s="16">
        <f>'NO Z LR RESULTS'!$B$17+'NO Z LR RESULTS'!$B$18*LR!J479+'NO Z LR RESULTS'!$B$19*LR!I479+'NO Z LR RESULTS'!$B$20*LR!K479+'NO Z LR RESULTS'!$B$21*LR!L479+'NO Z LR RESULTS'!$B$22*LR!M479</f>
        <v>0.38250649474172793</v>
      </c>
    </row>
    <row r="480" spans="1:23" x14ac:dyDescent="0.3">
      <c r="A480">
        <v>2021</v>
      </c>
      <c r="B480" t="s">
        <v>98</v>
      </c>
      <c r="C480">
        <f>VLOOKUP($B480,'2021'!$B:$AC,18,FALSE)</f>
        <v>0.30906805341003801</v>
      </c>
      <c r="D480">
        <f>VLOOKUP($B480,'2021'!$B:$AC,19,FALSE)</f>
        <v>0.34699999999999998</v>
      </c>
      <c r="E480">
        <f>VLOOKUP($B480,'2021'!$B:$AC,21,FALSE)</f>
        <v>-0.68572206729732865</v>
      </c>
      <c r="F480" s="13">
        <f>VLOOKUP($B480,'2021'!$B:$AC,7,FALSE)</f>
        <v>105.8</v>
      </c>
      <c r="G480" s="13">
        <f>VLOOKUP($B480,'2021'!$B:$AC,10,FALSE)</f>
        <v>21.5</v>
      </c>
      <c r="H480">
        <f>VLOOKUP(B480,'2021'!$B:$P,9,FALSE)</f>
        <v>12</v>
      </c>
      <c r="I480" s="13">
        <f>VLOOKUP($B480,'2021'!$B:$AC,11,FALSE)</f>
        <v>52.8</v>
      </c>
      <c r="J480" s="13">
        <f>VLOOKUP($B480,'2021'!$B:$AC,6,FALSE)</f>
        <v>21.9</v>
      </c>
      <c r="K480" s="13">
        <f>VLOOKUP($B480,'2021'!$B:$AC,12,FALSE)</f>
        <v>31.3</v>
      </c>
      <c r="L480" s="13">
        <f>VLOOKUP($B480,'2021'!$B:$AC,13,FALSE)</f>
        <v>26.3</v>
      </c>
      <c r="M480" s="13">
        <f>VLOOKUP($B480,'2021'!$B:$AC,14,FALSE)</f>
        <v>86.6</v>
      </c>
      <c r="N480">
        <f>VLOOKUP($B480,'2021'!$B:$AC,20,FALSE)</f>
        <v>0.85864113170095235</v>
      </c>
      <c r="O480">
        <f>VLOOKUP($B480,'2021'!$B:$AC,22,FALSE)</f>
        <v>0.98343223967533788</v>
      </c>
      <c r="P480">
        <f>VLOOKUP($B480,'2021'!$B:$AC,23,FALSE)</f>
        <v>0.56532417132215806</v>
      </c>
      <c r="Q480">
        <f>VLOOKUP($B480,'2021'!$B:$AC,24,FALSE)</f>
        <v>4.4203878867603318E-2</v>
      </c>
      <c r="R480">
        <f>VLOOKUP($B480,'2021'!$B:$AC,25,FALSE)</f>
        <v>-0.50112243345102481</v>
      </c>
      <c r="S480">
        <f>VLOOKUP($B480,'2021'!$B:$AC,26,FALSE)</f>
        <v>0.41179145831812941</v>
      </c>
      <c r="T480">
        <f>VLOOKUP($B480,'2021'!$B:$AC,27,FALSE)</f>
        <v>-1.1332479905215476</v>
      </c>
      <c r="U480">
        <f>VLOOKUP($B480,'2021'!$B:$AC,28,FALSE)</f>
        <v>2.0903657611583051</v>
      </c>
      <c r="V480">
        <f>P480*'Comb LR RESULTS'!$B$18+Q480*'Comb LR RESULTS'!$B$19+R480*'Comb LR RESULTS'!$B$20+S480*'Comb LR RESULTS'!$B$21+T480*'Comb LR RESULTS'!$B$22</f>
        <v>0.47597047026385775</v>
      </c>
      <c r="W480" s="16">
        <f>'NO Z LR RESULTS'!$B$17+'NO Z LR RESULTS'!$B$18*LR!J480+'NO Z LR RESULTS'!$B$19*LR!I480+'NO Z LR RESULTS'!$B$20*LR!K480+'NO Z LR RESULTS'!$B$21*LR!L480+'NO Z LR RESULTS'!$B$22*LR!M480</f>
        <v>0.41811876849574925</v>
      </c>
    </row>
    <row r="481" spans="1:23" x14ac:dyDescent="0.3">
      <c r="A481">
        <v>2021</v>
      </c>
      <c r="B481" t="s">
        <v>369</v>
      </c>
      <c r="C481">
        <f>VLOOKUP($B481,'2021'!$B:$AC,18,FALSE)</f>
        <v>0.40333862701230799</v>
      </c>
      <c r="D481">
        <f>VLOOKUP($B481,'2021'!$B:$AC,19,FALSE)</f>
        <v>0.39</v>
      </c>
      <c r="E481">
        <f>VLOOKUP($B481,'2021'!$B:$AC,21,FALSE)</f>
        <v>2.0027216971293793</v>
      </c>
      <c r="F481" s="13">
        <f>VLOOKUP($B481,'2021'!$B:$AC,7,FALSE)</f>
        <v>105.3</v>
      </c>
      <c r="G481" s="13">
        <f>VLOOKUP($B481,'2021'!$B:$AC,10,FALSE)</f>
        <v>21.3</v>
      </c>
      <c r="H481">
        <f>VLOOKUP(B481,'2021'!$B:$P,9,FALSE)</f>
        <v>5.7</v>
      </c>
      <c r="I481" s="13">
        <f>VLOOKUP($B481,'2021'!$B:$AC,11,FALSE)</f>
        <v>53.4</v>
      </c>
      <c r="J481" s="13">
        <f>VLOOKUP($B481,'2021'!$B:$AC,6,FALSE)</f>
        <v>21.8</v>
      </c>
      <c r="K481" s="13">
        <f>VLOOKUP($B481,'2021'!$B:$AC,12,FALSE)</f>
        <v>32.1</v>
      </c>
      <c r="L481" s="13">
        <f>VLOOKUP($B481,'2021'!$B:$AC,13,FALSE)</f>
        <v>28.4</v>
      </c>
      <c r="M481" s="13">
        <f>VLOOKUP($B481,'2021'!$B:$AC,14,FALSE)</f>
        <v>85.1</v>
      </c>
      <c r="N481">
        <f>VLOOKUP($B481,'2021'!$B:$AC,20,FALSE)</f>
        <v>0.81435591573929889</v>
      </c>
      <c r="O481">
        <f>VLOOKUP($B481,'2021'!$B:$AC,22,FALSE)</f>
        <v>-0.82204075248935304</v>
      </c>
      <c r="P481">
        <f>VLOOKUP($B481,'2021'!$B:$AC,23,FALSE)</f>
        <v>0.74887562694764309</v>
      </c>
      <c r="Q481">
        <f>VLOOKUP($B481,'2021'!$B:$AC,24,FALSE)</f>
        <v>3.1668450532013906E-2</v>
      </c>
      <c r="R481">
        <f>VLOOKUP($B481,'2021'!$B:$AC,25,FALSE)</f>
        <v>-0.30361869131302244</v>
      </c>
      <c r="S481">
        <f>VLOOKUP($B481,'2021'!$B:$AC,26,FALSE)</f>
        <v>9.7245570710622384E-2</v>
      </c>
      <c r="T481">
        <f>VLOOKUP($B481,'2021'!$B:$AC,27,FALSE)</f>
        <v>-0.72916760784228296</v>
      </c>
      <c r="U481">
        <f>VLOOKUP($B481,'2021'!$B:$AC,28,FALSE)</f>
        <v>1.1617003203979417</v>
      </c>
      <c r="V481">
        <f>P481*'Comb LR RESULTS'!$B$18+Q481*'Comb LR RESULTS'!$B$19+R481*'Comb LR RESULTS'!$B$20+S481*'Comb LR RESULTS'!$B$21+T481*'Comb LR RESULTS'!$B$22</f>
        <v>0.27651145515836661</v>
      </c>
      <c r="W481" s="16">
        <f>'NO Z LR RESULTS'!$B$17+'NO Z LR RESULTS'!$B$18*LR!J481+'NO Z LR RESULTS'!$B$19*LR!I481+'NO Z LR RESULTS'!$B$20*LR!K481+'NO Z LR RESULTS'!$B$21*LR!L481+'NO Z LR RESULTS'!$B$22*LR!M481</f>
        <v>0.41278118999392888</v>
      </c>
    </row>
    <row r="482" spans="1:23" x14ac:dyDescent="0.3">
      <c r="A482">
        <v>2021</v>
      </c>
      <c r="B482" t="s">
        <v>437</v>
      </c>
      <c r="C482">
        <f>VLOOKUP($B482,'2021'!$B:$AC,18,FALSE)</f>
        <v>0.29293036449899501</v>
      </c>
      <c r="D482">
        <f>VLOOKUP($B482,'2021'!$B:$AC,19,FALSE)</f>
        <v>0.29899999999999999</v>
      </c>
      <c r="E482">
        <f>VLOOKUP($B482,'2021'!$B:$AC,21,FALSE)</f>
        <v>-1.145942764672049</v>
      </c>
      <c r="F482" s="13">
        <f>VLOOKUP($B482,'2021'!$B:$AC,7,FALSE)</f>
        <v>105.9</v>
      </c>
      <c r="G482" s="13">
        <f>VLOOKUP($B482,'2021'!$B:$AC,10,FALSE)</f>
        <v>18.899999999999999</v>
      </c>
      <c r="H482">
        <f>VLOOKUP(B482,'2021'!$B:$P,9,FALSE)</f>
        <v>12.4</v>
      </c>
      <c r="I482" s="13">
        <f>VLOOKUP($B482,'2021'!$B:$AC,11,FALSE)</f>
        <v>51.2</v>
      </c>
      <c r="J482" s="13">
        <f>VLOOKUP($B482,'2021'!$B:$AC,6,FALSE)</f>
        <v>21.8</v>
      </c>
      <c r="K482" s="13">
        <f>VLOOKUP($B482,'2021'!$B:$AC,12,FALSE)</f>
        <v>32.299999999999997</v>
      </c>
      <c r="L482" s="13">
        <f>VLOOKUP($B482,'2021'!$B:$AC,13,FALSE)</f>
        <v>33.700000000000003</v>
      </c>
      <c r="M482" s="13">
        <f>VLOOKUP($B482,'2021'!$B:$AC,14,FALSE)</f>
        <v>84.7</v>
      </c>
      <c r="N482">
        <f>VLOOKUP($B482,'2021'!$B:$AC,20,FALSE)</f>
        <v>0.28293332419945577</v>
      </c>
      <c r="O482">
        <f>VLOOKUP($B482,'2021'!$B:$AC,22,FALSE)</f>
        <v>1.0980654455270644</v>
      </c>
      <c r="P482">
        <f>VLOOKUP($B482,'2021'!$B:$AC,23,FALSE)</f>
        <v>7.5853622987534439E-2</v>
      </c>
      <c r="Q482">
        <f>VLOOKUP($B482,'2021'!$B:$AC,24,FALSE)</f>
        <v>3.1668450532013906E-2</v>
      </c>
      <c r="R482">
        <f>VLOOKUP($B482,'2021'!$B:$AC,25,FALSE)</f>
        <v>-0.2542427557785229</v>
      </c>
      <c r="S482">
        <f>VLOOKUP($B482,'2021'!$B:$AC,26,FALSE)</f>
        <v>1.3366667348622295E-2</v>
      </c>
      <c r="T482">
        <f>VLOOKUP($B482,'2021'!$B:$AC,27,FALSE)</f>
        <v>0.29065431034824385</v>
      </c>
      <c r="U482">
        <f>VLOOKUP($B482,'2021'!$B:$AC,28,FALSE)</f>
        <v>8.6235633109152388E-3</v>
      </c>
      <c r="V482">
        <f>P482*'Comb LR RESULTS'!$B$18+Q482*'Comb LR RESULTS'!$B$19+R482*'Comb LR RESULTS'!$B$20+S482*'Comb LR RESULTS'!$B$21+T482*'Comb LR RESULTS'!$B$22</f>
        <v>4.2356049721765661E-2</v>
      </c>
      <c r="W482" s="16">
        <f>'NO Z LR RESULTS'!$B$17+'NO Z LR RESULTS'!$B$18*LR!J482+'NO Z LR RESULTS'!$B$19*LR!I482+'NO Z LR RESULTS'!$B$20*LR!K482+'NO Z LR RESULTS'!$B$21*LR!L482+'NO Z LR RESULTS'!$B$22*LR!M482</f>
        <v>0.40043415218924283</v>
      </c>
    </row>
    <row r="483" spans="1:23" x14ac:dyDescent="0.3">
      <c r="A483">
        <v>2021</v>
      </c>
      <c r="B483" t="s">
        <v>281</v>
      </c>
      <c r="C483">
        <f>VLOOKUP($B483,'2021'!$B:$AC,18,FALSE)</f>
        <v>0.33284593557382502</v>
      </c>
      <c r="D483">
        <f>VLOOKUP($B483,'2021'!$B:$AC,19,FALSE)</f>
        <v>0.33900000000000002</v>
      </c>
      <c r="E483">
        <f>VLOOKUP($B483,'2021'!$B:$AC,21,FALSE)</f>
        <v>-7.6154578668016738E-3</v>
      </c>
      <c r="F483" s="13">
        <f>VLOOKUP($B483,'2021'!$B:$AC,7,FALSE)</f>
        <v>104.4</v>
      </c>
      <c r="G483" s="13">
        <f>VLOOKUP($B483,'2021'!$B:$AC,10,FALSE)</f>
        <v>15</v>
      </c>
      <c r="H483">
        <f>VLOOKUP(B483,'2021'!$B:$P,9,FALSE)</f>
        <v>7.9</v>
      </c>
      <c r="I483" s="13">
        <f>VLOOKUP($B483,'2021'!$B:$AC,11,FALSE)</f>
        <v>48.7</v>
      </c>
      <c r="J483" s="13">
        <f>VLOOKUP($B483,'2021'!$B:$AC,6,FALSE)</f>
        <v>21.8</v>
      </c>
      <c r="K483" s="13">
        <f>VLOOKUP($B483,'2021'!$B:$AC,12,FALSE)</f>
        <v>33.700000000000003</v>
      </c>
      <c r="L483" s="13">
        <f>VLOOKUP($B483,'2021'!$B:$AC,13,FALSE)</f>
        <v>37.799999999999997</v>
      </c>
      <c r="M483" s="13">
        <f>VLOOKUP($B483,'2021'!$B:$AC,14,FALSE)</f>
        <v>85.6</v>
      </c>
      <c r="N483">
        <f>VLOOKUP($B483,'2021'!$B:$AC,20,FALSE)</f>
        <v>-0.58062838705278819</v>
      </c>
      <c r="O483">
        <f>VLOOKUP($B483,'2021'!$B:$AC,22,FALSE)</f>
        <v>-0.19155812030485775</v>
      </c>
      <c r="P483">
        <f>VLOOKUP($B483,'2021'!$B:$AC,23,FALSE)</f>
        <v>-0.68894410878531775</v>
      </c>
      <c r="Q483">
        <f>VLOOKUP($B483,'2021'!$B:$AC,24,FALSE)</f>
        <v>3.1668450532013906E-2</v>
      </c>
      <c r="R483">
        <f>VLOOKUP($B483,'2021'!$B:$AC,25,FALSE)</f>
        <v>9.1388792962982413E-2</v>
      </c>
      <c r="S483">
        <f>VLOOKUP($B483,'2021'!$B:$AC,26,FALSE)</f>
        <v>0.20209419991312472</v>
      </c>
      <c r="T483">
        <f>VLOOKUP($B483,'2021'!$B:$AC,27,FALSE)</f>
        <v>1.079573152722046</v>
      </c>
      <c r="U483">
        <f>VLOOKUP($B483,'2021'!$B:$AC,28,FALSE)</f>
        <v>-0.93719929523988976</v>
      </c>
      <c r="V483">
        <f>P483*'Comb LR RESULTS'!$B$18+Q483*'Comb LR RESULTS'!$B$19+R483*'Comb LR RESULTS'!$B$20+S483*'Comb LR RESULTS'!$B$21+T483*'Comb LR RESULTS'!$B$22</f>
        <v>-0.11970751778367257</v>
      </c>
      <c r="W483" s="16">
        <f>'NO Z LR RESULTS'!$B$17+'NO Z LR RESULTS'!$B$18*LR!J483+'NO Z LR RESULTS'!$B$19*LR!I483+'NO Z LR RESULTS'!$B$20*LR!K483+'NO Z LR RESULTS'!$B$21*LR!L483+'NO Z LR RESULTS'!$B$22*LR!M483</f>
        <v>0.39015338831401314</v>
      </c>
    </row>
    <row r="484" spans="1:23" x14ac:dyDescent="0.3">
      <c r="A484">
        <v>2021</v>
      </c>
      <c r="B484" t="s">
        <v>196</v>
      </c>
      <c r="C484">
        <f>VLOOKUP($B484,'2021'!$B:$AC,18,FALSE)</f>
        <v>0.34471630454063401</v>
      </c>
      <c r="D484">
        <f>VLOOKUP($B484,'2021'!$B:$AC,19,FALSE)</f>
        <v>0.32400000000000001</v>
      </c>
      <c r="E484">
        <f>VLOOKUP($B484,'2021'!$B:$AC,21,FALSE)</f>
        <v>0.33090820026752715</v>
      </c>
      <c r="F484" s="13">
        <f>VLOOKUP($B484,'2021'!$B:$AC,7,FALSE)</f>
        <v>104.5</v>
      </c>
      <c r="G484" s="13">
        <f>VLOOKUP($B484,'2021'!$B:$AC,10,FALSE)</f>
        <v>18.399999999999999</v>
      </c>
      <c r="H484">
        <f>VLOOKUP(B484,'2021'!$B:$P,9,FALSE)</f>
        <v>3.2</v>
      </c>
      <c r="I484" s="13">
        <f>VLOOKUP($B484,'2021'!$B:$AC,11,FALSE)</f>
        <v>44.2</v>
      </c>
      <c r="J484" s="13">
        <f>VLOOKUP($B484,'2021'!$B:$AC,6,FALSE)</f>
        <v>21.5</v>
      </c>
      <c r="K484" s="13">
        <f>VLOOKUP($B484,'2021'!$B:$AC,12,FALSE)</f>
        <v>25.8</v>
      </c>
      <c r="L484" s="13">
        <f>VLOOKUP($B484,'2021'!$B:$AC,13,FALSE)</f>
        <v>41.5</v>
      </c>
      <c r="M484" s="13">
        <f>VLOOKUP($B484,'2021'!$B:$AC,14,FALSE)</f>
        <v>83.1</v>
      </c>
      <c r="N484">
        <f>VLOOKUP($B484,'2021'!$B:$AC,20,FALSE)</f>
        <v>0.17222028429532191</v>
      </c>
      <c r="O484">
        <f>VLOOKUP($B484,'2021'!$B:$AC,22,FALSE)</f>
        <v>-1.5384982890626431</v>
      </c>
      <c r="P484">
        <f>VLOOKUP($B484,'2021'!$B:$AC,23,FALSE)</f>
        <v>-2.0655800259764519</v>
      </c>
      <c r="Q484">
        <f>VLOOKUP($B484,'2021'!$B:$AC,24,FALSE)</f>
        <v>-5.9378344747552242E-3</v>
      </c>
      <c r="R484">
        <f>VLOOKUP($B484,'2021'!$B:$AC,25,FALSE)</f>
        <v>-1.8589606606497904</v>
      </c>
      <c r="S484">
        <f>VLOOKUP($B484,'2021'!$B:$AC,26,FALSE)</f>
        <v>-0.32214894609938699</v>
      </c>
      <c r="T484">
        <f>VLOOKUP($B484,'2021'!$B:$AC,27,FALSE)</f>
        <v>1.7915243031569421</v>
      </c>
      <c r="U484">
        <f>VLOOKUP($B484,'2021'!$B:$AC,28,FALSE)</f>
        <v>-0.26065042308129382</v>
      </c>
      <c r="V484">
        <f>P484*'Comb LR RESULTS'!$B$18+Q484*'Comb LR RESULTS'!$B$19+R484*'Comb LR RESULTS'!$B$20+S484*'Comb LR RESULTS'!$B$21+T484*'Comb LR RESULTS'!$B$22</f>
        <v>-0.21290707361476197</v>
      </c>
      <c r="W484" s="16">
        <f>'NO Z LR RESULTS'!$B$17+'NO Z LR RESULTS'!$B$18*LR!J484+'NO Z LR RESULTS'!$B$19*LR!I484+'NO Z LR RESULTS'!$B$20*LR!K484+'NO Z LR RESULTS'!$B$21*LR!L484+'NO Z LR RESULTS'!$B$22*LR!M484</f>
        <v>0.37755413134330185</v>
      </c>
    </row>
    <row r="485" spans="1:23" x14ac:dyDescent="0.3">
      <c r="A485">
        <v>2021</v>
      </c>
      <c r="B485" t="s">
        <v>94</v>
      </c>
      <c r="C485">
        <f>VLOOKUP($B485,'2021'!$B:$AC,18,FALSE)</f>
        <v>0.31673481828507699</v>
      </c>
      <c r="D485">
        <f>VLOOKUP($B485,'2021'!$B:$AC,19,FALSE)</f>
        <v>0.34399999999999997</v>
      </c>
      <c r="E485">
        <f>VLOOKUP($B485,'2021'!$B:$AC,21,FALSE)</f>
        <v>-0.46707837569759986</v>
      </c>
      <c r="F485" s="13">
        <f>VLOOKUP($B485,'2021'!$B:$AC,7,FALSE)</f>
        <v>104.3</v>
      </c>
      <c r="G485" s="13">
        <f>VLOOKUP($B485,'2021'!$B:$AC,10,FALSE)</f>
        <v>17.5</v>
      </c>
      <c r="H485">
        <f>VLOOKUP(B485,'2021'!$B:$P,9,FALSE)</f>
        <v>9.9</v>
      </c>
      <c r="I485" s="13">
        <f>VLOOKUP($B485,'2021'!$B:$AC,11,FALSE)</f>
        <v>50.9</v>
      </c>
      <c r="J485" s="13">
        <f>VLOOKUP($B485,'2021'!$B:$AC,6,FALSE)</f>
        <v>21.4</v>
      </c>
      <c r="K485" s="13">
        <f>VLOOKUP($B485,'2021'!$B:$AC,12,FALSE)</f>
        <v>33.4</v>
      </c>
      <c r="L485" s="13">
        <f>VLOOKUP($B485,'2021'!$B:$AC,13,FALSE)</f>
        <v>32.799999999999997</v>
      </c>
      <c r="M485" s="13">
        <f>VLOOKUP($B485,'2021'!$B:$AC,14,FALSE)</f>
        <v>85.9</v>
      </c>
      <c r="N485">
        <f>VLOOKUP($B485,'2021'!$B:$AC,20,FALSE)</f>
        <v>-2.7063187532118768E-2</v>
      </c>
      <c r="O485">
        <f>VLOOKUP($B485,'2021'!$B:$AC,22,FALSE)</f>
        <v>0.38160790895377433</v>
      </c>
      <c r="P485">
        <f>VLOOKUP($B485,'2021'!$B:$AC,23,FALSE)</f>
        <v>-1.5922104825209137E-2</v>
      </c>
      <c r="Q485">
        <f>VLOOKUP($B485,'2021'!$B:$AC,24,FALSE)</f>
        <v>-1.8473262810345083E-2</v>
      </c>
      <c r="R485">
        <f>VLOOKUP($B485,'2021'!$B:$AC,25,FALSE)</f>
        <v>1.7324889661230514E-2</v>
      </c>
      <c r="S485">
        <f>VLOOKUP($B485,'2021'!$B:$AC,26,FALSE)</f>
        <v>0.26500337743462854</v>
      </c>
      <c r="T485">
        <f>VLOOKUP($B485,'2021'!$B:$AC,27,FALSE)</f>
        <v>0.11747700348570063</v>
      </c>
      <c r="U485">
        <f>VLOOKUP($B485,'2021'!$B:$AC,28,FALSE)</f>
        <v>0.1117282214773523</v>
      </c>
      <c r="V485">
        <f>P485*'Comb LR RESULTS'!$B$18+Q485*'Comb LR RESULTS'!$B$19+R485*'Comb LR RESULTS'!$B$20+S485*'Comb LR RESULTS'!$B$21+T485*'Comb LR RESULTS'!$B$22</f>
        <v>7.0214925819758162E-2</v>
      </c>
      <c r="W485" s="16">
        <f>'NO Z LR RESULTS'!$B$17+'NO Z LR RESULTS'!$B$18*LR!J485+'NO Z LR RESULTS'!$B$19*LR!I485+'NO Z LR RESULTS'!$B$20*LR!K485+'NO Z LR RESULTS'!$B$21*LR!L485+'NO Z LR RESULTS'!$B$22*LR!M485</f>
        <v>0.40182972373665166</v>
      </c>
    </row>
    <row r="486" spans="1:23" x14ac:dyDescent="0.3">
      <c r="A486">
        <v>2021</v>
      </c>
      <c r="B486" t="s">
        <v>55</v>
      </c>
      <c r="C486">
        <f>VLOOKUP($B486,'2021'!$B:$AC,18,FALSE)</f>
        <v>0.30928154316331602</v>
      </c>
      <c r="D486">
        <f>VLOOKUP($B486,'2021'!$B:$AC,19,FALSE)</f>
        <v>0.33700000000000002</v>
      </c>
      <c r="E486">
        <f>VLOOKUP($B486,'2021'!$B:$AC,21,FALSE)</f>
        <v>-0.67963368601314567</v>
      </c>
      <c r="F486" s="13">
        <f>VLOOKUP($B486,'2021'!$B:$AC,7,FALSE)</f>
        <v>106.4</v>
      </c>
      <c r="G486" s="13">
        <f>VLOOKUP($B486,'2021'!$B:$AC,10,FALSE)</f>
        <v>14.3</v>
      </c>
      <c r="H486">
        <f>VLOOKUP(B486,'2021'!$B:$P,9,FALSE)</f>
        <v>8.9</v>
      </c>
      <c r="I486" s="13">
        <f>VLOOKUP($B486,'2021'!$B:$AC,11,FALSE)</f>
        <v>50</v>
      </c>
      <c r="J486" s="13">
        <f>VLOOKUP($B486,'2021'!$B:$AC,6,FALSE)</f>
        <v>21.3</v>
      </c>
      <c r="K486" s="13">
        <f>VLOOKUP($B486,'2021'!$B:$AC,12,FALSE)</f>
        <v>35.700000000000003</v>
      </c>
      <c r="L486" s="13">
        <f>VLOOKUP($B486,'2021'!$B:$AC,13,FALSE)</f>
        <v>31.8</v>
      </c>
      <c r="M486" s="13">
        <f>VLOOKUP($B486,'2021'!$B:$AC,14,FALSE)</f>
        <v>84</v>
      </c>
      <c r="N486">
        <f>VLOOKUP($B486,'2021'!$B:$AC,20,FALSE)</f>
        <v>-0.73562664291857549</v>
      </c>
      <c r="O486">
        <f>VLOOKUP($B486,'2021'!$B:$AC,22,FALSE)</f>
        <v>9.5024894324458292E-2</v>
      </c>
      <c r="P486">
        <f>VLOOKUP($B486,'2021'!$B:$AC,23,FALSE)</f>
        <v>-0.29124928826343549</v>
      </c>
      <c r="Q486">
        <f>VLOOKUP($B486,'2021'!$B:$AC,24,FALSE)</f>
        <v>-3.1008691145934495E-2</v>
      </c>
      <c r="R486">
        <f>VLOOKUP($B486,'2021'!$B:$AC,25,FALSE)</f>
        <v>0.585148148307988</v>
      </c>
      <c r="S486">
        <f>VLOOKUP($B486,'2021'!$B:$AC,26,FALSE)</f>
        <v>-0.13342141353488157</v>
      </c>
      <c r="T486">
        <f>VLOOKUP($B486,'2021'!$B:$AC,27,FALSE)</f>
        <v>-7.4942226361567763E-2</v>
      </c>
      <c r="U486">
        <f>VLOOKUP($B486,'2021'!$B:$AC,28,FALSE)</f>
        <v>-0.67463602662723632</v>
      </c>
      <c r="V486">
        <f>P486*'Comb LR RESULTS'!$B$18+Q486*'Comb LR RESULTS'!$B$19+R486*'Comb LR RESULTS'!$B$20+S486*'Comb LR RESULTS'!$B$21+T486*'Comb LR RESULTS'!$B$22</f>
        <v>-0.19576176366922732</v>
      </c>
      <c r="W486" s="16">
        <f>'NO Z LR RESULTS'!$B$17+'NO Z LR RESULTS'!$B$18*LR!J486+'NO Z LR RESULTS'!$B$19*LR!I486+'NO Z LR RESULTS'!$B$20*LR!K486+'NO Z LR RESULTS'!$B$21*LR!L486+'NO Z LR RESULTS'!$B$22*LR!M486</f>
        <v>0.39147008826893942</v>
      </c>
    </row>
    <row r="487" spans="1:23" x14ac:dyDescent="0.3">
      <c r="A487">
        <v>2021</v>
      </c>
      <c r="B487" t="s">
        <v>83</v>
      </c>
      <c r="C487">
        <f>VLOOKUP($B487,'2021'!$B:$AC,18,FALSE)</f>
        <v>0.32039398705686301</v>
      </c>
      <c r="D487">
        <f>VLOOKUP($B487,'2021'!$B:$AC,19,FALSE)</f>
        <v>0.309</v>
      </c>
      <c r="E487">
        <f>VLOOKUP($B487,'2021'!$B:$AC,21,FALSE)</f>
        <v>-0.36272482090755914</v>
      </c>
      <c r="F487" s="13">
        <f>VLOOKUP($B487,'2021'!$B:$AC,7,FALSE)</f>
        <v>103.1</v>
      </c>
      <c r="G487" s="13">
        <f>VLOOKUP($B487,'2021'!$B:$AC,10,FALSE)</f>
        <v>15.5</v>
      </c>
      <c r="H487">
        <f>VLOOKUP(B487,'2021'!$B:$P,9,FALSE)</f>
        <v>10.1</v>
      </c>
      <c r="I487" s="13">
        <f>VLOOKUP($B487,'2021'!$B:$AC,11,FALSE)</f>
        <v>53.3</v>
      </c>
      <c r="J487" s="13">
        <f>VLOOKUP($B487,'2021'!$B:$AC,6,FALSE)</f>
        <v>21</v>
      </c>
      <c r="K487" s="13">
        <f>VLOOKUP($B487,'2021'!$B:$AC,12,FALSE)</f>
        <v>37.799999999999997</v>
      </c>
      <c r="L487" s="13">
        <f>VLOOKUP($B487,'2021'!$B:$AC,13,FALSE)</f>
        <v>23.9</v>
      </c>
      <c r="M487" s="13">
        <f>VLOOKUP($B487,'2021'!$B:$AC,14,FALSE)</f>
        <v>86.2</v>
      </c>
      <c r="N487">
        <f>VLOOKUP($B487,'2021'!$B:$AC,20,FALSE)</f>
        <v>-0.46991534714865429</v>
      </c>
      <c r="O487">
        <f>VLOOKUP($B487,'2021'!$B:$AC,22,FALSE)</f>
        <v>0.43892451187963732</v>
      </c>
      <c r="P487">
        <f>VLOOKUP($B487,'2021'!$B:$AC,23,FALSE)</f>
        <v>0.71828371767672861</v>
      </c>
      <c r="Q487">
        <f>VLOOKUP($B487,'2021'!$B:$AC,24,FALSE)</f>
        <v>-6.8614976152703622E-2</v>
      </c>
      <c r="R487">
        <f>VLOOKUP($B487,'2021'!$B:$AC,25,FALSE)</f>
        <v>1.1035954714202425</v>
      </c>
      <c r="S487">
        <f>VLOOKUP($B487,'2021'!$B:$AC,26,FALSE)</f>
        <v>0.32791255495612931</v>
      </c>
      <c r="T487">
        <f>VLOOKUP($B487,'2021'!$B:$AC,27,FALSE)</f>
        <v>-1.5950541421549937</v>
      </c>
      <c r="U487">
        <f>VLOOKUP($B487,'2021'!$B:$AC,28,FALSE)</f>
        <v>0.75075624953817699</v>
      </c>
      <c r="V487">
        <f>P487*'Comb LR RESULTS'!$B$18+Q487*'Comb LR RESULTS'!$B$19+R487*'Comb LR RESULTS'!$B$20+S487*'Comb LR RESULTS'!$B$21+T487*'Comb LR RESULTS'!$B$22</f>
        <v>0.15114785951795501</v>
      </c>
      <c r="W487" s="16">
        <f>'NO Z LR RESULTS'!$B$17+'NO Z LR RESULTS'!$B$18*LR!J487+'NO Z LR RESULTS'!$B$19*LR!I487+'NO Z LR RESULTS'!$B$20*LR!K487+'NO Z LR RESULTS'!$B$21*LR!L487+'NO Z LR RESULTS'!$B$22*LR!M487</f>
        <v>0.41085077833639777</v>
      </c>
    </row>
    <row r="488" spans="1:23" x14ac:dyDescent="0.3">
      <c r="A488">
        <v>2021</v>
      </c>
      <c r="B488" t="s">
        <v>285</v>
      </c>
      <c r="C488">
        <f>VLOOKUP($B488,'2021'!$B:$AC,18,FALSE)</f>
        <v>0.29390964448088502</v>
      </c>
      <c r="D488">
        <f>VLOOKUP($B488,'2021'!$B:$AC,19,FALSE)</f>
        <v>0.33500000000000002</v>
      </c>
      <c r="E488">
        <f>VLOOKUP($B488,'2021'!$B:$AC,21,FALSE)</f>
        <v>-1.1180152888931523</v>
      </c>
      <c r="F488" s="13">
        <f>VLOOKUP($B488,'2021'!$B:$AC,7,FALSE)</f>
        <v>105.3</v>
      </c>
      <c r="G488" s="13">
        <f>VLOOKUP($B488,'2021'!$B:$AC,10,FALSE)</f>
        <v>20.7</v>
      </c>
      <c r="H488">
        <f>VLOOKUP(B488,'2021'!$B:$P,9,FALSE)</f>
        <v>11.1</v>
      </c>
      <c r="I488" s="13">
        <f>VLOOKUP($B488,'2021'!$B:$AC,11,FALSE)</f>
        <v>54.1</v>
      </c>
      <c r="J488" s="13">
        <f>VLOOKUP($B488,'2021'!$B:$AC,6,FALSE)</f>
        <v>20.9</v>
      </c>
      <c r="K488" s="13">
        <f>VLOOKUP($B488,'2021'!$B:$AC,12,FALSE)</f>
        <v>33.4</v>
      </c>
      <c r="L488" s="13">
        <f>VLOOKUP($B488,'2021'!$B:$AC,13,FALSE)</f>
        <v>29.4</v>
      </c>
      <c r="M488" s="13">
        <f>VLOOKUP($B488,'2021'!$B:$AC,14,FALSE)</f>
        <v>86.2</v>
      </c>
      <c r="N488">
        <f>VLOOKUP($B488,'2021'!$B:$AC,20,FALSE)</f>
        <v>0.68150026785433793</v>
      </c>
      <c r="O488">
        <f>VLOOKUP($B488,'2021'!$B:$AC,22,FALSE)</f>
        <v>0.72550752650895334</v>
      </c>
      <c r="P488">
        <f>VLOOKUP($B488,'2021'!$B:$AC,23,FALSE)</f>
        <v>0.9630189918440426</v>
      </c>
      <c r="Q488">
        <f>VLOOKUP($B488,'2021'!$B:$AC,24,FALSE)</f>
        <v>-8.1150404488293484E-2</v>
      </c>
      <c r="R488">
        <f>VLOOKUP($B488,'2021'!$B:$AC,25,FALSE)</f>
        <v>1.7324889661230514E-2</v>
      </c>
      <c r="S488">
        <f>VLOOKUP($B488,'2021'!$B:$AC,26,FALSE)</f>
        <v>0.32791255495612931</v>
      </c>
      <c r="T488">
        <f>VLOOKUP($B488,'2021'!$B:$AC,27,FALSE)</f>
        <v>-0.53674837799501396</v>
      </c>
      <c r="U488">
        <f>VLOOKUP($B488,'2021'!$B:$AC,28,FALSE)</f>
        <v>0.76618563880161938</v>
      </c>
      <c r="V488">
        <f>P488*'Comb LR RESULTS'!$B$18+Q488*'Comb LR RESULTS'!$B$19+R488*'Comb LR RESULTS'!$B$20+S488*'Comb LR RESULTS'!$B$21+T488*'Comb LR RESULTS'!$B$22</f>
        <v>0.22790398615298799</v>
      </c>
      <c r="W488" s="16">
        <f>'NO Z LR RESULTS'!$B$17+'NO Z LR RESULTS'!$B$18*LR!J488+'NO Z LR RESULTS'!$B$19*LR!I488+'NO Z LR RESULTS'!$B$20*LR!K488+'NO Z LR RESULTS'!$B$21*LR!L488+'NO Z LR RESULTS'!$B$22*LR!M488</f>
        <v>0.41463117802960159</v>
      </c>
    </row>
    <row r="489" spans="1:23" x14ac:dyDescent="0.3">
      <c r="A489">
        <v>2021</v>
      </c>
      <c r="B489" t="s">
        <v>485</v>
      </c>
      <c r="C489">
        <f>VLOOKUP($B489,'2021'!$B:$AC,18,FALSE)</f>
        <v>0.327307802073809</v>
      </c>
      <c r="D489">
        <f>VLOOKUP($B489,'2021'!$B:$AC,19,FALSE)</f>
        <v>0.32600000000000001</v>
      </c>
      <c r="E489">
        <f>VLOOKUP($B489,'2021'!$B:$AC,21,FALSE)</f>
        <v>-0.16555403727438722</v>
      </c>
      <c r="F489" s="13">
        <f>VLOOKUP($B489,'2021'!$B:$AC,7,FALSE)</f>
        <v>104.6</v>
      </c>
      <c r="G489" s="13">
        <f>VLOOKUP($B489,'2021'!$B:$AC,10,FALSE)</f>
        <v>20.8</v>
      </c>
      <c r="H489">
        <f>VLOOKUP(B489,'2021'!$B:$P,9,FALSE)</f>
        <v>13.4</v>
      </c>
      <c r="I489" s="13">
        <f>VLOOKUP($B489,'2021'!$B:$AC,11,FALSE)</f>
        <v>51.8</v>
      </c>
      <c r="J489" s="13">
        <f>VLOOKUP($B489,'2021'!$B:$AC,6,FALSE)</f>
        <v>20.8</v>
      </c>
      <c r="K489" s="13">
        <f>VLOOKUP($B489,'2021'!$B:$AC,12,FALSE)</f>
        <v>31</v>
      </c>
      <c r="L489" s="13">
        <f>VLOOKUP($B489,'2021'!$B:$AC,13,FALSE)</f>
        <v>30.1</v>
      </c>
      <c r="M489" s="13">
        <f>VLOOKUP($B489,'2021'!$B:$AC,14,FALSE)</f>
        <v>85.9</v>
      </c>
      <c r="N489">
        <f>VLOOKUP($B489,'2021'!$B:$AC,20,FALSE)</f>
        <v>0.70364287583516505</v>
      </c>
      <c r="O489">
        <f>VLOOKUP($B489,'2021'!$B:$AC,22,FALSE)</f>
        <v>1.3846484601563804</v>
      </c>
      <c r="P489">
        <f>VLOOKUP($B489,'2021'!$B:$AC,23,FALSE)</f>
        <v>0.2594050786130172</v>
      </c>
      <c r="Q489">
        <f>VLOOKUP($B489,'2021'!$B:$AC,24,FALSE)</f>
        <v>-9.3685832823882903E-2</v>
      </c>
      <c r="R489">
        <f>VLOOKUP($B489,'2021'!$B:$AC,25,FALSE)</f>
        <v>-0.57518633675277586</v>
      </c>
      <c r="S489">
        <f>VLOOKUP($B489,'2021'!$B:$AC,26,FALSE)</f>
        <v>0.26500337743462854</v>
      </c>
      <c r="T489">
        <f>VLOOKUP($B489,'2021'!$B:$AC,27,FALSE)</f>
        <v>-0.40205491710192504</v>
      </c>
      <c r="U489">
        <f>VLOOKUP($B489,'2021'!$B:$AC,28,FALSE)</f>
        <v>1.1485587984654466</v>
      </c>
      <c r="V489">
        <f>P489*'Comb LR RESULTS'!$B$18+Q489*'Comb LR RESULTS'!$B$19+R489*'Comb LR RESULTS'!$B$20+S489*'Comb LR RESULTS'!$B$21+T489*'Comb LR RESULTS'!$B$22</f>
        <v>0.2195823634320816</v>
      </c>
      <c r="W489" s="16">
        <f>'NO Z LR RESULTS'!$B$17+'NO Z LR RESULTS'!$B$18*LR!J489+'NO Z LR RESULTS'!$B$19*LR!I489+'NO Z LR RESULTS'!$B$20*LR!K489+'NO Z LR RESULTS'!$B$21*LR!L489+'NO Z LR RESULTS'!$B$22*LR!M489</f>
        <v>0.40967193295411608</v>
      </c>
    </row>
    <row r="490" spans="1:23" x14ac:dyDescent="0.3">
      <c r="A490">
        <v>2021</v>
      </c>
      <c r="B490" t="s">
        <v>486</v>
      </c>
      <c r="C490">
        <f>VLOOKUP($B490,'2021'!$B:$AC,18,FALSE)</f>
        <v>0.37888676512214797</v>
      </c>
      <c r="D490">
        <f>VLOOKUP($B490,'2021'!$B:$AC,19,FALSE)</f>
        <v>0.36099999999999999</v>
      </c>
      <c r="E490">
        <f>VLOOKUP($B490,'2021'!$B:$AC,21,FALSE)</f>
        <v>1.3053942797258129</v>
      </c>
      <c r="F490" s="13">
        <f>VLOOKUP($B490,'2021'!$B:$AC,7,FALSE)</f>
        <v>102.6</v>
      </c>
      <c r="G490" s="13">
        <f>VLOOKUP($B490,'2021'!$B:$AC,10,FALSE)</f>
        <v>20.7</v>
      </c>
      <c r="H490">
        <f>VLOOKUP(B490,'2021'!$B:$P,9,FALSE)</f>
        <v>6.8</v>
      </c>
      <c r="I490" s="13">
        <f>VLOOKUP($B490,'2021'!$B:$AC,11,FALSE)</f>
        <v>52.5</v>
      </c>
      <c r="J490" s="13">
        <f>VLOOKUP($B490,'2021'!$B:$AC,6,FALSE)</f>
        <v>20.6</v>
      </c>
      <c r="K490" s="13">
        <f>VLOOKUP($B490,'2021'!$B:$AC,12,FALSE)</f>
        <v>31.8</v>
      </c>
      <c r="L490" s="13">
        <f>VLOOKUP($B490,'2021'!$B:$AC,13,FALSE)</f>
        <v>27.6</v>
      </c>
      <c r="M490" s="13">
        <f>VLOOKUP($B490,'2021'!$B:$AC,14,FALSE)</f>
        <v>81.8</v>
      </c>
      <c r="N490">
        <f>VLOOKUP($B490,'2021'!$B:$AC,20,FALSE)</f>
        <v>0.68150026785433793</v>
      </c>
      <c r="O490">
        <f>VLOOKUP($B490,'2021'!$B:$AC,22,FALSE)</f>
        <v>-0.50679943639710556</v>
      </c>
      <c r="P490">
        <f>VLOOKUP($B490,'2021'!$B:$AC,23,FALSE)</f>
        <v>0.47354844350941672</v>
      </c>
      <c r="Q490">
        <f>VLOOKUP($B490,'2021'!$B:$AC,24,FALSE)</f>
        <v>-0.11875668949506217</v>
      </c>
      <c r="R490">
        <f>VLOOKUP($B490,'2021'!$B:$AC,25,FALSE)</f>
        <v>-0.37768259461477344</v>
      </c>
      <c r="S490">
        <f>VLOOKUP($B490,'2021'!$B:$AC,26,FALSE)</f>
        <v>-0.59475538202589251</v>
      </c>
      <c r="T490">
        <f>VLOOKUP($B490,'2021'!$B:$AC,27,FALSE)</f>
        <v>-0.88310299172009765</v>
      </c>
      <c r="U490">
        <f>VLOOKUP($B490,'2021'!$B:$AC,28,FALSE)</f>
        <v>0.54727351481391651</v>
      </c>
      <c r="V490">
        <f>P490*'Comb LR RESULTS'!$B$18+Q490*'Comb LR RESULTS'!$B$19+R490*'Comb LR RESULTS'!$B$20+S490*'Comb LR RESULTS'!$B$21+T490*'Comb LR RESULTS'!$B$22</f>
        <v>-8.2657484705194392E-2</v>
      </c>
      <c r="W490" s="16">
        <f>'NO Z LR RESULTS'!$B$17+'NO Z LR RESULTS'!$B$18*LR!J490+'NO Z LR RESULTS'!$B$19*LR!I490+'NO Z LR RESULTS'!$B$20*LR!K490+'NO Z LR RESULTS'!$B$21*LR!L490+'NO Z LR RESULTS'!$B$22*LR!M490</f>
        <v>0.40120560844666897</v>
      </c>
    </row>
    <row r="491" spans="1:23" x14ac:dyDescent="0.3">
      <c r="A491">
        <v>2021</v>
      </c>
      <c r="B491" t="s">
        <v>238</v>
      </c>
      <c r="C491">
        <f>VLOOKUP($B491,'2021'!$B:$AC,18,FALSE)</f>
        <v>0.32817873253280599</v>
      </c>
      <c r="D491">
        <f>VLOOKUP($B491,'2021'!$B:$AC,19,FALSE)</f>
        <v>0.33100000000000002</v>
      </c>
      <c r="E491">
        <f>VLOOKUP($B491,'2021'!$B:$AC,21,FALSE)</f>
        <v>-0.14071651404451485</v>
      </c>
      <c r="F491" s="13">
        <f>VLOOKUP($B491,'2021'!$B:$AC,7,FALSE)</f>
        <v>102</v>
      </c>
      <c r="G491" s="13">
        <f>VLOOKUP($B491,'2021'!$B:$AC,10,FALSE)</f>
        <v>12.8</v>
      </c>
      <c r="H491">
        <f>VLOOKUP(B491,'2021'!$B:$P,9,FALSE)</f>
        <v>11.2</v>
      </c>
      <c r="I491" s="13">
        <f>VLOOKUP($B491,'2021'!$B:$AC,11,FALSE)</f>
        <v>45.7</v>
      </c>
      <c r="J491" s="13">
        <f>VLOOKUP($B491,'2021'!$B:$AC,6,FALSE)</f>
        <v>20.6</v>
      </c>
      <c r="K491" s="13">
        <f>VLOOKUP($B491,'2021'!$B:$AC,12,FALSE)</f>
        <v>32.9</v>
      </c>
      <c r="L491" s="13">
        <f>VLOOKUP($B491,'2021'!$B:$AC,13,FALSE)</f>
        <v>36</v>
      </c>
      <c r="M491" s="13">
        <f>VLOOKUP($B491,'2021'!$B:$AC,14,FALSE)</f>
        <v>82.5</v>
      </c>
      <c r="N491">
        <f>VLOOKUP($B491,'2021'!$B:$AC,20,FALSE)</f>
        <v>-1.0677657626309771</v>
      </c>
      <c r="O491">
        <f>VLOOKUP($B491,'2021'!$B:$AC,22,FALSE)</f>
        <v>0.75416582797188492</v>
      </c>
      <c r="P491">
        <f>VLOOKUP($B491,'2021'!$B:$AC,23,FALSE)</f>
        <v>-1.6067013869127404</v>
      </c>
      <c r="Q491">
        <f>VLOOKUP($B491,'2021'!$B:$AC,24,FALSE)</f>
        <v>-0.11875668949506217</v>
      </c>
      <c r="R491">
        <f>VLOOKUP($B491,'2021'!$B:$AC,25,FALSE)</f>
        <v>-0.10611494917502089</v>
      </c>
      <c r="S491">
        <f>VLOOKUP($B491,'2021'!$B:$AC,26,FALSE)</f>
        <v>-0.44796730114238864</v>
      </c>
      <c r="T491">
        <f>VLOOKUP($B491,'2021'!$B:$AC,27,FALSE)</f>
        <v>0.73321853899696221</v>
      </c>
      <c r="U491">
        <f>VLOOKUP($B491,'2021'!$B:$AC,28,FALSE)</f>
        <v>-1.1938275804593921</v>
      </c>
      <c r="V491">
        <f>P491*'Comb LR RESULTS'!$B$18+Q491*'Comb LR RESULTS'!$B$19+R491*'Comb LR RESULTS'!$B$20+S491*'Comb LR RESULTS'!$B$21+T491*'Comb LR RESULTS'!$B$22</f>
        <v>-0.47611640730136678</v>
      </c>
      <c r="W491" s="16">
        <f>'NO Z LR RESULTS'!$B$17+'NO Z LR RESULTS'!$B$18*LR!J491+'NO Z LR RESULTS'!$B$19*LR!I491+'NO Z LR RESULTS'!$B$20*LR!K491+'NO Z LR RESULTS'!$B$21*LR!L491+'NO Z LR RESULTS'!$B$22*LR!M491</f>
        <v>0.3744596341683058</v>
      </c>
    </row>
    <row r="492" spans="1:23" x14ac:dyDescent="0.3">
      <c r="A492">
        <v>2021</v>
      </c>
      <c r="B492" t="s">
        <v>288</v>
      </c>
      <c r="C492">
        <f>VLOOKUP($B492,'2021'!$B:$AC,18,FALSE)</f>
        <v>0.29347772488546597</v>
      </c>
      <c r="D492">
        <f>VLOOKUP($B492,'2021'!$B:$AC,19,FALSE)</f>
        <v>0.312</v>
      </c>
      <c r="E492">
        <f>VLOOKUP($B492,'2021'!$B:$AC,21,FALSE)</f>
        <v>-1.1303329347784647</v>
      </c>
      <c r="F492" s="13">
        <f>VLOOKUP($B492,'2021'!$B:$AC,7,FALSE)</f>
        <v>103.9</v>
      </c>
      <c r="G492" s="13">
        <f>VLOOKUP($B492,'2021'!$B:$AC,10,FALSE)</f>
        <v>23.5</v>
      </c>
      <c r="H492">
        <f>VLOOKUP(B492,'2021'!$B:$P,9,FALSE)</f>
        <v>13.7</v>
      </c>
      <c r="I492" s="13">
        <f>VLOOKUP($B492,'2021'!$B:$AC,11,FALSE)</f>
        <v>50.6</v>
      </c>
      <c r="J492" s="13">
        <f>VLOOKUP($B492,'2021'!$B:$AC,6,FALSE)</f>
        <v>20.399999999999999</v>
      </c>
      <c r="K492" s="13">
        <f>VLOOKUP($B492,'2021'!$B:$AC,12,FALSE)</f>
        <v>27.1</v>
      </c>
      <c r="L492" s="13">
        <f>VLOOKUP($B492,'2021'!$B:$AC,13,FALSE)</f>
        <v>32.6</v>
      </c>
      <c r="M492" s="13">
        <f>VLOOKUP($B492,'2021'!$B:$AC,14,FALSE)</f>
        <v>81.400000000000006</v>
      </c>
      <c r="N492">
        <f>VLOOKUP($B492,'2021'!$B:$AC,20,FALSE)</f>
        <v>1.3014932913174879</v>
      </c>
      <c r="O492">
        <f>VLOOKUP($B492,'2021'!$B:$AC,22,FALSE)</f>
        <v>1.4706233645451749</v>
      </c>
      <c r="P492">
        <f>VLOOKUP($B492,'2021'!$B:$AC,23,FALSE)</f>
        <v>-0.10769783263795053</v>
      </c>
      <c r="Q492">
        <f>VLOOKUP($B492,'2021'!$B:$AC,24,FALSE)</f>
        <v>-0.14382754616624188</v>
      </c>
      <c r="R492">
        <f>VLOOKUP($B492,'2021'!$B:$AC,25,FALSE)</f>
        <v>-1.5380170796755364</v>
      </c>
      <c r="S492">
        <f>VLOOKUP($B492,'2021'!$B:$AC,26,FALSE)</f>
        <v>-0.67863428538789261</v>
      </c>
      <c r="T492">
        <f>VLOOKUP($B492,'2021'!$B:$AC,27,FALSE)</f>
        <v>7.8993157516247636E-2</v>
      </c>
      <c r="U492">
        <f>VLOOKUP($B492,'2021'!$B:$AC,28,FALSE)</f>
        <v>0.63656209060515412</v>
      </c>
      <c r="V492">
        <f>P492*'Comb LR RESULTS'!$B$18+Q492*'Comb LR RESULTS'!$B$19+R492*'Comb LR RESULTS'!$B$20+S492*'Comb LR RESULTS'!$B$21+T492*'Comb LR RESULTS'!$B$22</f>
        <v>-9.8321990769039136E-2</v>
      </c>
      <c r="W492" s="16">
        <f>'NO Z LR RESULTS'!$B$17+'NO Z LR RESULTS'!$B$18*LR!J492+'NO Z LR RESULTS'!$B$19*LR!I492+'NO Z LR RESULTS'!$B$20*LR!K492+'NO Z LR RESULTS'!$B$21*LR!L492+'NO Z LR RESULTS'!$B$22*LR!M492</f>
        <v>0.39665992456894594</v>
      </c>
    </row>
    <row r="493" spans="1:23" x14ac:dyDescent="0.3">
      <c r="A493">
        <v>2021</v>
      </c>
      <c r="B493" t="s">
        <v>403</v>
      </c>
      <c r="C493">
        <f>VLOOKUP($B493,'2021'!$B:$AC,18,FALSE)</f>
        <v>0.30927489745131398</v>
      </c>
      <c r="D493">
        <f>VLOOKUP($B493,'2021'!$B:$AC,19,FALSE)</f>
        <v>0.30399999999999999</v>
      </c>
      <c r="E493">
        <f>VLOOKUP($B493,'2021'!$B:$AC,21,FALSE)</f>
        <v>-0.67982321093390663</v>
      </c>
      <c r="F493" s="13">
        <f>VLOOKUP($B493,'2021'!$B:$AC,7,FALSE)</f>
        <v>104.1</v>
      </c>
      <c r="G493" s="13">
        <f>VLOOKUP($B493,'2021'!$B:$AC,10,FALSE)</f>
        <v>14.5</v>
      </c>
      <c r="H493">
        <f>VLOOKUP(B493,'2021'!$B:$P,9,FALSE)</f>
        <v>3.8</v>
      </c>
      <c r="I493" s="13">
        <f>VLOOKUP($B493,'2021'!$B:$AC,11,FALSE)</f>
        <v>46.6</v>
      </c>
      <c r="J493" s="13">
        <f>VLOOKUP($B493,'2021'!$B:$AC,6,FALSE)</f>
        <v>20.2</v>
      </c>
      <c r="K493" s="13">
        <f>VLOOKUP($B493,'2021'!$B:$AC,12,FALSE)</f>
        <v>32.1</v>
      </c>
      <c r="L493" s="13">
        <f>VLOOKUP($B493,'2021'!$B:$AC,13,FALSE)</f>
        <v>40.5</v>
      </c>
      <c r="M493" s="13">
        <f>VLOOKUP($B493,'2021'!$B:$AC,14,FALSE)</f>
        <v>82.5</v>
      </c>
      <c r="N493">
        <f>VLOOKUP($B493,'2021'!$B:$AC,20,FALSE)</f>
        <v>-0.69134142695692202</v>
      </c>
      <c r="O493">
        <f>VLOOKUP($B493,'2021'!$B:$AC,22,FALSE)</f>
        <v>-1.3665484802850536</v>
      </c>
      <c r="P493">
        <f>VLOOKUP($B493,'2021'!$B:$AC,23,FALSE)</f>
        <v>-1.3313742034745142</v>
      </c>
      <c r="Q493">
        <f>VLOOKUP($B493,'2021'!$B:$AC,24,FALSE)</f>
        <v>-0.16889840283742116</v>
      </c>
      <c r="R493">
        <f>VLOOKUP($B493,'2021'!$B:$AC,25,FALSE)</f>
        <v>-0.30361869131302244</v>
      </c>
      <c r="S493">
        <f>VLOOKUP($B493,'2021'!$B:$AC,26,FALSE)</f>
        <v>-0.44796730114238864</v>
      </c>
      <c r="T493">
        <f>VLOOKUP($B493,'2021'!$B:$AC,27,FALSE)</f>
        <v>1.599105073309673</v>
      </c>
      <c r="U493">
        <f>VLOOKUP($B493,'2021'!$B:$AC,28,FALSE)</f>
        <v>-1.9123520859764604</v>
      </c>
      <c r="V493">
        <f>P493*'Comb LR RESULTS'!$B$18+Q493*'Comb LR RESULTS'!$B$19+R493*'Comb LR RESULTS'!$B$20+S493*'Comb LR RESULTS'!$B$21+T493*'Comb LR RESULTS'!$B$22</f>
        <v>-0.55799495343756789</v>
      </c>
      <c r="W493" s="16">
        <f>'NO Z LR RESULTS'!$B$17+'NO Z LR RESULTS'!$B$18*LR!J493+'NO Z LR RESULTS'!$B$19*LR!I493+'NO Z LR RESULTS'!$B$20*LR!K493+'NO Z LR RESULTS'!$B$21*LR!L493+'NO Z LR RESULTS'!$B$22*LR!M493</f>
        <v>0.37416893966310594</v>
      </c>
    </row>
    <row r="494" spans="1:23" x14ac:dyDescent="0.3">
      <c r="A494">
        <v>2021</v>
      </c>
      <c r="B494" t="s">
        <v>170</v>
      </c>
      <c r="C494">
        <f>VLOOKUP($B494,'2021'!$B:$AC,18,FALSE)</f>
        <v>0.35304914940670901</v>
      </c>
      <c r="D494">
        <f>VLOOKUP($B494,'2021'!$B:$AC,19,FALSE)</f>
        <v>0.34599999999999997</v>
      </c>
      <c r="E494">
        <f>VLOOKUP($B494,'2021'!$B:$AC,21,FALSE)</f>
        <v>0.56854741220921612</v>
      </c>
      <c r="F494" s="13">
        <f>VLOOKUP($B494,'2021'!$B:$AC,7,FALSE)</f>
        <v>104.1</v>
      </c>
      <c r="G494" s="13">
        <f>VLOOKUP($B494,'2021'!$B:$AC,10,FALSE)</f>
        <v>19</v>
      </c>
      <c r="H494">
        <f>VLOOKUP(B494,'2021'!$B:$P,9,FALSE)</f>
        <v>5.7</v>
      </c>
      <c r="I494" s="13">
        <f>VLOOKUP($B494,'2021'!$B:$AC,11,FALSE)</f>
        <v>49.5</v>
      </c>
      <c r="J494" s="13">
        <f>VLOOKUP($B494,'2021'!$B:$AC,6,FALSE)</f>
        <v>20.2</v>
      </c>
      <c r="K494" s="13">
        <f>VLOOKUP($B494,'2021'!$B:$AC,12,FALSE)</f>
        <v>30.5</v>
      </c>
      <c r="L494" s="13">
        <f>VLOOKUP($B494,'2021'!$B:$AC,13,FALSE)</f>
        <v>36.299999999999997</v>
      </c>
      <c r="M494" s="13">
        <f>VLOOKUP($B494,'2021'!$B:$AC,14,FALSE)</f>
        <v>91.9</v>
      </c>
      <c r="N494">
        <f>VLOOKUP($B494,'2021'!$B:$AC,20,FALSE)</f>
        <v>0.30507593218028289</v>
      </c>
      <c r="O494">
        <f>VLOOKUP($B494,'2021'!$B:$AC,22,FALSE)</f>
        <v>-0.82204075248935304</v>
      </c>
      <c r="P494">
        <f>VLOOKUP($B494,'2021'!$B:$AC,23,FALSE)</f>
        <v>-0.44420883461800592</v>
      </c>
      <c r="Q494">
        <f>VLOOKUP($B494,'2021'!$B:$AC,24,FALSE)</f>
        <v>-0.16889840283742116</v>
      </c>
      <c r="R494">
        <f>VLOOKUP($B494,'2021'!$B:$AC,25,FALSE)</f>
        <v>-0.69862617558902729</v>
      </c>
      <c r="S494">
        <f>VLOOKUP($B494,'2021'!$B:$AC,26,FALSE)</f>
        <v>1.5231869278646566</v>
      </c>
      <c r="T494">
        <f>VLOOKUP($B494,'2021'!$B:$AC,27,FALSE)</f>
        <v>0.79094430795114234</v>
      </c>
      <c r="U494">
        <f>VLOOKUP($B494,'2021'!$B:$AC,28,FALSE)</f>
        <v>1.2619703926651202</v>
      </c>
      <c r="V494">
        <f>P494*'Comb LR RESULTS'!$B$18+Q494*'Comb LR RESULTS'!$B$19+R494*'Comb LR RESULTS'!$B$20+S494*'Comb LR RESULTS'!$B$21+T494*'Comb LR RESULTS'!$B$22</f>
        <v>0.4587710819716439</v>
      </c>
      <c r="W494" s="16">
        <f>'NO Z LR RESULTS'!$B$17+'NO Z LR RESULTS'!$B$18*LR!J494+'NO Z LR RESULTS'!$B$19*LR!I494+'NO Z LR RESULTS'!$B$20*LR!K494+'NO Z LR RESULTS'!$B$21*LR!L494+'NO Z LR RESULTS'!$B$22*LR!M494</f>
        <v>0.41459929440797338</v>
      </c>
    </row>
    <row r="495" spans="1:23" x14ac:dyDescent="0.3">
      <c r="A495">
        <v>2021</v>
      </c>
      <c r="B495" t="s">
        <v>459</v>
      </c>
      <c r="C495">
        <f>VLOOKUP($B495,'2021'!$B:$AC,18,FALSE)</f>
        <v>0.31946871978532299</v>
      </c>
      <c r="D495">
        <f>VLOOKUP($B495,'2021'!$B:$AC,19,FALSE)</f>
        <v>0.32600000000000001</v>
      </c>
      <c r="E495">
        <f>VLOOKUP($B495,'2021'!$B:$AC,21,FALSE)</f>
        <v>-0.38911194184621845</v>
      </c>
      <c r="F495" s="13">
        <f>VLOOKUP($B495,'2021'!$B:$AC,7,FALSE)</f>
        <v>106.7</v>
      </c>
      <c r="G495" s="13">
        <f>VLOOKUP($B495,'2021'!$B:$AC,10,FALSE)</f>
        <v>16.3</v>
      </c>
      <c r="H495">
        <f>VLOOKUP(B495,'2021'!$B:$P,9,FALSE)</f>
        <v>2.9</v>
      </c>
      <c r="I495" s="13">
        <f>VLOOKUP($B495,'2021'!$B:$AC,11,FALSE)</f>
        <v>51.1</v>
      </c>
      <c r="J495" s="13">
        <f>VLOOKUP($B495,'2021'!$B:$AC,6,FALSE)</f>
        <v>20.100000000000001</v>
      </c>
      <c r="K495" s="13">
        <f>VLOOKUP($B495,'2021'!$B:$AC,12,FALSE)</f>
        <v>34.799999999999997</v>
      </c>
      <c r="L495" s="13">
        <f>VLOOKUP($B495,'2021'!$B:$AC,13,FALSE)</f>
        <v>35.5</v>
      </c>
      <c r="M495" s="13">
        <f>VLOOKUP($B495,'2021'!$B:$AC,14,FALSE)</f>
        <v>86.3</v>
      </c>
      <c r="N495">
        <f>VLOOKUP($B495,'2021'!$B:$AC,20,FALSE)</f>
        <v>-0.29277448330203992</v>
      </c>
      <c r="O495">
        <f>VLOOKUP($B495,'2021'!$B:$AC,22,FALSE)</f>
        <v>-1.624473193451438</v>
      </c>
      <c r="P495">
        <f>VLOOKUP($B495,'2021'!$B:$AC,23,FALSE)</f>
        <v>4.5261713716619911E-2</v>
      </c>
      <c r="Q495">
        <f>VLOOKUP($B495,'2021'!$B:$AC,24,FALSE)</f>
        <v>-0.18143383117301057</v>
      </c>
      <c r="R495">
        <f>VLOOKUP($B495,'2021'!$B:$AC,25,FALSE)</f>
        <v>0.36295643840273406</v>
      </c>
      <c r="S495">
        <f>VLOOKUP($B495,'2021'!$B:$AC,26,FALSE)</f>
        <v>0.34888228079662859</v>
      </c>
      <c r="T495">
        <f>VLOOKUP($B495,'2021'!$B:$AC,27,FALSE)</f>
        <v>0.63700892407332765</v>
      </c>
      <c r="U495">
        <f>VLOOKUP($B495,'2021'!$B:$AC,28,FALSE)</f>
        <v>-0.83251691285244367</v>
      </c>
      <c r="V495">
        <f>P495*'Comb LR RESULTS'!$B$18+Q495*'Comb LR RESULTS'!$B$19+R495*'Comb LR RESULTS'!$B$20+S495*'Comb LR RESULTS'!$B$21+T495*'Comb LR RESULTS'!$B$22</f>
        <v>-0.1286563530931962</v>
      </c>
      <c r="W495" s="16">
        <f>'NO Z LR RESULTS'!$B$17+'NO Z LR RESULTS'!$B$18*LR!J495+'NO Z LR RESULTS'!$B$19*LR!I495+'NO Z LR RESULTS'!$B$20*LR!K495+'NO Z LR RESULTS'!$B$21*LR!L495+'NO Z LR RESULTS'!$B$22*LR!M495</f>
        <v>0.39841018720456256</v>
      </c>
    </row>
    <row r="496" spans="1:23" x14ac:dyDescent="0.3">
      <c r="A496">
        <v>2021</v>
      </c>
      <c r="B496" t="s">
        <v>143</v>
      </c>
      <c r="C496">
        <f>VLOOKUP($B496,'2021'!$B:$AC,18,FALSE)</f>
        <v>0.32156915774866301</v>
      </c>
      <c r="D496">
        <f>VLOOKUP($B496,'2021'!$B:$AC,19,FALSE)</f>
        <v>0.35</v>
      </c>
      <c r="E496">
        <f>VLOOKUP($B496,'2021'!$B:$AC,21,FALSE)</f>
        <v>-0.32921085999928817</v>
      </c>
      <c r="F496" s="13">
        <f>VLOOKUP($B496,'2021'!$B:$AC,7,FALSE)</f>
        <v>104</v>
      </c>
      <c r="G496" s="13">
        <f>VLOOKUP($B496,'2021'!$B:$AC,10,FALSE)</f>
        <v>20.100000000000001</v>
      </c>
      <c r="H496">
        <f>VLOOKUP(B496,'2021'!$B:$P,9,FALSE)</f>
        <v>9.5</v>
      </c>
      <c r="I496" s="13">
        <f>VLOOKUP($B496,'2021'!$B:$AC,11,FALSE)</f>
        <v>53</v>
      </c>
      <c r="J496" s="13">
        <f>VLOOKUP($B496,'2021'!$B:$AC,6,FALSE)</f>
        <v>20.100000000000001</v>
      </c>
      <c r="K496" s="13">
        <f>VLOOKUP($B496,'2021'!$B:$AC,12,FALSE)</f>
        <v>32.9</v>
      </c>
      <c r="L496" s="13">
        <f>VLOOKUP($B496,'2021'!$B:$AC,13,FALSE)</f>
        <v>28.2</v>
      </c>
      <c r="M496" s="13">
        <f>VLOOKUP($B496,'2021'!$B:$AC,14,FALSE)</f>
        <v>83</v>
      </c>
      <c r="N496">
        <f>VLOOKUP($B496,'2021'!$B:$AC,20,FALSE)</f>
        <v>0.54864461996937774</v>
      </c>
      <c r="O496">
        <f>VLOOKUP($B496,'2021'!$B:$AC,22,FALSE)</f>
        <v>0.26697470310204779</v>
      </c>
      <c r="P496">
        <f>VLOOKUP($B496,'2021'!$B:$AC,23,FALSE)</f>
        <v>0.62650798986398715</v>
      </c>
      <c r="Q496">
        <f>VLOOKUP($B496,'2021'!$B:$AC,24,FALSE)</f>
        <v>-0.18143383117301057</v>
      </c>
      <c r="R496">
        <f>VLOOKUP($B496,'2021'!$B:$AC,25,FALSE)</f>
        <v>-0.10611494917502089</v>
      </c>
      <c r="S496">
        <f>VLOOKUP($B496,'2021'!$B:$AC,26,FALSE)</f>
        <v>-0.34311867193988627</v>
      </c>
      <c r="T496">
        <f>VLOOKUP($B496,'2021'!$B:$AC,27,FALSE)</f>
        <v>-0.76765145381173661</v>
      </c>
      <c r="U496">
        <f>VLOOKUP($B496,'2021'!$B:$AC,28,FALSE)</f>
        <v>0.3492138998738607</v>
      </c>
      <c r="V496">
        <f>P496*'Comb LR RESULTS'!$B$18+Q496*'Comb LR RESULTS'!$B$19+R496*'Comb LR RESULTS'!$B$20+S496*'Comb LR RESULTS'!$B$21+T496*'Comb LR RESULTS'!$B$22</f>
        <v>-7.6901687440801642E-2</v>
      </c>
      <c r="W496" s="16">
        <f>'NO Z LR RESULTS'!$B$17+'NO Z LR RESULTS'!$B$18*LR!J496+'NO Z LR RESULTS'!$B$19*LR!I496+'NO Z LR RESULTS'!$B$20*LR!K496+'NO Z LR RESULTS'!$B$21*LR!L496+'NO Z LR RESULTS'!$B$22*LR!M496</f>
        <v>0.40363554802427426</v>
      </c>
    </row>
    <row r="497" spans="1:23" x14ac:dyDescent="0.3">
      <c r="A497">
        <v>2021</v>
      </c>
      <c r="B497" t="s">
        <v>173</v>
      </c>
      <c r="C497">
        <f>VLOOKUP($B497,'2021'!$B:$AC,18,FALSE)</f>
        <v>0.34436820793151801</v>
      </c>
      <c r="D497">
        <f>VLOOKUP($B497,'2021'!$B:$AC,19,FALSE)</f>
        <v>0.35599999999999998</v>
      </c>
      <c r="E497">
        <f>VLOOKUP($B497,'2021'!$B:$AC,21,FALSE)</f>
        <v>0.32098104991258908</v>
      </c>
      <c r="F497" s="13">
        <f>VLOOKUP($B497,'2021'!$B:$AC,7,FALSE)</f>
        <v>105.3</v>
      </c>
      <c r="G497" s="13">
        <f>VLOOKUP($B497,'2021'!$B:$AC,10,FALSE)</f>
        <v>14.9</v>
      </c>
      <c r="H497">
        <f>VLOOKUP(B497,'2021'!$B:$P,9,FALSE)</f>
        <v>8.5</v>
      </c>
      <c r="I497" s="13">
        <f>VLOOKUP($B497,'2021'!$B:$AC,11,FALSE)</f>
        <v>50.6</v>
      </c>
      <c r="J497" s="13">
        <f>VLOOKUP($B497,'2021'!$B:$AC,6,FALSE)</f>
        <v>19.899999999999999</v>
      </c>
      <c r="K497" s="13">
        <f>VLOOKUP($B497,'2021'!$B:$AC,12,FALSE)</f>
        <v>35.700000000000003</v>
      </c>
      <c r="L497" s="13">
        <f>VLOOKUP($B497,'2021'!$B:$AC,13,FALSE)</f>
        <v>33.5</v>
      </c>
      <c r="M497" s="13">
        <f>VLOOKUP($B497,'2021'!$B:$AC,14,FALSE)</f>
        <v>85.7</v>
      </c>
      <c r="N497">
        <f>VLOOKUP($B497,'2021'!$B:$AC,20,FALSE)</f>
        <v>-0.60277099503361486</v>
      </c>
      <c r="O497">
        <f>VLOOKUP($B497,'2021'!$B:$AC,22,FALSE)</f>
        <v>-1.9608311527268225E-2</v>
      </c>
      <c r="P497">
        <f>VLOOKUP($B497,'2021'!$B:$AC,23,FALSE)</f>
        <v>-0.10769783263795053</v>
      </c>
      <c r="Q497">
        <f>VLOOKUP($B497,'2021'!$B:$AC,24,FALSE)</f>
        <v>-0.20650468784419029</v>
      </c>
      <c r="R497">
        <f>VLOOKUP($B497,'2021'!$B:$AC,25,FALSE)</f>
        <v>0.585148148307988</v>
      </c>
      <c r="S497">
        <f>VLOOKUP($B497,'2021'!$B:$AC,26,FALSE)</f>
        <v>0.22306392575362699</v>
      </c>
      <c r="T497">
        <f>VLOOKUP($B497,'2021'!$B:$AC,27,FALSE)</f>
        <v>0.25217046437878954</v>
      </c>
      <c r="U497">
        <f>VLOOKUP($B497,'2021'!$B:$AC,28,FALSE)</f>
        <v>-0.82075937477734084</v>
      </c>
      <c r="V497">
        <f>P497*'Comb LR RESULTS'!$B$18+Q497*'Comb LR RESULTS'!$B$19+R497*'Comb LR RESULTS'!$B$20+S497*'Comb LR RESULTS'!$B$21+T497*'Comb LR RESULTS'!$B$22</f>
        <v>-0.19937852308937715</v>
      </c>
      <c r="W497" s="16">
        <f>'NO Z LR RESULTS'!$B$17+'NO Z LR RESULTS'!$B$18*LR!J497+'NO Z LR RESULTS'!$B$19*LR!I497+'NO Z LR RESULTS'!$B$20*LR!K497+'NO Z LR RESULTS'!$B$21*LR!L497+'NO Z LR RESULTS'!$B$22*LR!M497</f>
        <v>0.39555751662353406</v>
      </c>
    </row>
    <row r="498" spans="1:23" x14ac:dyDescent="0.3">
      <c r="A498">
        <v>2021</v>
      </c>
      <c r="B498" t="s">
        <v>158</v>
      </c>
      <c r="C498">
        <f>VLOOKUP($B498,'2021'!$B:$AC,18,FALSE)</f>
        <v>0.36265872838197699</v>
      </c>
      <c r="D498">
        <f>VLOOKUP($B498,'2021'!$B:$AC,19,FALSE)</f>
        <v>0.35199999999999998</v>
      </c>
      <c r="E498">
        <f>VLOOKUP($B498,'2021'!$B:$AC,21,FALSE)</f>
        <v>0.84259700889272593</v>
      </c>
      <c r="F498" s="13">
        <f>VLOOKUP($B498,'2021'!$B:$AC,7,FALSE)</f>
        <v>104.3</v>
      </c>
      <c r="G498" s="13">
        <f>VLOOKUP($B498,'2021'!$B:$AC,10,FALSE)</f>
        <v>18.7</v>
      </c>
      <c r="H498">
        <f>VLOOKUP(B498,'2021'!$B:$P,9,FALSE)</f>
        <v>10.1</v>
      </c>
      <c r="I498" s="13">
        <f>VLOOKUP($B498,'2021'!$B:$AC,11,FALSE)</f>
        <v>57.4</v>
      </c>
      <c r="J498" s="13">
        <f>VLOOKUP($B498,'2021'!$B:$AC,6,FALSE)</f>
        <v>19.899999999999999</v>
      </c>
      <c r="K498" s="13">
        <f>VLOOKUP($B498,'2021'!$B:$AC,12,FALSE)</f>
        <v>38.700000000000003</v>
      </c>
      <c r="L498" s="13">
        <f>VLOOKUP($B498,'2021'!$B:$AC,13,FALSE)</f>
        <v>26</v>
      </c>
      <c r="M498" s="13">
        <f>VLOOKUP($B498,'2021'!$B:$AC,14,FALSE)</f>
        <v>84.1</v>
      </c>
      <c r="N498">
        <f>VLOOKUP($B498,'2021'!$B:$AC,20,FALSE)</f>
        <v>0.23864810823780239</v>
      </c>
      <c r="O498">
        <f>VLOOKUP($B498,'2021'!$B:$AC,22,FALSE)</f>
        <v>0.43892451187963732</v>
      </c>
      <c r="P498">
        <f>VLOOKUP($B498,'2021'!$B:$AC,23,FALSE)</f>
        <v>1.9725519977842065</v>
      </c>
      <c r="Q498">
        <f>VLOOKUP($B498,'2021'!$B:$AC,24,FALSE)</f>
        <v>-0.20650468784419029</v>
      </c>
      <c r="R498">
        <f>VLOOKUP($B498,'2021'!$B:$AC,25,FALSE)</f>
        <v>1.3257871813254964</v>
      </c>
      <c r="S498">
        <f>VLOOKUP($B498,'2021'!$B:$AC,26,FALSE)</f>
        <v>-0.11245168769438231</v>
      </c>
      <c r="T498">
        <f>VLOOKUP($B498,'2021'!$B:$AC,27,FALSE)</f>
        <v>-1.1909737594757284</v>
      </c>
      <c r="U498">
        <f>VLOOKUP($B498,'2021'!$B:$AC,28,FALSE)</f>
        <v>-0.45376979738834067</v>
      </c>
      <c r="V498">
        <f>P498*'Comb LR RESULTS'!$B$18+Q498*'Comb LR RESULTS'!$B$19+R498*'Comb LR RESULTS'!$B$20+S498*'Comb LR RESULTS'!$B$21+T498*'Comb LR RESULTS'!$B$22</f>
        <v>-8.4038809680940241E-2</v>
      </c>
      <c r="W498" s="16">
        <f>'NO Z LR RESULTS'!$B$17+'NO Z LR RESULTS'!$B$18*LR!J498+'NO Z LR RESULTS'!$B$19*LR!I498+'NO Z LR RESULTS'!$B$20*LR!K498+'NO Z LR RESULTS'!$B$21*LR!L498+'NO Z LR RESULTS'!$B$22*LR!M498</f>
        <v>0.41335595263183988</v>
      </c>
    </row>
    <row r="499" spans="1:23" x14ac:dyDescent="0.3">
      <c r="A499">
        <v>2021</v>
      </c>
      <c r="B499" t="s">
        <v>441</v>
      </c>
      <c r="C499">
        <f>VLOOKUP($B499,'2021'!$B:$AC,18,FALSE)</f>
        <v>0.34041305291292701</v>
      </c>
      <c r="D499">
        <f>VLOOKUP($B499,'2021'!$B:$AC,19,FALSE)</f>
        <v>0.33300000000000002</v>
      </c>
      <c r="E499">
        <f>VLOOKUP($B499,'2021'!$B:$AC,21,FALSE)</f>
        <v>0.20818644772915704</v>
      </c>
      <c r="F499" s="13">
        <f>VLOOKUP($B499,'2021'!$B:$AC,7,FALSE)</f>
        <v>103.2</v>
      </c>
      <c r="G499" s="13">
        <f>VLOOKUP($B499,'2021'!$B:$AC,10,FALSE)</f>
        <v>16.2</v>
      </c>
      <c r="H499">
        <f>VLOOKUP(B499,'2021'!$B:$P,9,FALSE)</f>
        <v>13.2</v>
      </c>
      <c r="I499" s="13">
        <f>VLOOKUP($B499,'2021'!$B:$AC,11,FALSE)</f>
        <v>50.9</v>
      </c>
      <c r="J499" s="13">
        <f>VLOOKUP($B499,'2021'!$B:$AC,6,FALSE)</f>
        <v>19.8</v>
      </c>
      <c r="K499" s="13">
        <f>VLOOKUP($B499,'2021'!$B:$AC,12,FALSE)</f>
        <v>34.700000000000003</v>
      </c>
      <c r="L499" s="13">
        <f>VLOOKUP($B499,'2021'!$B:$AC,13,FALSE)</f>
        <v>30.6</v>
      </c>
      <c r="M499" s="13">
        <f>VLOOKUP($B499,'2021'!$B:$AC,14,FALSE)</f>
        <v>84.1</v>
      </c>
      <c r="N499">
        <f>VLOOKUP($B499,'2021'!$B:$AC,20,FALSE)</f>
        <v>-0.31491709128286705</v>
      </c>
      <c r="O499">
        <f>VLOOKUP($B499,'2021'!$B:$AC,22,FALSE)</f>
        <v>1.3273318572305171</v>
      </c>
      <c r="P499">
        <f>VLOOKUP($B499,'2021'!$B:$AC,23,FALSE)</f>
        <v>-1.5922104825209137E-2</v>
      </c>
      <c r="Q499">
        <f>VLOOKUP($B499,'2021'!$B:$AC,24,FALSE)</f>
        <v>-0.2190401161797797</v>
      </c>
      <c r="R499">
        <f>VLOOKUP($B499,'2021'!$B:$AC,25,FALSE)</f>
        <v>0.33826847063548521</v>
      </c>
      <c r="S499">
        <f>VLOOKUP($B499,'2021'!$B:$AC,26,FALSE)</f>
        <v>-0.11245168769438231</v>
      </c>
      <c r="T499">
        <f>VLOOKUP($B499,'2021'!$B:$AC,27,FALSE)</f>
        <v>-0.30584530217829048</v>
      </c>
      <c r="U499">
        <f>VLOOKUP($B499,'2021'!$B:$AC,28,FALSE)</f>
        <v>-0.36391497233135672</v>
      </c>
      <c r="V499">
        <f>P499*'Comb LR RESULTS'!$B$18+Q499*'Comb LR RESULTS'!$B$19+R499*'Comb LR RESULTS'!$B$20+S499*'Comb LR RESULTS'!$B$21+T499*'Comb LR RESULTS'!$B$22</f>
        <v>-0.21256160711755503</v>
      </c>
      <c r="W499" s="16">
        <f>'NO Z LR RESULTS'!$B$17+'NO Z LR RESULTS'!$B$18*LR!J499+'NO Z LR RESULTS'!$B$19*LR!I499+'NO Z LR RESULTS'!$B$20*LR!K499+'NO Z LR RESULTS'!$B$21*LR!L499+'NO Z LR RESULTS'!$B$22*LR!M499</f>
        <v>0.39575658778196121</v>
      </c>
    </row>
    <row r="500" spans="1:23" x14ac:dyDescent="0.3">
      <c r="A500">
        <v>2021</v>
      </c>
      <c r="B500" t="s">
        <v>176</v>
      </c>
      <c r="C500">
        <f>VLOOKUP($B500,'2021'!$B:$AC,18,FALSE)</f>
        <v>0.35845867734329301</v>
      </c>
      <c r="D500">
        <f>VLOOKUP($B500,'2021'!$B:$AC,19,FALSE)</f>
        <v>0.35899999999999999</v>
      </c>
      <c r="E500">
        <f>VLOOKUP($B500,'2021'!$B:$AC,21,FALSE)</f>
        <v>0.72281836966577651</v>
      </c>
      <c r="F500" s="13">
        <f>VLOOKUP($B500,'2021'!$B:$AC,7,FALSE)</f>
        <v>103</v>
      </c>
      <c r="G500" s="13">
        <f>VLOOKUP($B500,'2021'!$B:$AC,10,FALSE)</f>
        <v>21.9</v>
      </c>
      <c r="H500">
        <f>VLOOKUP(B500,'2021'!$B:$P,9,FALSE)</f>
        <v>6.1</v>
      </c>
      <c r="I500" s="13">
        <f>VLOOKUP($B500,'2021'!$B:$AC,11,FALSE)</f>
        <v>53.5</v>
      </c>
      <c r="J500" s="13">
        <f>VLOOKUP($B500,'2021'!$B:$AC,6,FALSE)</f>
        <v>19.5</v>
      </c>
      <c r="K500" s="13">
        <f>VLOOKUP($B500,'2021'!$B:$AC,12,FALSE)</f>
        <v>31.6</v>
      </c>
      <c r="L500" s="13">
        <f>VLOOKUP($B500,'2021'!$B:$AC,13,FALSE)</f>
        <v>29.5</v>
      </c>
      <c r="M500" s="13">
        <f>VLOOKUP($B500,'2021'!$B:$AC,14,FALSE)</f>
        <v>87.7</v>
      </c>
      <c r="N500">
        <f>VLOOKUP($B500,'2021'!$B:$AC,20,FALSE)</f>
        <v>0.94721156362425907</v>
      </c>
      <c r="O500">
        <f>VLOOKUP($B500,'2021'!$B:$AC,22,FALSE)</f>
        <v>-0.70740754663762684</v>
      </c>
      <c r="P500">
        <f>VLOOKUP($B500,'2021'!$B:$AC,23,FALSE)</f>
        <v>0.77946753621855758</v>
      </c>
      <c r="Q500">
        <f>VLOOKUP($B500,'2021'!$B:$AC,24,FALSE)</f>
        <v>-0.25664640118654886</v>
      </c>
      <c r="R500">
        <f>VLOOKUP($B500,'2021'!$B:$AC,25,FALSE)</f>
        <v>-0.42705853014927381</v>
      </c>
      <c r="S500">
        <f>VLOOKUP($B500,'2021'!$B:$AC,26,FALSE)</f>
        <v>0.64245844256363638</v>
      </c>
      <c r="T500">
        <f>VLOOKUP($B500,'2021'!$B:$AC,27,FALSE)</f>
        <v>-0.51750645501028669</v>
      </c>
      <c r="U500">
        <f>VLOOKUP($B500,'2021'!$B:$AC,28,FALSE)</f>
        <v>1.3303770265366479</v>
      </c>
      <c r="V500">
        <f>P500*'Comb LR RESULTS'!$B$18+Q500*'Comb LR RESULTS'!$B$19+R500*'Comb LR RESULTS'!$B$20+S500*'Comb LR RESULTS'!$B$21+T500*'Comb LR RESULTS'!$B$22</f>
        <v>0.2934057078693616</v>
      </c>
      <c r="W500" s="16">
        <f>'NO Z LR RESULTS'!$B$17+'NO Z LR RESULTS'!$B$18*LR!J500+'NO Z LR RESULTS'!$B$19*LR!I500+'NO Z LR RESULTS'!$B$20*LR!K500+'NO Z LR RESULTS'!$B$21*LR!L500+'NO Z LR RESULTS'!$B$22*LR!M500</f>
        <v>0.41845915992678195</v>
      </c>
    </row>
    <row r="501" spans="1:23" x14ac:dyDescent="0.3">
      <c r="A501">
        <v>2021</v>
      </c>
      <c r="B501" t="s">
        <v>125</v>
      </c>
      <c r="C501">
        <f>VLOOKUP($B501,'2021'!$B:$AC,18,FALSE)</f>
        <v>0.38616197153648202</v>
      </c>
      <c r="D501">
        <f>VLOOKUP($B501,'2021'!$B:$AC,19,FALSE)</f>
        <v>0.36399999999999999</v>
      </c>
      <c r="E501">
        <f>VLOOKUP($B501,'2021'!$B:$AC,21,FALSE)</f>
        <v>1.5128713594989074</v>
      </c>
      <c r="F501" s="13">
        <f>VLOOKUP($B501,'2021'!$B:$AC,7,FALSE)</f>
        <v>104.9</v>
      </c>
      <c r="G501" s="13">
        <f>VLOOKUP($B501,'2021'!$B:$AC,10,FALSE)</f>
        <v>19</v>
      </c>
      <c r="H501">
        <f>VLOOKUP(B501,'2021'!$B:$P,9,FALSE)</f>
        <v>9</v>
      </c>
      <c r="I501" s="13">
        <f>VLOOKUP($B501,'2021'!$B:$AC,11,FALSE)</f>
        <v>50.7</v>
      </c>
      <c r="J501" s="13">
        <f>VLOOKUP($B501,'2021'!$B:$AC,6,FALSE)</f>
        <v>19.399999999999999</v>
      </c>
      <c r="K501" s="13">
        <f>VLOOKUP($B501,'2021'!$B:$AC,12,FALSE)</f>
        <v>31.7</v>
      </c>
      <c r="L501" s="13">
        <f>VLOOKUP($B501,'2021'!$B:$AC,13,FALSE)</f>
        <v>30.7</v>
      </c>
      <c r="M501" s="13">
        <f>VLOOKUP($B501,'2021'!$B:$AC,14,FALSE)</f>
        <v>87.5</v>
      </c>
      <c r="N501">
        <f>VLOOKUP($B501,'2021'!$B:$AC,20,FALSE)</f>
        <v>0.30507593218028289</v>
      </c>
      <c r="O501">
        <f>VLOOKUP($B501,'2021'!$B:$AC,22,FALSE)</f>
        <v>0.12368319578738979</v>
      </c>
      <c r="P501">
        <f>VLOOKUP($B501,'2021'!$B:$AC,23,FALSE)</f>
        <v>-7.7105923367036006E-2</v>
      </c>
      <c r="Q501">
        <f>VLOOKUP($B501,'2021'!$B:$AC,24,FALSE)</f>
        <v>-0.2691818295221387</v>
      </c>
      <c r="R501">
        <f>VLOOKUP($B501,'2021'!$B:$AC,25,FALSE)</f>
        <v>-0.40237056238202407</v>
      </c>
      <c r="S501">
        <f>VLOOKUP($B501,'2021'!$B:$AC,26,FALSE)</f>
        <v>0.60051899088263483</v>
      </c>
      <c r="T501">
        <f>VLOOKUP($B501,'2021'!$B:$AC,27,FALSE)</f>
        <v>-0.28660337919356399</v>
      </c>
      <c r="U501">
        <f>VLOOKUP($B501,'2021'!$B:$AC,28,FALSE)</f>
        <v>1.0203111029360841</v>
      </c>
      <c r="V501">
        <f>P501*'Comb LR RESULTS'!$B$18+Q501*'Comb LR RESULTS'!$B$19+R501*'Comb LR RESULTS'!$B$20+S501*'Comb LR RESULTS'!$B$21+T501*'Comb LR RESULTS'!$B$22</f>
        <v>0.15474525531079669</v>
      </c>
      <c r="W501" s="16">
        <f>'NO Z LR RESULTS'!$B$17+'NO Z LR RESULTS'!$B$18*LR!J501+'NO Z LR RESULTS'!$B$19*LR!I501+'NO Z LR RESULTS'!$B$20*LR!K501+'NO Z LR RESULTS'!$B$21*LR!L501+'NO Z LR RESULTS'!$B$22*LR!M501</f>
        <v>0.40840875970569046</v>
      </c>
    </row>
    <row r="502" spans="1:23" x14ac:dyDescent="0.3">
      <c r="A502">
        <v>2021</v>
      </c>
      <c r="B502" t="s">
        <v>141</v>
      </c>
      <c r="C502">
        <f>VLOOKUP($B502,'2021'!$B:$AC,18,FALSE)</f>
        <v>0.33700360152870401</v>
      </c>
      <c r="D502">
        <f>VLOOKUP($B502,'2021'!$B:$AC,19,FALSE)</f>
        <v>0.32300000000000001</v>
      </c>
      <c r="E502">
        <f>VLOOKUP($B502,'2021'!$B:$AC,21,FALSE)</f>
        <v>0.11095442755812879</v>
      </c>
      <c r="F502" s="13">
        <f>VLOOKUP($B502,'2021'!$B:$AC,7,FALSE)</f>
        <v>106.3</v>
      </c>
      <c r="G502" s="13">
        <f>VLOOKUP($B502,'2021'!$B:$AC,10,FALSE)</f>
        <v>14.9</v>
      </c>
      <c r="H502">
        <f>VLOOKUP(B502,'2021'!$B:$P,9,FALSE)</f>
        <v>3</v>
      </c>
      <c r="I502" s="13">
        <f>VLOOKUP($B502,'2021'!$B:$AC,11,FALSE)</f>
        <v>50.8</v>
      </c>
      <c r="J502" s="13">
        <f>VLOOKUP($B502,'2021'!$B:$AC,6,FALSE)</f>
        <v>19.3</v>
      </c>
      <c r="K502" s="13">
        <f>VLOOKUP($B502,'2021'!$B:$AC,12,FALSE)</f>
        <v>35.9</v>
      </c>
      <c r="L502" s="13">
        <f>VLOOKUP($B502,'2021'!$B:$AC,13,FALSE)</f>
        <v>26.9</v>
      </c>
      <c r="M502" s="13">
        <f>VLOOKUP($B502,'2021'!$B:$AC,14,FALSE)</f>
        <v>83.2</v>
      </c>
      <c r="N502">
        <f>VLOOKUP($B502,'2021'!$B:$AC,20,FALSE)</f>
        <v>-0.60277099503361486</v>
      </c>
      <c r="O502">
        <f>VLOOKUP($B502,'2021'!$B:$AC,22,FALSE)</f>
        <v>-1.5958148919885065</v>
      </c>
      <c r="P502">
        <f>VLOOKUP($B502,'2021'!$B:$AC,23,FALSE)</f>
        <v>-4.6514014096123657E-2</v>
      </c>
      <c r="Q502">
        <f>VLOOKUP($B502,'2021'!$B:$AC,24,FALSE)</f>
        <v>-0.28171725785772811</v>
      </c>
      <c r="R502">
        <f>VLOOKUP($B502,'2021'!$B:$AC,25,FALSE)</f>
        <v>0.63452408384248749</v>
      </c>
      <c r="S502">
        <f>VLOOKUP($B502,'2021'!$B:$AC,26,FALSE)</f>
        <v>-0.30117922025888472</v>
      </c>
      <c r="T502">
        <f>VLOOKUP($B502,'2021'!$B:$AC,27,FALSE)</f>
        <v>-1.0177964526131866</v>
      </c>
      <c r="U502">
        <f>VLOOKUP($B502,'2021'!$B:$AC,28,FALSE)</f>
        <v>-0.19962410934591368</v>
      </c>
      <c r="V502">
        <f>P502*'Comb LR RESULTS'!$B$18+Q502*'Comb LR RESULTS'!$B$19+R502*'Comb LR RESULTS'!$B$20+S502*'Comb LR RESULTS'!$B$21+T502*'Comb LR RESULTS'!$B$22</f>
        <v>-0.29278727812323474</v>
      </c>
      <c r="W502" s="16">
        <f>'NO Z LR RESULTS'!$B$17+'NO Z LR RESULTS'!$B$18*LR!J502+'NO Z LR RESULTS'!$B$19*LR!I502+'NO Z LR RESULTS'!$B$20*LR!K502+'NO Z LR RESULTS'!$B$21*LR!L502+'NO Z LR RESULTS'!$B$22*LR!M502</f>
        <v>0.39405592908384568</v>
      </c>
    </row>
    <row r="503" spans="1:23" x14ac:dyDescent="0.3">
      <c r="A503">
        <v>2021</v>
      </c>
      <c r="B503" t="s">
        <v>487</v>
      </c>
      <c r="C503">
        <f>VLOOKUP($B503,'2021'!$B:$AC,18,FALSE)</f>
        <v>0.31962772936164202</v>
      </c>
      <c r="D503">
        <f>VLOOKUP($B503,'2021'!$B:$AC,19,FALSE)</f>
        <v>0.307</v>
      </c>
      <c r="E503">
        <f>VLOOKUP($B503,'2021'!$B:$AC,21,FALSE)</f>
        <v>-0.38457724679129462</v>
      </c>
      <c r="F503" s="13">
        <f>VLOOKUP($B503,'2021'!$B:$AC,7,FALSE)</f>
        <v>105.7</v>
      </c>
      <c r="G503" s="13">
        <f>VLOOKUP($B503,'2021'!$B:$AC,10,FALSE)</f>
        <v>15.5</v>
      </c>
      <c r="H503">
        <f>VLOOKUP(B503,'2021'!$B:$P,9,FALSE)</f>
        <v>6.8</v>
      </c>
      <c r="I503" s="13">
        <f>VLOOKUP($B503,'2021'!$B:$AC,11,FALSE)</f>
        <v>48.7</v>
      </c>
      <c r="J503" s="13">
        <f>VLOOKUP($B503,'2021'!$B:$AC,6,FALSE)</f>
        <v>19.100000000000001</v>
      </c>
      <c r="K503" s="13">
        <f>VLOOKUP($B503,'2021'!$B:$AC,12,FALSE)</f>
        <v>33.200000000000003</v>
      </c>
      <c r="L503" s="13">
        <f>VLOOKUP($B503,'2021'!$B:$AC,13,FALSE)</f>
        <v>32.200000000000003</v>
      </c>
      <c r="M503" s="13">
        <f>VLOOKUP($B503,'2021'!$B:$AC,14,FALSE)</f>
        <v>79.599999999999994</v>
      </c>
      <c r="N503">
        <f>VLOOKUP($B503,'2021'!$B:$AC,20,FALSE)</f>
        <v>-0.46991534714865429</v>
      </c>
      <c r="O503">
        <f>VLOOKUP($B503,'2021'!$B:$AC,22,FALSE)</f>
        <v>-0.50679943639710556</v>
      </c>
      <c r="P503">
        <f>VLOOKUP($B503,'2021'!$B:$AC,23,FALSE)</f>
        <v>-0.68894410878531775</v>
      </c>
      <c r="Q503">
        <f>VLOOKUP($B503,'2021'!$B:$AC,24,FALSE)</f>
        <v>-0.30678811452890736</v>
      </c>
      <c r="R503">
        <f>VLOOKUP($B503,'2021'!$B:$AC,25,FALSE)</f>
        <v>-3.2051045873268992E-2</v>
      </c>
      <c r="S503">
        <f>VLOOKUP($B503,'2021'!$B:$AC,26,FALSE)</f>
        <v>-1.0560893505169033</v>
      </c>
      <c r="T503">
        <f>VLOOKUP($B503,'2021'!$B:$AC,27,FALSE)</f>
        <v>2.0254655773402786E-3</v>
      </c>
      <c r="U503">
        <f>VLOOKUP($B503,'2021'!$B:$AC,28,FALSE)</f>
        <v>-1.3328518847498818</v>
      </c>
      <c r="V503">
        <f>P503*'Comb LR RESULTS'!$B$18+Q503*'Comb LR RESULTS'!$B$19+R503*'Comb LR RESULTS'!$B$20+S503*'Comb LR RESULTS'!$B$21+T503*'Comb LR RESULTS'!$B$22</f>
        <v>-0.66943035527500561</v>
      </c>
      <c r="W503" s="16">
        <f>'NO Z LR RESULTS'!$B$17+'NO Z LR RESULTS'!$B$18*LR!J503+'NO Z LR RESULTS'!$B$19*LR!I503+'NO Z LR RESULTS'!$B$20*LR!K503+'NO Z LR RESULTS'!$B$21*LR!L503+'NO Z LR RESULTS'!$B$22*LR!M503</f>
        <v>0.37700334239575961</v>
      </c>
    </row>
    <row r="504" spans="1:23" x14ac:dyDescent="0.3">
      <c r="A504">
        <v>2021</v>
      </c>
      <c r="B504" t="s">
        <v>200</v>
      </c>
      <c r="C504">
        <f>VLOOKUP($B504,'2021'!$B:$AC,18,FALSE)</f>
        <v>0.33264805845877798</v>
      </c>
      <c r="D504">
        <f>VLOOKUP($B504,'2021'!$B:$AC,19,FALSE)</f>
        <v>0.35899999999999999</v>
      </c>
      <c r="E504">
        <f>VLOOKUP($B504,'2021'!$B:$AC,21,FALSE)</f>
        <v>-1.3258592046884274E-2</v>
      </c>
      <c r="F504" s="13">
        <f>VLOOKUP($B504,'2021'!$B:$AC,7,FALSE)</f>
        <v>104.8</v>
      </c>
      <c r="G504" s="13">
        <f>VLOOKUP($B504,'2021'!$B:$AC,10,FALSE)</f>
        <v>14.8</v>
      </c>
      <c r="H504">
        <f>VLOOKUP(B504,'2021'!$B:$P,9,FALSE)</f>
        <v>6.3</v>
      </c>
      <c r="I504" s="13">
        <f>VLOOKUP($B504,'2021'!$B:$AC,11,FALSE)</f>
        <v>49.9</v>
      </c>
      <c r="J504" s="13">
        <f>VLOOKUP($B504,'2021'!$B:$AC,6,FALSE)</f>
        <v>19</v>
      </c>
      <c r="K504" s="13">
        <f>VLOOKUP($B504,'2021'!$B:$AC,12,FALSE)</f>
        <v>35.1</v>
      </c>
      <c r="L504" s="13">
        <f>VLOOKUP($B504,'2021'!$B:$AC,13,FALSE)</f>
        <v>31.5</v>
      </c>
      <c r="M504" s="13">
        <f>VLOOKUP($B504,'2021'!$B:$AC,14,FALSE)</f>
        <v>87.2</v>
      </c>
      <c r="N504">
        <f>VLOOKUP($B504,'2021'!$B:$AC,20,FALSE)</f>
        <v>-0.62491360301444154</v>
      </c>
      <c r="O504">
        <f>VLOOKUP($B504,'2021'!$B:$AC,22,FALSE)</f>
        <v>-0.65009094371176357</v>
      </c>
      <c r="P504">
        <f>VLOOKUP($B504,'2021'!$B:$AC,23,FALSE)</f>
        <v>-0.32184119753435003</v>
      </c>
      <c r="Q504">
        <f>VLOOKUP($B504,'2021'!$B:$AC,24,FALSE)</f>
        <v>-0.31932354286449721</v>
      </c>
      <c r="R504">
        <f>VLOOKUP($B504,'2021'!$B:$AC,25,FALSE)</f>
        <v>0.437020341704486</v>
      </c>
      <c r="S504">
        <f>VLOOKUP($B504,'2021'!$B:$AC,26,FALSE)</f>
        <v>0.537609813361134</v>
      </c>
      <c r="T504">
        <f>VLOOKUP($B504,'2021'!$B:$AC,27,FALSE)</f>
        <v>-0.1326679953157486</v>
      </c>
      <c r="U504">
        <f>VLOOKUP($B504,'2021'!$B:$AC,28,FALSE)</f>
        <v>-8.606607589210058E-2</v>
      </c>
      <c r="V504">
        <f>P504*'Comb LR RESULTS'!$B$18+Q504*'Comb LR RESULTS'!$B$19+R504*'Comb LR RESULTS'!$B$20+S504*'Comb LR RESULTS'!$B$21+T504*'Comb LR RESULTS'!$B$22</f>
        <v>-9.7391713262803908E-2</v>
      </c>
      <c r="W504" s="16">
        <f>'NO Z LR RESULTS'!$B$17+'NO Z LR RESULTS'!$B$18*LR!J504+'NO Z LR RESULTS'!$B$19*LR!I504+'NO Z LR RESULTS'!$B$20*LR!K504+'NO Z LR RESULTS'!$B$21*LR!L504+'NO Z LR RESULTS'!$B$22*LR!M504</f>
        <v>0.39953865596242033</v>
      </c>
    </row>
    <row r="505" spans="1:23" x14ac:dyDescent="0.3">
      <c r="A505">
        <v>2021</v>
      </c>
      <c r="B505" t="s">
        <v>488</v>
      </c>
      <c r="C505">
        <f>VLOOKUP($B505,'2021'!$B:$AC,18,FALSE)</f>
        <v>0.28145886511698198</v>
      </c>
      <c r="D505">
        <f>VLOOKUP($B505,'2021'!$B:$AC,19,FALSE)</f>
        <v>0.28000000000000003</v>
      </c>
      <c r="E505">
        <f>VLOOKUP($B505,'2021'!$B:$AC,21,FALSE)</f>
        <v>-1.4730913095861233</v>
      </c>
      <c r="F505" s="13">
        <f>VLOOKUP($B505,'2021'!$B:$AC,7,FALSE)</f>
        <v>103.4</v>
      </c>
      <c r="G505" s="13">
        <f>VLOOKUP($B505,'2021'!$B:$AC,10,FALSE)</f>
        <v>19.8</v>
      </c>
      <c r="H505">
        <f>VLOOKUP(B505,'2021'!$B:$P,9,FALSE)</f>
        <v>5.3</v>
      </c>
      <c r="I505" s="13">
        <f>VLOOKUP($B505,'2021'!$B:$AC,11,FALSE)</f>
        <v>51.3</v>
      </c>
      <c r="J505" s="13">
        <f>VLOOKUP($B505,'2021'!$B:$AC,6,FALSE)</f>
        <v>19</v>
      </c>
      <c r="K505" s="13">
        <f>VLOOKUP($B505,'2021'!$B:$AC,12,FALSE)</f>
        <v>31.5</v>
      </c>
      <c r="L505" s="13">
        <f>VLOOKUP($B505,'2021'!$B:$AC,13,FALSE)</f>
        <v>36.700000000000003</v>
      </c>
      <c r="M505" s="13">
        <f>VLOOKUP($B505,'2021'!$B:$AC,14,FALSE)</f>
        <v>84.9</v>
      </c>
      <c r="N505">
        <f>VLOOKUP($B505,'2021'!$B:$AC,20,FALSE)</f>
        <v>0.48221679602689727</v>
      </c>
      <c r="O505">
        <f>VLOOKUP($B505,'2021'!$B:$AC,22,FALSE)</f>
        <v>-0.93667395834107958</v>
      </c>
      <c r="P505">
        <f>VLOOKUP($B505,'2021'!$B:$AC,23,FALSE)</f>
        <v>0.10644553225844679</v>
      </c>
      <c r="Q505">
        <f>VLOOKUP($B505,'2021'!$B:$AC,24,FALSE)</f>
        <v>-0.31932354286449721</v>
      </c>
      <c r="R505">
        <f>VLOOKUP($B505,'2021'!$B:$AC,25,FALSE)</f>
        <v>-0.45174649791652444</v>
      </c>
      <c r="S505">
        <f>VLOOKUP($B505,'2021'!$B:$AC,26,FALSE)</f>
        <v>5.5306119029623825E-2</v>
      </c>
      <c r="T505">
        <f>VLOOKUP($B505,'2021'!$B:$AC,27,FALSE)</f>
        <v>0.86791199989005108</v>
      </c>
      <c r="U505">
        <f>VLOOKUP($B505,'2021'!$B:$AC,28,FALSE)</f>
        <v>-0.68018292580840001</v>
      </c>
      <c r="V505">
        <f>P505*'Comb LR RESULTS'!$B$18+Q505*'Comb LR RESULTS'!$B$19+R505*'Comb LR RESULTS'!$B$20+S505*'Comb LR RESULTS'!$B$21+T505*'Comb LR RESULTS'!$B$22</f>
        <v>-0.20928828181148279</v>
      </c>
      <c r="W505" s="16">
        <f>'NO Z LR RESULTS'!$B$17+'NO Z LR RESULTS'!$B$18*LR!J505+'NO Z LR RESULTS'!$B$19*LR!I505+'NO Z LR RESULTS'!$B$20*LR!K505+'NO Z LR RESULTS'!$B$21*LR!L505+'NO Z LR RESULTS'!$B$22*LR!M505</f>
        <v>0.39791673100627833</v>
      </c>
    </row>
    <row r="506" spans="1:23" x14ac:dyDescent="0.3">
      <c r="A506">
        <v>2021</v>
      </c>
      <c r="B506" t="s">
        <v>452</v>
      </c>
      <c r="C506">
        <f>VLOOKUP($B506,'2021'!$B:$AC,18,FALSE)</f>
        <v>0.32399502246245399</v>
      </c>
      <c r="D506">
        <f>VLOOKUP($B506,'2021'!$B:$AC,19,FALSE)</f>
        <v>0.311</v>
      </c>
      <c r="E506">
        <f>VLOOKUP($B506,'2021'!$B:$AC,21,FALSE)</f>
        <v>-0.26002913537491318</v>
      </c>
      <c r="F506" s="13">
        <f>VLOOKUP($B506,'2021'!$B:$AC,7,FALSE)</f>
        <v>107</v>
      </c>
      <c r="G506" s="13">
        <f>VLOOKUP($B506,'2021'!$B:$AC,10,FALSE)</f>
        <v>15.6</v>
      </c>
      <c r="H506">
        <f>VLOOKUP(B506,'2021'!$B:$P,9,FALSE)</f>
        <v>6.8</v>
      </c>
      <c r="I506" s="13">
        <f>VLOOKUP($B506,'2021'!$B:$AC,11,FALSE)</f>
        <v>48.2</v>
      </c>
      <c r="J506" s="13">
        <f>VLOOKUP($B506,'2021'!$B:$AC,6,FALSE)</f>
        <v>18.899999999999999</v>
      </c>
      <c r="K506" s="13">
        <f>VLOOKUP($B506,'2021'!$B:$AC,12,FALSE)</f>
        <v>32.6</v>
      </c>
      <c r="L506" s="13">
        <f>VLOOKUP($B506,'2021'!$B:$AC,13,FALSE)</f>
        <v>38.1</v>
      </c>
      <c r="M506" s="13">
        <f>VLOOKUP($B506,'2021'!$B:$AC,14,FALSE)</f>
        <v>86</v>
      </c>
      <c r="N506">
        <f>VLOOKUP($B506,'2021'!$B:$AC,20,FALSE)</f>
        <v>-0.44777273916782762</v>
      </c>
      <c r="O506">
        <f>VLOOKUP($B506,'2021'!$B:$AC,22,FALSE)</f>
        <v>-0.50679943639710556</v>
      </c>
      <c r="P506">
        <f>VLOOKUP($B506,'2021'!$B:$AC,23,FALSE)</f>
        <v>-0.84190365513988819</v>
      </c>
      <c r="Q506">
        <f>VLOOKUP($B506,'2021'!$B:$AC,24,FALSE)</f>
        <v>-0.33185897120008712</v>
      </c>
      <c r="R506">
        <f>VLOOKUP($B506,'2021'!$B:$AC,25,FALSE)</f>
        <v>-0.18017885247677104</v>
      </c>
      <c r="S506">
        <f>VLOOKUP($B506,'2021'!$B:$AC,26,FALSE)</f>
        <v>0.28597310327512782</v>
      </c>
      <c r="T506">
        <f>VLOOKUP($B506,'2021'!$B:$AC,27,FALSE)</f>
        <v>1.1372989216762275</v>
      </c>
      <c r="U506">
        <f>VLOOKUP($B506,'2021'!$B:$AC,28,FALSE)</f>
        <v>-1.0030059371244158</v>
      </c>
      <c r="V506">
        <f>P506*'Comb LR RESULTS'!$B$18+Q506*'Comb LR RESULTS'!$B$19+R506*'Comb LR RESULTS'!$B$20+S506*'Comb LR RESULTS'!$B$21+T506*'Comb LR RESULTS'!$B$22</f>
        <v>-0.30119502609272863</v>
      </c>
      <c r="W506" s="16">
        <f>'NO Z LR RESULTS'!$B$17+'NO Z LR RESULTS'!$B$18*LR!J506+'NO Z LR RESULTS'!$B$19*LR!I506+'NO Z LR RESULTS'!$B$20*LR!K506+'NO Z LR RESULTS'!$B$21*LR!L506+'NO Z LR RESULTS'!$B$22*LR!M506</f>
        <v>0.38903353892245213</v>
      </c>
    </row>
    <row r="507" spans="1:23" x14ac:dyDescent="0.3">
      <c r="A507">
        <v>2021</v>
      </c>
      <c r="B507" t="s">
        <v>178</v>
      </c>
      <c r="C507">
        <f>VLOOKUP($B507,'2021'!$B:$AC,18,FALSE)</f>
        <v>0.35684194179246198</v>
      </c>
      <c r="D507">
        <f>VLOOKUP($B507,'2021'!$B:$AC,19,FALSE)</f>
        <v>0.33200000000000002</v>
      </c>
      <c r="E507">
        <f>VLOOKUP($B507,'2021'!$B:$AC,21,FALSE)</f>
        <v>0.6767116956075846</v>
      </c>
      <c r="F507" s="13">
        <f>VLOOKUP($B507,'2021'!$B:$AC,7,FALSE)</f>
        <v>102.9</v>
      </c>
      <c r="G507" s="13">
        <f>VLOOKUP($B507,'2021'!$B:$AC,10,FALSE)</f>
        <v>17.600000000000001</v>
      </c>
      <c r="H507">
        <f>VLOOKUP(B507,'2021'!$B:$P,9,FALSE)</f>
        <v>17</v>
      </c>
      <c r="I507" s="13">
        <f>VLOOKUP($B507,'2021'!$B:$AC,11,FALSE)</f>
        <v>52.5</v>
      </c>
      <c r="J507" s="13">
        <f>VLOOKUP($B507,'2021'!$B:$AC,6,FALSE)</f>
        <v>18.8</v>
      </c>
      <c r="K507" s="13">
        <f>VLOOKUP($B507,'2021'!$B:$AC,12,FALSE)</f>
        <v>34.9</v>
      </c>
      <c r="L507" s="13">
        <f>VLOOKUP($B507,'2021'!$B:$AC,13,FALSE)</f>
        <v>35.6</v>
      </c>
      <c r="M507" s="13">
        <f>VLOOKUP($B507,'2021'!$B:$AC,14,FALSE)</f>
        <v>91.2</v>
      </c>
      <c r="N507">
        <f>VLOOKUP($B507,'2021'!$B:$AC,20,FALSE)</f>
        <v>-4.9205795512916751E-3</v>
      </c>
      <c r="O507">
        <f>VLOOKUP($B507,'2021'!$B:$AC,22,FALSE)</f>
        <v>2.4163473128219182</v>
      </c>
      <c r="P507">
        <f>VLOOKUP($B507,'2021'!$B:$AC,23,FALSE)</f>
        <v>0.47354844350941672</v>
      </c>
      <c r="Q507">
        <f>VLOOKUP($B507,'2021'!$B:$AC,24,FALSE)</f>
        <v>-0.34439439953567652</v>
      </c>
      <c r="R507">
        <f>VLOOKUP($B507,'2021'!$B:$AC,25,FALSE)</f>
        <v>0.38764440616998475</v>
      </c>
      <c r="S507">
        <f>VLOOKUP($B507,'2021'!$B:$AC,26,FALSE)</f>
        <v>1.3763988469811528</v>
      </c>
      <c r="T507">
        <f>VLOOKUP($B507,'2021'!$B:$AC,27,FALSE)</f>
        <v>0.65625084705805481</v>
      </c>
      <c r="U507">
        <f>VLOOKUP($B507,'2021'!$B:$AC,28,FALSE)</f>
        <v>-1.1890805782563185E-2</v>
      </c>
      <c r="V507">
        <f>P507*'Comb LR RESULTS'!$B$18+Q507*'Comb LR RESULTS'!$B$19+R507*'Comb LR RESULTS'!$B$20+S507*'Comb LR RESULTS'!$B$21+T507*'Comb LR RESULTS'!$B$22</f>
        <v>0.19214077310297373</v>
      </c>
      <c r="W507" s="16">
        <f>'NO Z LR RESULTS'!$B$17+'NO Z LR RESULTS'!$B$18*LR!J507+'NO Z LR RESULTS'!$B$19*LR!I507+'NO Z LR RESULTS'!$B$20*LR!K507+'NO Z LR RESULTS'!$B$21*LR!L507+'NO Z LR RESULTS'!$B$22*LR!M507</f>
        <v>0.41502565769571059</v>
      </c>
    </row>
    <row r="508" spans="1:23" x14ac:dyDescent="0.3">
      <c r="A508">
        <v>2021</v>
      </c>
      <c r="B508" t="s">
        <v>149</v>
      </c>
      <c r="C508">
        <f>VLOOKUP($B508,'2021'!$B:$AC,18,FALSE)</f>
        <v>0.33594423846680899</v>
      </c>
      <c r="D508">
        <f>VLOOKUP($B508,'2021'!$B:$AC,19,FALSE)</f>
        <v>0.311</v>
      </c>
      <c r="E508">
        <f>VLOOKUP($B508,'2021'!$B:$AC,21,FALSE)</f>
        <v>8.0743112306864803E-2</v>
      </c>
      <c r="F508" s="13">
        <f>VLOOKUP($B508,'2021'!$B:$AC,7,FALSE)</f>
        <v>103.2</v>
      </c>
      <c r="G508" s="13">
        <f>VLOOKUP($B508,'2021'!$B:$AC,10,FALSE)</f>
        <v>20.7</v>
      </c>
      <c r="H508">
        <f>VLOOKUP(B508,'2021'!$B:$P,9,FALSE)</f>
        <v>19</v>
      </c>
      <c r="I508" s="13">
        <f>VLOOKUP($B508,'2021'!$B:$AC,11,FALSE)</f>
        <v>53</v>
      </c>
      <c r="J508" s="13">
        <f>VLOOKUP($B508,'2021'!$B:$AC,6,FALSE)</f>
        <v>18.5</v>
      </c>
      <c r="K508" s="13">
        <f>VLOOKUP($B508,'2021'!$B:$AC,12,FALSE)</f>
        <v>32.299999999999997</v>
      </c>
      <c r="L508" s="13">
        <f>VLOOKUP($B508,'2021'!$B:$AC,13,FALSE)</f>
        <v>33.200000000000003</v>
      </c>
      <c r="M508" s="13">
        <f>VLOOKUP($B508,'2021'!$B:$AC,14,FALSE)</f>
        <v>91.1</v>
      </c>
      <c r="N508">
        <f>VLOOKUP($B508,'2021'!$B:$AC,20,FALSE)</f>
        <v>0.68150026785433793</v>
      </c>
      <c r="O508">
        <f>VLOOKUP($B508,'2021'!$B:$AC,22,FALSE)</f>
        <v>2.9895133420805502</v>
      </c>
      <c r="P508">
        <f>VLOOKUP($B508,'2021'!$B:$AC,23,FALSE)</f>
        <v>0.62650798986398715</v>
      </c>
      <c r="Q508">
        <f>VLOOKUP($B508,'2021'!$B:$AC,24,FALSE)</f>
        <v>-0.38200068454244562</v>
      </c>
      <c r="R508">
        <f>VLOOKUP($B508,'2021'!$B:$AC,25,FALSE)</f>
        <v>-0.2542427557785229</v>
      </c>
      <c r="S508">
        <f>VLOOKUP($B508,'2021'!$B:$AC,26,FALSE)</f>
        <v>1.3554291211406506</v>
      </c>
      <c r="T508">
        <f>VLOOKUP($B508,'2021'!$B:$AC,27,FALSE)</f>
        <v>0.19444469542460935</v>
      </c>
      <c r="U508">
        <f>VLOOKUP($B508,'2021'!$B:$AC,28,FALSE)</f>
        <v>1.0332264969521185</v>
      </c>
      <c r="V508">
        <f>P508*'Comb LR RESULTS'!$B$18+Q508*'Comb LR RESULTS'!$B$19+R508*'Comb LR RESULTS'!$B$20+S508*'Comb LR RESULTS'!$B$21+T508*'Comb LR RESULTS'!$B$22</f>
        <v>0.34851873203298717</v>
      </c>
      <c r="W508" s="16">
        <f>'NO Z LR RESULTS'!$B$17+'NO Z LR RESULTS'!$B$18*LR!J508+'NO Z LR RESULTS'!$B$19*LR!I508+'NO Z LR RESULTS'!$B$20*LR!K508+'NO Z LR RESULTS'!$B$21*LR!L508+'NO Z LR RESULTS'!$B$22*LR!M508</f>
        <v>0.42164285125639422</v>
      </c>
    </row>
    <row r="509" spans="1:23" x14ac:dyDescent="0.3">
      <c r="A509">
        <v>2021</v>
      </c>
      <c r="B509" t="s">
        <v>197</v>
      </c>
      <c r="C509">
        <f>VLOOKUP($B509,'2021'!$B:$AC,18,FALSE)</f>
        <v>0.33586148394827198</v>
      </c>
      <c r="D509">
        <f>VLOOKUP($B509,'2021'!$B:$AC,19,FALSE)</f>
        <v>0.32900000000000001</v>
      </c>
      <c r="E509">
        <f>VLOOKUP($B509,'2021'!$B:$AC,21,FALSE)</f>
        <v>7.838308774312755E-2</v>
      </c>
      <c r="F509" s="13">
        <f>VLOOKUP($B509,'2021'!$B:$AC,7,FALSE)</f>
        <v>103</v>
      </c>
      <c r="G509" s="13">
        <f>VLOOKUP($B509,'2021'!$B:$AC,10,FALSE)</f>
        <v>12.2</v>
      </c>
      <c r="H509">
        <f>VLOOKUP(B509,'2021'!$B:$P,9,FALSE)</f>
        <v>12.6</v>
      </c>
      <c r="I509" s="13">
        <f>VLOOKUP($B509,'2021'!$B:$AC,11,FALSE)</f>
        <v>43</v>
      </c>
      <c r="J509" s="13">
        <f>VLOOKUP($B509,'2021'!$B:$AC,6,FALSE)</f>
        <v>18.5</v>
      </c>
      <c r="K509" s="13">
        <f>VLOOKUP($B509,'2021'!$B:$AC,12,FALSE)</f>
        <v>30.8</v>
      </c>
      <c r="L509" s="13">
        <f>VLOOKUP($B509,'2021'!$B:$AC,13,FALSE)</f>
        <v>41.6</v>
      </c>
      <c r="M509" s="13">
        <f>VLOOKUP($B509,'2021'!$B:$AC,14,FALSE)</f>
        <v>84</v>
      </c>
      <c r="N509">
        <f>VLOOKUP($B509,'2021'!$B:$AC,20,FALSE)</f>
        <v>-1.2006214105159381</v>
      </c>
      <c r="O509">
        <f>VLOOKUP($B509,'2021'!$B:$AC,22,FALSE)</f>
        <v>1.1553820484529274</v>
      </c>
      <c r="P509">
        <f>VLOOKUP($B509,'2021'!$B:$AC,23,FALSE)</f>
        <v>-2.4326829372274217</v>
      </c>
      <c r="Q509">
        <f>VLOOKUP($B509,'2021'!$B:$AC,24,FALSE)</f>
        <v>-0.38200068454244562</v>
      </c>
      <c r="R509">
        <f>VLOOKUP($B509,'2021'!$B:$AC,25,FALSE)</f>
        <v>-0.62456227228727623</v>
      </c>
      <c r="S509">
        <f>VLOOKUP($B509,'2021'!$B:$AC,26,FALSE)</f>
        <v>-0.13342141353488157</v>
      </c>
      <c r="T509">
        <f>VLOOKUP($B509,'2021'!$B:$AC,27,FALSE)</f>
        <v>1.8107662261416693</v>
      </c>
      <c r="U509">
        <f>VLOOKUP($B509,'2021'!$B:$AC,28,FALSE)</f>
        <v>-1.7016260519317203</v>
      </c>
      <c r="V509">
        <f>P509*'Comb LR RESULTS'!$B$18+Q509*'Comb LR RESULTS'!$B$19+R509*'Comb LR RESULTS'!$B$20+S509*'Comb LR RESULTS'!$B$21+T509*'Comb LR RESULTS'!$B$22</f>
        <v>-0.65037544333642983</v>
      </c>
      <c r="W509" s="16">
        <f>'NO Z LR RESULTS'!$B$17+'NO Z LR RESULTS'!$B$18*LR!J509+'NO Z LR RESULTS'!$B$19*LR!I509+'NO Z LR RESULTS'!$B$20*LR!K509+'NO Z LR RESULTS'!$B$21*LR!L509+'NO Z LR RESULTS'!$B$22*LR!M509</f>
        <v>0.36738370673281123</v>
      </c>
    </row>
    <row r="510" spans="1:23" x14ac:dyDescent="0.3">
      <c r="A510">
        <v>2021</v>
      </c>
      <c r="B510" t="s">
        <v>162</v>
      </c>
      <c r="C510">
        <f>VLOOKUP($B510,'2021'!$B:$AC,18,FALSE)</f>
        <v>0.315087584836444</v>
      </c>
      <c r="D510">
        <f>VLOOKUP($B510,'2021'!$B:$AC,19,FALSE)</f>
        <v>0.34</v>
      </c>
      <c r="E510">
        <f>VLOOKUP($B510,'2021'!$B:$AC,21,FALSE)</f>
        <v>-0.51405480030509609</v>
      </c>
      <c r="F510" s="13">
        <f>VLOOKUP($B510,'2021'!$B:$AC,7,FALSE)</f>
        <v>103.9</v>
      </c>
      <c r="G510" s="13">
        <f>VLOOKUP($B510,'2021'!$B:$AC,10,FALSE)</f>
        <v>15.9</v>
      </c>
      <c r="H510">
        <f>VLOOKUP(B510,'2021'!$B:$P,9,FALSE)</f>
        <v>2.6</v>
      </c>
      <c r="I510" s="13">
        <f>VLOOKUP($B510,'2021'!$B:$AC,11,FALSE)</f>
        <v>54.2</v>
      </c>
      <c r="J510" s="13">
        <f>VLOOKUP($B510,'2021'!$B:$AC,6,FALSE)</f>
        <v>18.399999999999999</v>
      </c>
      <c r="K510" s="13">
        <f>VLOOKUP($B510,'2021'!$B:$AC,12,FALSE)</f>
        <v>38.299999999999997</v>
      </c>
      <c r="L510" s="13">
        <f>VLOOKUP($B510,'2021'!$B:$AC,13,FALSE)</f>
        <v>25.7</v>
      </c>
      <c r="M510" s="13">
        <f>VLOOKUP($B510,'2021'!$B:$AC,14,FALSE)</f>
        <v>90.2</v>
      </c>
      <c r="N510">
        <f>VLOOKUP($B510,'2021'!$B:$AC,20,FALSE)</f>
        <v>-0.38134491522534714</v>
      </c>
      <c r="O510">
        <f>VLOOKUP($B510,'2021'!$B:$AC,22,FALSE)</f>
        <v>-1.710448097840233</v>
      </c>
      <c r="P510">
        <f>VLOOKUP($B510,'2021'!$B:$AC,23,FALSE)</f>
        <v>0.99361090111495709</v>
      </c>
      <c r="Q510">
        <f>VLOOKUP($B510,'2021'!$B:$AC,24,FALSE)</f>
        <v>-0.39453611287803547</v>
      </c>
      <c r="R510">
        <f>VLOOKUP($B510,'2021'!$B:$AC,25,FALSE)</f>
        <v>1.2270353102564939</v>
      </c>
      <c r="S510">
        <f>VLOOKUP($B510,'2021'!$B:$AC,26,FALSE)</f>
        <v>1.166701588576148</v>
      </c>
      <c r="T510">
        <f>VLOOKUP($B510,'2021'!$B:$AC,27,FALSE)</f>
        <v>-1.2486995284299094</v>
      </c>
      <c r="U510">
        <f>VLOOKUP($B510,'2021'!$B:$AC,28,FALSE)</f>
        <v>0.79382969387152813</v>
      </c>
      <c r="V510">
        <f>P510*'Comb LR RESULTS'!$B$18+Q510*'Comb LR RESULTS'!$B$19+R510*'Comb LR RESULTS'!$B$20+S510*'Comb LR RESULTS'!$B$21+T510*'Comb LR RESULTS'!$B$22</f>
        <v>0.21722241139043116</v>
      </c>
      <c r="W510" s="16">
        <f>'NO Z LR RESULTS'!$B$17+'NO Z LR RESULTS'!$B$18*LR!J510+'NO Z LR RESULTS'!$B$19*LR!I510+'NO Z LR RESULTS'!$B$20*LR!K510+'NO Z LR RESULTS'!$B$21*LR!L510+'NO Z LR RESULTS'!$B$22*LR!M510</f>
        <v>0.42059561329717088</v>
      </c>
    </row>
    <row r="511" spans="1:23" x14ac:dyDescent="0.3">
      <c r="A511">
        <v>2021</v>
      </c>
      <c r="B511" t="s">
        <v>489</v>
      </c>
      <c r="C511">
        <f>VLOOKUP($B511,'2021'!$B:$AC,18,FALSE)</f>
        <v>0.31821750630350598</v>
      </c>
      <c r="D511">
        <f>VLOOKUP($B511,'2021'!$B:$AC,19,FALSE)</f>
        <v>0.317</v>
      </c>
      <c r="E511">
        <f>VLOOKUP($B511,'2021'!$B:$AC,21,FALSE)</f>
        <v>-0.42479451971351334</v>
      </c>
      <c r="F511" s="13">
        <f>VLOOKUP($B511,'2021'!$B:$AC,7,FALSE)</f>
        <v>104.1</v>
      </c>
      <c r="G511" s="13">
        <f>VLOOKUP($B511,'2021'!$B:$AC,10,FALSE)</f>
        <v>10.1</v>
      </c>
      <c r="H511">
        <f>VLOOKUP(B511,'2021'!$B:$P,9,FALSE)</f>
        <v>7.4</v>
      </c>
      <c r="I511" s="13">
        <f>VLOOKUP($B511,'2021'!$B:$AC,11,FALSE)</f>
        <v>51.7</v>
      </c>
      <c r="J511" s="13">
        <f>VLOOKUP($B511,'2021'!$B:$AC,6,FALSE)</f>
        <v>18.100000000000001</v>
      </c>
      <c r="K511" s="13">
        <f>VLOOKUP($B511,'2021'!$B:$AC,12,FALSE)</f>
        <v>41.6</v>
      </c>
      <c r="L511" s="13">
        <f>VLOOKUP($B511,'2021'!$B:$AC,13,FALSE)</f>
        <v>27.8</v>
      </c>
      <c r="M511" s="13">
        <f>VLOOKUP($B511,'2021'!$B:$AC,14,FALSE)</f>
        <v>92.6</v>
      </c>
      <c r="N511">
        <f>VLOOKUP($B511,'2021'!$B:$AC,20,FALSE)</f>
        <v>-1.6656161781133003</v>
      </c>
      <c r="O511">
        <f>VLOOKUP($B511,'2021'!$B:$AC,22,FALSE)</f>
        <v>-0.33484962761951576</v>
      </c>
      <c r="P511">
        <f>VLOOKUP($B511,'2021'!$B:$AC,23,FALSE)</f>
        <v>0.22881316934210488</v>
      </c>
      <c r="Q511">
        <f>VLOOKUP($B511,'2021'!$B:$AC,24,FALSE)</f>
        <v>-0.43214239788480419</v>
      </c>
      <c r="R511">
        <f>VLOOKUP($B511,'2021'!$B:$AC,25,FALSE)</f>
        <v>2.0417382465757541</v>
      </c>
      <c r="S511">
        <f>VLOOKUP($B511,'2021'!$B:$AC,26,FALSE)</f>
        <v>1.6699750087481575</v>
      </c>
      <c r="T511">
        <f>VLOOKUP($B511,'2021'!$B:$AC,27,FALSE)</f>
        <v>-0.84461914575064401</v>
      </c>
      <c r="U511">
        <f>VLOOKUP($B511,'2021'!$B:$AC,28,FALSE)</f>
        <v>4.0713510038242973E-2</v>
      </c>
      <c r="V511">
        <f>P511*'Comb LR RESULTS'!$B$18+Q511*'Comb LR RESULTS'!$B$19+R511*'Comb LR RESULTS'!$B$20+S511*'Comb LR RESULTS'!$B$21+T511*'Comb LR RESULTS'!$B$22</f>
        <v>0.11532646622615103</v>
      </c>
      <c r="W511" s="16">
        <f>'NO Z LR RESULTS'!$B$17+'NO Z LR RESULTS'!$B$18*LR!J511+'NO Z LR RESULTS'!$B$19*LR!I511+'NO Z LR RESULTS'!$B$20*LR!K511+'NO Z LR RESULTS'!$B$21*LR!L511+'NO Z LR RESULTS'!$B$22*LR!M511</f>
        <v>0.41331438749691179</v>
      </c>
    </row>
    <row r="512" spans="1:23" x14ac:dyDescent="0.3">
      <c r="A512">
        <v>2021</v>
      </c>
      <c r="B512" t="s">
        <v>181</v>
      </c>
      <c r="C512">
        <f>VLOOKUP($B512,'2021'!$B:$AC,18,FALSE)</f>
        <v>0.31416734635272803</v>
      </c>
      <c r="D512">
        <f>VLOOKUP($B512,'2021'!$B:$AC,19,FALSE)</f>
        <v>0.29299999999999998</v>
      </c>
      <c r="E512">
        <f>VLOOKUP($B512,'2021'!$B:$AC,21,FALSE)</f>
        <v>-0.54029850837639326</v>
      </c>
      <c r="F512" s="13">
        <f>VLOOKUP($B512,'2021'!$B:$AC,7,FALSE)</f>
        <v>106.8</v>
      </c>
      <c r="G512" s="13">
        <f>VLOOKUP($B512,'2021'!$B:$AC,10,FALSE)</f>
        <v>13.5</v>
      </c>
      <c r="H512">
        <f>VLOOKUP(B512,'2021'!$B:$P,9,FALSE)</f>
        <v>3.3</v>
      </c>
      <c r="I512" s="13">
        <f>VLOOKUP($B512,'2021'!$B:$AC,11,FALSE)</f>
        <v>50.1</v>
      </c>
      <c r="J512" s="13">
        <f>VLOOKUP($B512,'2021'!$B:$AC,6,FALSE)</f>
        <v>17.899999999999999</v>
      </c>
      <c r="K512" s="13">
        <f>VLOOKUP($B512,'2021'!$B:$AC,12,FALSE)</f>
        <v>36.6</v>
      </c>
      <c r="L512" s="13">
        <f>VLOOKUP($B512,'2021'!$B:$AC,13,FALSE)</f>
        <v>31.3</v>
      </c>
      <c r="M512" s="13">
        <f>VLOOKUP($B512,'2021'!$B:$AC,14,FALSE)</f>
        <v>88.3</v>
      </c>
      <c r="N512">
        <f>VLOOKUP($B512,'2021'!$B:$AC,20,FALSE)</f>
        <v>-0.91276750676518981</v>
      </c>
      <c r="O512">
        <f>VLOOKUP($B512,'2021'!$B:$AC,22,FALSE)</f>
        <v>-1.5098399875997117</v>
      </c>
      <c r="P512">
        <f>VLOOKUP($B512,'2021'!$B:$AC,23,FALSE)</f>
        <v>-0.26065737899252095</v>
      </c>
      <c r="Q512">
        <f>VLOOKUP($B512,'2021'!$B:$AC,24,FALSE)</f>
        <v>-0.45721325455598388</v>
      </c>
      <c r="R512">
        <f>VLOOKUP($B512,'2021'!$B:$AC,25,FALSE)</f>
        <v>0.80733985821324017</v>
      </c>
      <c r="S512">
        <f>VLOOKUP($B512,'2021'!$B:$AC,26,FALSE)</f>
        <v>0.76827679760663803</v>
      </c>
      <c r="T512">
        <f>VLOOKUP($B512,'2021'!$B:$AC,27,FALSE)</f>
        <v>-0.17115184128520228</v>
      </c>
      <c r="U512">
        <f>VLOOKUP($B512,'2021'!$B:$AC,28,FALSE)</f>
        <v>-0.32512447387738375</v>
      </c>
      <c r="V512">
        <f>P512*'Comb LR RESULTS'!$B$18+Q512*'Comb LR RESULTS'!$B$19+R512*'Comb LR RESULTS'!$B$20+S512*'Comb LR RESULTS'!$B$21+T512*'Comb LR RESULTS'!$B$22</f>
        <v>-0.15654476173949713</v>
      </c>
      <c r="W512" s="16">
        <f>'NO Z LR RESULTS'!$B$17+'NO Z LR RESULTS'!$B$18*LR!J512+'NO Z LR RESULTS'!$B$19*LR!I512+'NO Z LR RESULTS'!$B$20*LR!K512+'NO Z LR RESULTS'!$B$21*LR!L512+'NO Z LR RESULTS'!$B$22*LR!M512</f>
        <v>0.40050163834783847</v>
      </c>
    </row>
    <row r="513" spans="1:23" x14ac:dyDescent="0.3">
      <c r="A513">
        <v>2021</v>
      </c>
      <c r="B513" t="s">
        <v>194</v>
      </c>
      <c r="C513">
        <f>VLOOKUP($B513,'2021'!$B:$AC,18,FALSE)</f>
        <v>0.33388723557609301</v>
      </c>
      <c r="D513">
        <f>VLOOKUP($B513,'2021'!$B:$AC,19,FALSE)</f>
        <v>0.34</v>
      </c>
      <c r="E513">
        <f>VLOOKUP($B513,'2021'!$B:$AC,21,FALSE)</f>
        <v>2.2080728239012741E-2</v>
      </c>
      <c r="F513" s="13">
        <f>VLOOKUP($B513,'2021'!$B:$AC,7,FALSE)</f>
        <v>104.1</v>
      </c>
      <c r="G513" s="13">
        <f>VLOOKUP($B513,'2021'!$B:$AC,10,FALSE)</f>
        <v>14.4</v>
      </c>
      <c r="H513">
        <f>VLOOKUP(B513,'2021'!$B:$P,9,FALSE)</f>
        <v>5.5</v>
      </c>
      <c r="I513" s="13">
        <f>VLOOKUP($B513,'2021'!$B:$AC,11,FALSE)</f>
        <v>51.6</v>
      </c>
      <c r="J513" s="13">
        <f>VLOOKUP($B513,'2021'!$B:$AC,6,FALSE)</f>
        <v>17.899999999999999</v>
      </c>
      <c r="K513" s="13">
        <f>VLOOKUP($B513,'2021'!$B:$AC,12,FALSE)</f>
        <v>37.200000000000003</v>
      </c>
      <c r="L513" s="13">
        <f>VLOOKUP($B513,'2021'!$B:$AC,13,FALSE)</f>
        <v>30.5</v>
      </c>
      <c r="M513" s="13">
        <f>VLOOKUP($B513,'2021'!$B:$AC,14,FALSE)</f>
        <v>90.4</v>
      </c>
      <c r="N513">
        <f>VLOOKUP($B513,'2021'!$B:$AC,20,FALSE)</f>
        <v>-0.71348403493774881</v>
      </c>
      <c r="O513">
        <f>VLOOKUP($B513,'2021'!$B:$AC,22,FALSE)</f>
        <v>-0.87935735541521631</v>
      </c>
      <c r="P513">
        <f>VLOOKUP($B513,'2021'!$B:$AC,23,FALSE)</f>
        <v>0.19822126007119034</v>
      </c>
      <c r="Q513">
        <f>VLOOKUP($B513,'2021'!$B:$AC,24,FALSE)</f>
        <v>-0.45721325455598388</v>
      </c>
      <c r="R513">
        <f>VLOOKUP($B513,'2021'!$B:$AC,25,FALSE)</f>
        <v>0.95546766481674217</v>
      </c>
      <c r="S513">
        <f>VLOOKUP($B513,'2021'!$B:$AC,26,FALSE)</f>
        <v>1.2086410402571497</v>
      </c>
      <c r="T513">
        <f>VLOOKUP($B513,'2021'!$B:$AC,27,FALSE)</f>
        <v>-0.32508722516301769</v>
      </c>
      <c r="U513">
        <f>VLOOKUP($B513,'2021'!$B:$AC,28,FALSE)</f>
        <v>0.12104734604744127</v>
      </c>
      <c r="V513">
        <f>P513*'Comb LR RESULTS'!$B$18+Q513*'Comb LR RESULTS'!$B$19+R513*'Comb LR RESULTS'!$B$20+S513*'Comb LR RESULTS'!$B$21+T513*'Comb LR RESULTS'!$B$22</f>
        <v>4.8837623560939063E-2</v>
      </c>
      <c r="W513" s="16">
        <f>'NO Z LR RESULTS'!$B$17+'NO Z LR RESULTS'!$B$18*LR!J513+'NO Z LR RESULTS'!$B$19*LR!I513+'NO Z LR RESULTS'!$B$20*LR!K513+'NO Z LR RESULTS'!$B$21*LR!L513+'NO Z LR RESULTS'!$B$22*LR!M513</f>
        <v>0.41060773138621864</v>
      </c>
    </row>
    <row r="514" spans="1:23" x14ac:dyDescent="0.3">
      <c r="A514">
        <v>2021</v>
      </c>
      <c r="B514" t="s">
        <v>490</v>
      </c>
      <c r="C514">
        <f>VLOOKUP($B514,'2021'!$B:$AC,18,FALSE)</f>
        <v>0.34652541880541698</v>
      </c>
      <c r="D514">
        <f>VLOOKUP($B514,'2021'!$B:$AC,19,FALSE)</f>
        <v>0.36099999999999999</v>
      </c>
      <c r="E514">
        <f>VLOOKUP($B514,'2021'!$B:$AC,21,FALSE)</f>
        <v>0.38250120303009949</v>
      </c>
      <c r="F514" s="13">
        <f>VLOOKUP($B514,'2021'!$B:$AC,7,FALSE)</f>
        <v>103.2</v>
      </c>
      <c r="G514" s="13">
        <f>VLOOKUP($B514,'2021'!$B:$AC,10,FALSE)</f>
        <v>12.8</v>
      </c>
      <c r="H514">
        <f>VLOOKUP(B514,'2021'!$B:$P,9,FALSE)</f>
        <v>4.3</v>
      </c>
      <c r="I514" s="13">
        <f>VLOOKUP($B514,'2021'!$B:$AC,11,FALSE)</f>
        <v>49.9</v>
      </c>
      <c r="J514" s="13">
        <f>VLOOKUP($B514,'2021'!$B:$AC,6,FALSE)</f>
        <v>17.7</v>
      </c>
      <c r="K514" s="13">
        <f>VLOOKUP($B514,'2021'!$B:$AC,12,FALSE)</f>
        <v>37.1</v>
      </c>
      <c r="L514" s="13">
        <f>VLOOKUP($B514,'2021'!$B:$AC,13,FALSE)</f>
        <v>28.5</v>
      </c>
      <c r="M514" s="13">
        <f>VLOOKUP($B514,'2021'!$B:$AC,14,FALSE)</f>
        <v>92.6</v>
      </c>
      <c r="N514">
        <f>VLOOKUP($B514,'2021'!$B:$AC,20,FALSE)</f>
        <v>-1.0677657626309771</v>
      </c>
      <c r="O514">
        <f>VLOOKUP($B514,'2021'!$B:$AC,22,FALSE)</f>
        <v>-1.2232569729703957</v>
      </c>
      <c r="P514">
        <f>VLOOKUP($B514,'2021'!$B:$AC,23,FALSE)</f>
        <v>-0.32184119753435003</v>
      </c>
      <c r="Q514">
        <f>VLOOKUP($B514,'2021'!$B:$AC,24,FALSE)</f>
        <v>-0.48228411122716319</v>
      </c>
      <c r="R514">
        <f>VLOOKUP($B514,'2021'!$B:$AC,25,FALSE)</f>
        <v>0.93077969704949159</v>
      </c>
      <c r="S514">
        <f>VLOOKUP($B514,'2021'!$B:$AC,26,FALSE)</f>
        <v>1.6699750087481575</v>
      </c>
      <c r="T514">
        <f>VLOOKUP($B514,'2021'!$B:$AC,27,FALSE)</f>
        <v>-0.70992568485755581</v>
      </c>
      <c r="U514">
        <f>VLOOKUP($B514,'2021'!$B:$AC,28,FALSE)</f>
        <v>0.96683688532905843</v>
      </c>
      <c r="V514">
        <f>P514*'Comb LR RESULTS'!$B$18+Q514*'Comb LR RESULTS'!$B$19+R514*'Comb LR RESULTS'!$B$20+S514*'Comb LR RESULTS'!$B$21+T514*'Comb LR RESULTS'!$B$22</f>
        <v>0.21454875687827571</v>
      </c>
      <c r="W514" s="16">
        <f>'NO Z LR RESULTS'!$B$17+'NO Z LR RESULTS'!$B$18*LR!J514+'NO Z LR RESULTS'!$B$19*LR!I514+'NO Z LR RESULTS'!$B$20*LR!K514+'NO Z LR RESULTS'!$B$21*LR!L514+'NO Z LR RESULTS'!$B$22*LR!M514</f>
        <v>0.41337192178649496</v>
      </c>
    </row>
    <row r="515" spans="1:23" x14ac:dyDescent="0.3">
      <c r="A515">
        <v>2021</v>
      </c>
      <c r="B515" t="s">
        <v>111</v>
      </c>
      <c r="C515">
        <f>VLOOKUP($B515,'2021'!$B:$AC,18,FALSE)</f>
        <v>0.346121994337238</v>
      </c>
      <c r="D515">
        <f>VLOOKUP($B515,'2021'!$B:$AC,19,FALSE)</f>
        <v>0.32400000000000001</v>
      </c>
      <c r="E515">
        <f>VLOOKUP($B515,'2021'!$B:$AC,21,FALSE)</f>
        <v>0.37099619192802608</v>
      </c>
      <c r="F515" s="13">
        <f>VLOOKUP($B515,'2021'!$B:$AC,7,FALSE)</f>
        <v>102.4</v>
      </c>
      <c r="G515" s="13">
        <f>VLOOKUP($B515,'2021'!$B:$AC,10,FALSE)</f>
        <v>20.5</v>
      </c>
      <c r="H515">
        <f>VLOOKUP(B515,'2021'!$B:$P,9,FALSE)</f>
        <v>2.1</v>
      </c>
      <c r="I515" s="13">
        <f>VLOOKUP($B515,'2021'!$B:$AC,11,FALSE)</f>
        <v>55.6</v>
      </c>
      <c r="J515" s="13">
        <f>VLOOKUP($B515,'2021'!$B:$AC,6,FALSE)</f>
        <v>17.5</v>
      </c>
      <c r="K515" s="13">
        <f>VLOOKUP($B515,'2021'!$B:$AC,12,FALSE)</f>
        <v>35.1</v>
      </c>
      <c r="L515" s="13">
        <f>VLOOKUP($B515,'2021'!$B:$AC,13,FALSE)</f>
        <v>22.4</v>
      </c>
      <c r="M515" s="13">
        <f>VLOOKUP($B515,'2021'!$B:$AC,14,FALSE)</f>
        <v>91.3</v>
      </c>
      <c r="N515">
        <f>VLOOKUP($B515,'2021'!$B:$AC,20,FALSE)</f>
        <v>0.63721505189268457</v>
      </c>
      <c r="O515">
        <f>VLOOKUP($B515,'2021'!$B:$AC,22,FALSE)</f>
        <v>-1.8537396051548909</v>
      </c>
      <c r="P515">
        <f>VLOOKUP($B515,'2021'!$B:$AC,23,FALSE)</f>
        <v>1.421897630907754</v>
      </c>
      <c r="Q515">
        <f>VLOOKUP($B515,'2021'!$B:$AC,24,FALSE)</f>
        <v>-0.50735496789834245</v>
      </c>
      <c r="R515">
        <f>VLOOKUP($B515,'2021'!$B:$AC,25,FALSE)</f>
        <v>0.437020341704486</v>
      </c>
      <c r="S515">
        <f>VLOOKUP($B515,'2021'!$B:$AC,26,FALSE)</f>
        <v>1.3973685728216521</v>
      </c>
      <c r="T515">
        <f>VLOOKUP($B515,'2021'!$B:$AC,27,FALSE)</f>
        <v>-1.8836829869258973</v>
      </c>
      <c r="U515">
        <f>VLOOKUP($B515,'2021'!$B:$AC,28,FALSE)</f>
        <v>2.3366762501447211</v>
      </c>
      <c r="V515">
        <f>P515*'Comb LR RESULTS'!$B$18+Q515*'Comb LR RESULTS'!$B$19+R515*'Comb LR RESULTS'!$B$20+S515*'Comb LR RESULTS'!$B$21+T515*'Comb LR RESULTS'!$B$22</f>
        <v>0.4952856862991411</v>
      </c>
      <c r="W515" s="16">
        <f>'NO Z LR RESULTS'!$B$17+'NO Z LR RESULTS'!$B$18*LR!J515+'NO Z LR RESULTS'!$B$19*LR!I515+'NO Z LR RESULTS'!$B$20*LR!K515+'NO Z LR RESULTS'!$B$21*LR!L515+'NO Z LR RESULTS'!$B$22*LR!M515</f>
        <v>0.43437603191560437</v>
      </c>
    </row>
    <row r="516" spans="1:23" x14ac:dyDescent="0.3">
      <c r="A516">
        <v>2021</v>
      </c>
      <c r="B516" t="s">
        <v>491</v>
      </c>
      <c r="C516">
        <f>VLOOKUP($B516,'2021'!$B:$AC,18,FALSE)</f>
        <v>0.28956619658034799</v>
      </c>
      <c r="D516">
        <f>VLOOKUP($B516,'2021'!$B:$AC,19,FALSE)</f>
        <v>0.30599999999999999</v>
      </c>
      <c r="E516">
        <f>VLOOKUP($B516,'2021'!$B:$AC,21,FALSE)</f>
        <v>-1.241883373896826</v>
      </c>
      <c r="F516" s="13">
        <f>VLOOKUP($B516,'2021'!$B:$AC,7,FALSE)</f>
        <v>101.9</v>
      </c>
      <c r="G516" s="13">
        <f>VLOOKUP($B516,'2021'!$B:$AC,10,FALSE)</f>
        <v>12.9</v>
      </c>
      <c r="H516">
        <f>VLOOKUP(B516,'2021'!$B:$P,9,FALSE)</f>
        <v>9.9</v>
      </c>
      <c r="I516" s="13">
        <f>VLOOKUP($B516,'2021'!$B:$AC,11,FALSE)</f>
        <v>43.2</v>
      </c>
      <c r="J516" s="13">
        <f>VLOOKUP($B516,'2021'!$B:$AC,6,FALSE)</f>
        <v>17.3</v>
      </c>
      <c r="K516" s="13">
        <f>VLOOKUP($B516,'2021'!$B:$AC,12,FALSE)</f>
        <v>30.3</v>
      </c>
      <c r="L516" s="13">
        <f>VLOOKUP($B516,'2021'!$B:$AC,13,FALSE)</f>
        <v>44.1</v>
      </c>
      <c r="M516" s="13">
        <f>VLOOKUP($B516,'2021'!$B:$AC,14,FALSE)</f>
        <v>84</v>
      </c>
      <c r="N516">
        <f>VLOOKUP($B516,'2021'!$B:$AC,20,FALSE)</f>
        <v>-1.0456231546501504</v>
      </c>
      <c r="O516">
        <f>VLOOKUP($B516,'2021'!$B:$AC,22,FALSE)</f>
        <v>0.38160790895377433</v>
      </c>
      <c r="P516">
        <f>VLOOKUP($B516,'2021'!$B:$AC,23,FALSE)</f>
        <v>-2.3714991186855925</v>
      </c>
      <c r="Q516">
        <f>VLOOKUP($B516,'2021'!$B:$AC,24,FALSE)</f>
        <v>-0.5324258245695217</v>
      </c>
      <c r="R516">
        <f>VLOOKUP($B516,'2021'!$B:$AC,25,FALSE)</f>
        <v>-0.74800211112352766</v>
      </c>
      <c r="S516">
        <f>VLOOKUP($B516,'2021'!$B:$AC,26,FALSE)</f>
        <v>-0.13342141353488157</v>
      </c>
      <c r="T516">
        <f>VLOOKUP($B516,'2021'!$B:$AC,27,FALSE)</f>
        <v>2.2918143007598419</v>
      </c>
      <c r="U516">
        <f>VLOOKUP($B516,'2021'!$B:$AC,28,FALSE)</f>
        <v>-2.2096594277407173</v>
      </c>
      <c r="V516">
        <f>P516*'Comb LR RESULTS'!$B$18+Q516*'Comb LR RESULTS'!$B$19+R516*'Comb LR RESULTS'!$B$20+S516*'Comb LR RESULTS'!$B$21+T516*'Comb LR RESULTS'!$B$22</f>
        <v>-0.78334437192559458</v>
      </c>
      <c r="W516" s="16">
        <f>'NO Z LR RESULTS'!$B$17+'NO Z LR RESULTS'!$B$18*LR!J516+'NO Z LR RESULTS'!$B$19*LR!I516+'NO Z LR RESULTS'!$B$20*LR!K516+'NO Z LR RESULTS'!$B$21*LR!L516+'NO Z LR RESULTS'!$B$22*LR!M516</f>
        <v>0.36572885840046876</v>
      </c>
    </row>
    <row r="517" spans="1:23" x14ac:dyDescent="0.3">
      <c r="A517">
        <v>2021</v>
      </c>
      <c r="B517" t="s">
        <v>219</v>
      </c>
      <c r="C517">
        <f>VLOOKUP($B517,'2021'!$B:$AC,18,FALSE)</f>
        <v>0.33709775485576798</v>
      </c>
      <c r="D517">
        <f>VLOOKUP($B517,'2021'!$B:$AC,19,FALSE)</f>
        <v>0.312</v>
      </c>
      <c r="E517">
        <f>VLOOKUP($B517,'2021'!$B:$AC,21,FALSE)</f>
        <v>0.1136395276415664</v>
      </c>
      <c r="F517" s="13">
        <f>VLOOKUP($B517,'2021'!$B:$AC,7,FALSE)</f>
        <v>102.3</v>
      </c>
      <c r="G517" s="13">
        <f>VLOOKUP($B517,'2021'!$B:$AC,10,FALSE)</f>
        <v>20.5</v>
      </c>
      <c r="H517">
        <f>VLOOKUP(B517,'2021'!$B:$P,9,FALSE)</f>
        <v>12.5</v>
      </c>
      <c r="I517" s="13">
        <f>VLOOKUP($B517,'2021'!$B:$AC,11,FALSE)</f>
        <v>52.4</v>
      </c>
      <c r="J517" s="13">
        <f>VLOOKUP($B517,'2021'!$B:$AC,6,FALSE)</f>
        <v>17</v>
      </c>
      <c r="K517" s="13">
        <f>VLOOKUP($B517,'2021'!$B:$AC,12,FALSE)</f>
        <v>31.9</v>
      </c>
      <c r="L517" s="13">
        <f>VLOOKUP($B517,'2021'!$B:$AC,13,FALSE)</f>
        <v>30</v>
      </c>
      <c r="M517" s="13">
        <f>VLOOKUP($B517,'2021'!$B:$AC,14,FALSE)</f>
        <v>89.3</v>
      </c>
      <c r="N517">
        <f>VLOOKUP($B517,'2021'!$B:$AC,20,FALSE)</f>
        <v>0.63721505189268457</v>
      </c>
      <c r="O517">
        <f>VLOOKUP($B517,'2021'!$B:$AC,22,FALSE)</f>
        <v>1.126723746989996</v>
      </c>
      <c r="P517">
        <f>VLOOKUP($B517,'2021'!$B:$AC,23,FALSE)</f>
        <v>0.44295653423850218</v>
      </c>
      <c r="Q517">
        <f>VLOOKUP($B517,'2021'!$B:$AC,24,FALSE)</f>
        <v>-0.5700321095762908</v>
      </c>
      <c r="R517">
        <f>VLOOKUP($B517,'2021'!$B:$AC,25,FALSE)</f>
        <v>-0.3529946268475237</v>
      </c>
      <c r="S517">
        <f>VLOOKUP($B517,'2021'!$B:$AC,26,FALSE)</f>
        <v>0.97797405601164267</v>
      </c>
      <c r="T517">
        <f>VLOOKUP($B517,'2021'!$B:$AC,27,FALSE)</f>
        <v>-0.42129684008665219</v>
      </c>
      <c r="U517">
        <f>VLOOKUP($B517,'2021'!$B:$AC,28,FALSE)</f>
        <v>1.1822334133695278</v>
      </c>
      <c r="V517">
        <f>P517*'Comb LR RESULTS'!$B$18+Q517*'Comb LR RESULTS'!$B$19+R517*'Comb LR RESULTS'!$B$20+S517*'Comb LR RESULTS'!$B$21+T517*'Comb LR RESULTS'!$B$22</f>
        <v>0.15738045258123418</v>
      </c>
      <c r="W517" s="16">
        <f>'NO Z LR RESULTS'!$B$17+'NO Z LR RESULTS'!$B$18*LR!J517+'NO Z LR RESULTS'!$B$19*LR!I517+'NO Z LR RESULTS'!$B$20*LR!K517+'NO Z LR RESULTS'!$B$21*LR!L517+'NO Z LR RESULTS'!$B$22*LR!M517</f>
        <v>0.41706628032555015</v>
      </c>
    </row>
    <row r="518" spans="1:23" x14ac:dyDescent="0.3">
      <c r="A518">
        <v>2021</v>
      </c>
      <c r="B518" t="s">
        <v>122</v>
      </c>
      <c r="C518">
        <f>VLOOKUP($B518,'2021'!$B:$AC,18,FALSE)</f>
        <v>0.324642122901795</v>
      </c>
      <c r="D518">
        <f>VLOOKUP($B518,'2021'!$B:$AC,19,FALSE)</f>
        <v>0.33200000000000002</v>
      </c>
      <c r="E518">
        <f>VLOOKUP($B518,'2021'!$B:$AC,21,FALSE)</f>
        <v>-0.24157488104477665</v>
      </c>
      <c r="F518" s="13">
        <f>VLOOKUP($B518,'2021'!$B:$AC,7,FALSE)</f>
        <v>107.9</v>
      </c>
      <c r="G518" s="13">
        <f>VLOOKUP($B518,'2021'!$B:$AC,10,FALSE)</f>
        <v>16.100000000000001</v>
      </c>
      <c r="H518">
        <f>VLOOKUP(B518,'2021'!$B:$P,9,FALSE)</f>
        <v>5.2</v>
      </c>
      <c r="I518" s="13">
        <f>VLOOKUP($B518,'2021'!$B:$AC,11,FALSE)</f>
        <v>52.5</v>
      </c>
      <c r="J518" s="13">
        <f>VLOOKUP($B518,'2021'!$B:$AC,6,FALSE)</f>
        <v>16.899999999999999</v>
      </c>
      <c r="K518" s="13">
        <f>VLOOKUP($B518,'2021'!$B:$AC,12,FALSE)</f>
        <v>36.4</v>
      </c>
      <c r="L518" s="13">
        <f>VLOOKUP($B518,'2021'!$B:$AC,13,FALSE)</f>
        <v>22.3</v>
      </c>
      <c r="M518" s="13">
        <f>VLOOKUP($B518,'2021'!$B:$AC,14,FALSE)</f>
        <v>87.5</v>
      </c>
      <c r="N518">
        <f>VLOOKUP($B518,'2021'!$B:$AC,20,FALSE)</f>
        <v>-0.33705969926369334</v>
      </c>
      <c r="O518">
        <f>VLOOKUP($B518,'2021'!$B:$AC,22,FALSE)</f>
        <v>-0.96533225980401105</v>
      </c>
      <c r="P518">
        <f>VLOOKUP($B518,'2021'!$B:$AC,23,FALSE)</f>
        <v>0.47354844350941672</v>
      </c>
      <c r="Q518">
        <f>VLOOKUP($B518,'2021'!$B:$AC,24,FALSE)</f>
        <v>-0.58256753791188065</v>
      </c>
      <c r="R518">
        <f>VLOOKUP($B518,'2021'!$B:$AC,25,FALSE)</f>
        <v>0.75796392267873891</v>
      </c>
      <c r="S518">
        <f>VLOOKUP($B518,'2021'!$B:$AC,26,FALSE)</f>
        <v>0.60051899088263483</v>
      </c>
      <c r="T518">
        <f>VLOOKUP($B518,'2021'!$B:$AC,27,FALSE)</f>
        <v>-1.9029249099106238</v>
      </c>
      <c r="U518">
        <f>VLOOKUP($B518,'2021'!$B:$AC,28,FALSE)</f>
        <v>1.1629124402026392</v>
      </c>
      <c r="V518">
        <f>P518*'Comb LR RESULTS'!$B$18+Q518*'Comb LR RESULTS'!$B$19+R518*'Comb LR RESULTS'!$B$20+S518*'Comb LR RESULTS'!$B$21+T518*'Comb LR RESULTS'!$B$22</f>
        <v>-6.1641787551941774E-3</v>
      </c>
      <c r="W518" s="16">
        <f>'NO Z LR RESULTS'!$B$17+'NO Z LR RESULTS'!$B$18*LR!J518+'NO Z LR RESULTS'!$B$19*LR!I518+'NO Z LR RESULTS'!$B$20*LR!K518+'NO Z LR RESULTS'!$B$21*LR!L518+'NO Z LR RESULTS'!$B$22*LR!M518</f>
        <v>0.41251800830270546</v>
      </c>
    </row>
    <row r="519" spans="1:23" x14ac:dyDescent="0.3">
      <c r="A519">
        <v>2021</v>
      </c>
      <c r="B519" t="s">
        <v>284</v>
      </c>
      <c r="C519">
        <f>VLOOKUP($B519,'2021'!$B:$AC,18,FALSE)</f>
        <v>0.33302507562637301</v>
      </c>
      <c r="D519">
        <f>VLOOKUP($B519,'2021'!$B:$AC,19,FALSE)</f>
        <v>0.33200000000000002</v>
      </c>
      <c r="E519">
        <f>VLOOKUP($B519,'2021'!$B:$AC,21,FALSE)</f>
        <v>-2.506674300217812E-3</v>
      </c>
      <c r="F519" s="13">
        <f>VLOOKUP($B519,'2021'!$B:$AC,7,FALSE)</f>
        <v>102.3</v>
      </c>
      <c r="G519" s="13">
        <f>VLOOKUP($B519,'2021'!$B:$AC,10,FALSE)</f>
        <v>20.2</v>
      </c>
      <c r="H519">
        <f>VLOOKUP(B519,'2021'!$B:$P,9,FALSE)</f>
        <v>9.4</v>
      </c>
      <c r="I519" s="13">
        <f>VLOOKUP($B519,'2021'!$B:$AC,11,FALSE)</f>
        <v>56.1</v>
      </c>
      <c r="J519" s="13">
        <f>VLOOKUP($B519,'2021'!$B:$AC,6,FALSE)</f>
        <v>16.8</v>
      </c>
      <c r="K519" s="13">
        <f>VLOOKUP($B519,'2021'!$B:$AC,12,FALSE)</f>
        <v>35.9</v>
      </c>
      <c r="L519" s="13">
        <f>VLOOKUP($B519,'2021'!$B:$AC,13,FALSE)</f>
        <v>24</v>
      </c>
      <c r="M519" s="13">
        <f>VLOOKUP($B519,'2021'!$B:$AC,14,FALSE)</f>
        <v>84.9</v>
      </c>
      <c r="N519">
        <f>VLOOKUP($B519,'2021'!$B:$AC,20,FALSE)</f>
        <v>0.57078722795020409</v>
      </c>
      <c r="O519">
        <f>VLOOKUP($B519,'2021'!$B:$AC,22,FALSE)</f>
        <v>0.2383164016391163</v>
      </c>
      <c r="P519">
        <f>VLOOKUP($B519,'2021'!$B:$AC,23,FALSE)</f>
        <v>1.5748571772623243</v>
      </c>
      <c r="Q519">
        <f>VLOOKUP($B519,'2021'!$B:$AC,24,FALSE)</f>
        <v>-0.59510296624747017</v>
      </c>
      <c r="R519">
        <f>VLOOKUP($B519,'2021'!$B:$AC,25,FALSE)</f>
        <v>0.63452408384248749</v>
      </c>
      <c r="S519">
        <f>VLOOKUP($B519,'2021'!$B:$AC,26,FALSE)</f>
        <v>5.5306119029623825E-2</v>
      </c>
      <c r="T519">
        <f>VLOOKUP($B519,'2021'!$B:$AC,27,FALSE)</f>
        <v>-1.5758122191702666</v>
      </c>
      <c r="U519">
        <f>VLOOKUP($B519,'2021'!$B:$AC,28,FALSE)</f>
        <v>0.40149128810993284</v>
      </c>
      <c r="V519">
        <f>P519*'Comb LR RESULTS'!$B$18+Q519*'Comb LR RESULTS'!$B$19+R519*'Comb LR RESULTS'!$B$20+S519*'Comb LR RESULTS'!$B$21+T519*'Comb LR RESULTS'!$B$22</f>
        <v>-0.14044878095461941</v>
      </c>
      <c r="W519" s="16">
        <f>'NO Z LR RESULTS'!$B$17+'NO Z LR RESULTS'!$B$18*LR!J519+'NO Z LR RESULTS'!$B$19*LR!I519+'NO Z LR RESULTS'!$B$20*LR!K519+'NO Z LR RESULTS'!$B$21*LR!L519+'NO Z LR RESULTS'!$B$22*LR!M519</f>
        <v>0.41513521583017249</v>
      </c>
    </row>
    <row r="520" spans="1:23" x14ac:dyDescent="0.3">
      <c r="A520">
        <v>2021</v>
      </c>
      <c r="B520" t="s">
        <v>492</v>
      </c>
      <c r="C520">
        <f>VLOOKUP($B520,'2021'!$B:$AC,18,FALSE)</f>
        <v>0.32875186153080099</v>
      </c>
      <c r="D520">
        <f>VLOOKUP($B520,'2021'!$B:$AC,19,FALSE)</f>
        <v>0.309</v>
      </c>
      <c r="E520">
        <f>VLOOKUP($B520,'2021'!$B:$AC,21,FALSE)</f>
        <v>-0.12437180517096369</v>
      </c>
      <c r="F520" s="13">
        <f>VLOOKUP($B520,'2021'!$B:$AC,7,FALSE)</f>
        <v>102.3</v>
      </c>
      <c r="G520" s="13">
        <f>VLOOKUP($B520,'2021'!$B:$AC,10,FALSE)</f>
        <v>17.100000000000001</v>
      </c>
      <c r="H520">
        <f>VLOOKUP(B520,'2021'!$B:$P,9,FALSE)</f>
        <v>10.5</v>
      </c>
      <c r="I520" s="13">
        <f>VLOOKUP($B520,'2021'!$B:$AC,11,FALSE)</f>
        <v>50.7</v>
      </c>
      <c r="J520" s="13">
        <f>VLOOKUP($B520,'2021'!$B:$AC,6,FALSE)</f>
        <v>16.7</v>
      </c>
      <c r="K520" s="13">
        <f>VLOOKUP($B520,'2021'!$B:$AC,12,FALSE)</f>
        <v>33.6</v>
      </c>
      <c r="L520" s="13">
        <f>VLOOKUP($B520,'2021'!$B:$AC,13,FALSE)</f>
        <v>29</v>
      </c>
      <c r="M520" s="13">
        <f>VLOOKUP($B520,'2021'!$B:$AC,14,FALSE)</f>
        <v>76.099999999999994</v>
      </c>
      <c r="N520">
        <f>VLOOKUP($B520,'2021'!$B:$AC,20,FALSE)</f>
        <v>-0.11563361945542557</v>
      </c>
      <c r="O520">
        <f>VLOOKUP($B520,'2021'!$B:$AC,22,FALSE)</f>
        <v>0.55355771773136386</v>
      </c>
      <c r="P520">
        <f>VLOOKUP($B520,'2021'!$B:$AC,23,FALSE)</f>
        <v>-7.7105923367036006E-2</v>
      </c>
      <c r="Q520">
        <f>VLOOKUP($B520,'2021'!$B:$AC,24,FALSE)</f>
        <v>-0.60763839458306002</v>
      </c>
      <c r="R520">
        <f>VLOOKUP($B520,'2021'!$B:$AC,25,FALSE)</f>
        <v>6.6700825195731769E-2</v>
      </c>
      <c r="S520">
        <f>VLOOKUP($B520,'2021'!$B:$AC,26,FALSE)</f>
        <v>-1.7900297549344197</v>
      </c>
      <c r="T520">
        <f>VLOOKUP($B520,'2021'!$B:$AC,27,FALSE)</f>
        <v>-0.61371606993392125</v>
      </c>
      <c r="U520">
        <f>VLOOKUP($B520,'2021'!$B:$AC,28,FALSE)</f>
        <v>-1.8506529047792901</v>
      </c>
      <c r="V520">
        <f>P520*'Comb LR RESULTS'!$B$18+Q520*'Comb LR RESULTS'!$B$19+R520*'Comb LR RESULTS'!$B$20+S520*'Comb LR RESULTS'!$B$21+T520*'Comb LR RESULTS'!$B$22</f>
        <v>-1.0339429424221496</v>
      </c>
      <c r="W520" s="16">
        <f>'NO Z LR RESULTS'!$B$17+'NO Z LR RESULTS'!$B$18*LR!J520+'NO Z LR RESULTS'!$B$19*LR!I520+'NO Z LR RESULTS'!$B$20*LR!K520+'NO Z LR RESULTS'!$B$21*LR!L520+'NO Z LR RESULTS'!$B$22*LR!M520</f>
        <v>0.37365209427160995</v>
      </c>
    </row>
    <row r="521" spans="1:23" x14ac:dyDescent="0.3">
      <c r="A521">
        <v>2021</v>
      </c>
      <c r="B521" t="s">
        <v>493</v>
      </c>
      <c r="C521">
        <f>VLOOKUP($B521,'2021'!$B:$AC,18,FALSE)</f>
        <v>0.29907493307923</v>
      </c>
      <c r="D521">
        <f>VLOOKUP($B521,'2021'!$B:$AC,19,FALSE)</f>
        <v>0.29899999999999999</v>
      </c>
      <c r="E521">
        <f>VLOOKUP($B521,'2021'!$B:$AC,21,FALSE)</f>
        <v>-0.97070964097938428</v>
      </c>
      <c r="F521" s="13">
        <f>VLOOKUP($B521,'2021'!$B:$AC,7,FALSE)</f>
        <v>103.2</v>
      </c>
      <c r="G521" s="13">
        <f>VLOOKUP($B521,'2021'!$B:$AC,10,FALSE)</f>
        <v>15</v>
      </c>
      <c r="H521">
        <f>VLOOKUP(B521,'2021'!$B:$P,9,FALSE)</f>
        <v>5.4</v>
      </c>
      <c r="I521" s="13">
        <f>VLOOKUP($B521,'2021'!$B:$AC,11,FALSE)</f>
        <v>52.6</v>
      </c>
      <c r="J521" s="13">
        <f>VLOOKUP($B521,'2021'!$B:$AC,6,FALSE)</f>
        <v>16.600000000000001</v>
      </c>
      <c r="K521" s="13">
        <f>VLOOKUP($B521,'2021'!$B:$AC,12,FALSE)</f>
        <v>37.6</v>
      </c>
      <c r="L521" s="13">
        <f>VLOOKUP($B521,'2021'!$B:$AC,13,FALSE)</f>
        <v>34.299999999999997</v>
      </c>
      <c r="M521" s="13">
        <f>VLOOKUP($B521,'2021'!$B:$AC,14,FALSE)</f>
        <v>82.9</v>
      </c>
      <c r="N521">
        <f>VLOOKUP($B521,'2021'!$B:$AC,20,FALSE)</f>
        <v>-0.58062838705278819</v>
      </c>
      <c r="O521">
        <f>VLOOKUP($B521,'2021'!$B:$AC,22,FALSE)</f>
        <v>-0.90801565687814789</v>
      </c>
      <c r="P521">
        <f>VLOOKUP($B521,'2021'!$B:$AC,23,FALSE)</f>
        <v>0.5041403527803312</v>
      </c>
      <c r="Q521">
        <f>VLOOKUP($B521,'2021'!$B:$AC,24,FALSE)</f>
        <v>-0.62017382291864942</v>
      </c>
      <c r="R521">
        <f>VLOOKUP($B521,'2021'!$B:$AC,25,FALSE)</f>
        <v>1.0542195358857429</v>
      </c>
      <c r="S521">
        <f>VLOOKUP($B521,'2021'!$B:$AC,26,FALSE)</f>
        <v>-0.36408839778038554</v>
      </c>
      <c r="T521">
        <f>VLOOKUP($B521,'2021'!$B:$AC,27,FALSE)</f>
        <v>0.40610584825660423</v>
      </c>
      <c r="U521">
        <f>VLOOKUP($B521,'2021'!$B:$AC,28,FALSE)</f>
        <v>-2.4445876048413822</v>
      </c>
      <c r="V521">
        <f>P521*'Comb LR RESULTS'!$B$18+Q521*'Comb LR RESULTS'!$B$19+R521*'Comb LR RESULTS'!$B$20+S521*'Comb LR RESULTS'!$B$21+T521*'Comb LR RESULTS'!$B$22</f>
        <v>-0.74729703672142089</v>
      </c>
      <c r="W521" s="16">
        <f>'NO Z LR RESULTS'!$B$17+'NO Z LR RESULTS'!$B$18*LR!J521+'NO Z LR RESULTS'!$B$19*LR!I521+'NO Z LR RESULTS'!$B$20*LR!K521+'NO Z LR RESULTS'!$B$21*LR!L521+'NO Z LR RESULTS'!$B$22*LR!M521</f>
        <v>0.38807681535097827</v>
      </c>
    </row>
    <row r="522" spans="1:23" x14ac:dyDescent="0.3">
      <c r="A522">
        <v>2021</v>
      </c>
      <c r="B522" t="s">
        <v>494</v>
      </c>
      <c r="C522">
        <f>VLOOKUP($B522,'2021'!$B:$AC,18,FALSE)</f>
        <v>0.31237914829837998</v>
      </c>
      <c r="D522">
        <f>VLOOKUP($B522,'2021'!$B:$AC,19,FALSE)</f>
        <v>0.30199999999999999</v>
      </c>
      <c r="E522">
        <f>VLOOKUP($B522,'2021'!$B:$AC,21,FALSE)</f>
        <v>-0.5912950147629441</v>
      </c>
      <c r="F522" s="13">
        <f>VLOOKUP($B522,'2021'!$B:$AC,7,FALSE)</f>
        <v>106.4</v>
      </c>
      <c r="G522" s="13">
        <f>VLOOKUP($B522,'2021'!$B:$AC,10,FALSE)</f>
        <v>11.9</v>
      </c>
      <c r="H522">
        <f>VLOOKUP(B522,'2021'!$B:$P,9,FALSE)</f>
        <v>7.9</v>
      </c>
      <c r="I522" s="13">
        <f>VLOOKUP($B522,'2021'!$B:$AC,11,FALSE)</f>
        <v>48.1</v>
      </c>
      <c r="J522" s="13">
        <f>VLOOKUP($B522,'2021'!$B:$AC,6,FALSE)</f>
        <v>16.399999999999999</v>
      </c>
      <c r="K522" s="13">
        <f>VLOOKUP($B522,'2021'!$B:$AC,12,FALSE)</f>
        <v>36.200000000000003</v>
      </c>
      <c r="L522" s="13">
        <f>VLOOKUP($B522,'2021'!$B:$AC,13,FALSE)</f>
        <v>38.299999999999997</v>
      </c>
      <c r="M522" s="13">
        <f>VLOOKUP($B522,'2021'!$B:$AC,14,FALSE)</f>
        <v>85.4</v>
      </c>
      <c r="N522">
        <f>VLOOKUP($B522,'2021'!$B:$AC,20,FALSE)</f>
        <v>-1.2670492344584181</v>
      </c>
      <c r="O522">
        <f>VLOOKUP($B522,'2021'!$B:$AC,22,FALSE)</f>
        <v>-0.19155812030485775</v>
      </c>
      <c r="P522">
        <f>VLOOKUP($B522,'2021'!$B:$AC,23,FALSE)</f>
        <v>-0.87249556441080278</v>
      </c>
      <c r="Q522">
        <f>VLOOKUP($B522,'2021'!$B:$AC,24,FALSE)</f>
        <v>-0.64524467958982912</v>
      </c>
      <c r="R522">
        <f>VLOOKUP($B522,'2021'!$B:$AC,25,FALSE)</f>
        <v>0.70858798714423943</v>
      </c>
      <c r="S522">
        <f>VLOOKUP($B522,'2021'!$B:$AC,26,FALSE)</f>
        <v>0.16015474823212617</v>
      </c>
      <c r="T522">
        <f>VLOOKUP($B522,'2021'!$B:$AC,27,FALSE)</f>
        <v>1.1757827676456805</v>
      </c>
      <c r="U522">
        <f>VLOOKUP($B522,'2021'!$B:$AC,28,FALSE)</f>
        <v>-2.3694606861476228</v>
      </c>
      <c r="V522">
        <f>P522*'Comb LR RESULTS'!$B$18+Q522*'Comb LR RESULTS'!$B$19+R522*'Comb LR RESULTS'!$B$20+S522*'Comb LR RESULTS'!$B$21+T522*'Comb LR RESULTS'!$B$22</f>
        <v>-0.72646856083835298</v>
      </c>
      <c r="W522" s="16">
        <f>'NO Z LR RESULTS'!$B$17+'NO Z LR RESULTS'!$B$18*LR!J522+'NO Z LR RESULTS'!$B$19*LR!I522+'NO Z LR RESULTS'!$B$20*LR!K522+'NO Z LR RESULTS'!$B$21*LR!L522+'NO Z LR RESULTS'!$B$22*LR!M522</f>
        <v>0.38015818278098967</v>
      </c>
    </row>
    <row r="523" spans="1:23" x14ac:dyDescent="0.3">
      <c r="A523">
        <v>2021</v>
      </c>
      <c r="B523" t="s">
        <v>398</v>
      </c>
      <c r="C523">
        <f>VLOOKUP($B523,'2021'!$B:$AC,18,FALSE)</f>
        <v>0.34092878189431602</v>
      </c>
      <c r="D523">
        <f>VLOOKUP($B523,'2021'!$B:$AC,19,FALSE)</f>
        <v>0.311</v>
      </c>
      <c r="E523">
        <f>VLOOKUP($B523,'2021'!$B:$AC,21,FALSE)</f>
        <v>0.22289420128541693</v>
      </c>
      <c r="F523" s="13">
        <f>VLOOKUP($B523,'2021'!$B:$AC,7,FALSE)</f>
        <v>105.2</v>
      </c>
      <c r="G523" s="13">
        <f>VLOOKUP($B523,'2021'!$B:$AC,10,FALSE)</f>
        <v>15.9</v>
      </c>
      <c r="H523">
        <f>VLOOKUP(B523,'2021'!$B:$P,9,FALSE)</f>
        <v>4.5999999999999996</v>
      </c>
      <c r="I523" s="13">
        <f>VLOOKUP($B523,'2021'!$B:$AC,11,FALSE)</f>
        <v>46.9</v>
      </c>
      <c r="J523" s="13">
        <f>VLOOKUP($B523,'2021'!$B:$AC,6,FALSE)</f>
        <v>16.399999999999999</v>
      </c>
      <c r="K523" s="13">
        <f>VLOOKUP($B523,'2021'!$B:$AC,12,FALSE)</f>
        <v>31</v>
      </c>
      <c r="L523" s="13">
        <f>VLOOKUP($B523,'2021'!$B:$AC,13,FALSE)</f>
        <v>35.200000000000003</v>
      </c>
      <c r="M523" s="13">
        <f>VLOOKUP($B523,'2021'!$B:$AC,14,FALSE)</f>
        <v>87.1</v>
      </c>
      <c r="N523">
        <f>VLOOKUP($B523,'2021'!$B:$AC,20,FALSE)</f>
        <v>-0.38134491522534714</v>
      </c>
      <c r="O523">
        <f>VLOOKUP($B523,'2021'!$B:$AC,22,FALSE)</f>
        <v>-1.137282068581601</v>
      </c>
      <c r="P523">
        <f>VLOOKUP($B523,'2021'!$B:$AC,23,FALSE)</f>
        <v>-1.2395984756617726</v>
      </c>
      <c r="Q523">
        <f>VLOOKUP($B523,'2021'!$B:$AC,24,FALSE)</f>
        <v>-0.64524467958982912</v>
      </c>
      <c r="R523">
        <f>VLOOKUP($B523,'2021'!$B:$AC,25,FALSE)</f>
        <v>-0.57518633675277586</v>
      </c>
      <c r="S523">
        <f>VLOOKUP($B523,'2021'!$B:$AC,26,FALSE)</f>
        <v>0.51664008752063173</v>
      </c>
      <c r="T523">
        <f>VLOOKUP($B523,'2021'!$B:$AC,27,FALSE)</f>
        <v>0.57928315511914752</v>
      </c>
      <c r="U523">
        <f>VLOOKUP($B523,'2021'!$B:$AC,28,FALSE)</f>
        <v>-0.13270141043556904</v>
      </c>
      <c r="V523">
        <f>P523*'Comb LR RESULTS'!$B$18+Q523*'Comb LR RESULTS'!$B$19+R523*'Comb LR RESULTS'!$B$20+S523*'Comb LR RESULTS'!$B$21+T523*'Comb LR RESULTS'!$B$22</f>
        <v>-0.31508857585887284</v>
      </c>
      <c r="W523" s="16">
        <f>'NO Z LR RESULTS'!$B$17+'NO Z LR RESULTS'!$B$18*LR!J523+'NO Z LR RESULTS'!$B$19*LR!I523+'NO Z LR RESULTS'!$B$20*LR!K523+'NO Z LR RESULTS'!$B$21*LR!L523+'NO Z LR RESULTS'!$B$22*LR!M523</f>
        <v>0.39115606401574055</v>
      </c>
    </row>
    <row r="524" spans="1:23" x14ac:dyDescent="0.3">
      <c r="A524">
        <v>2021</v>
      </c>
      <c r="B524" t="s">
        <v>203</v>
      </c>
      <c r="C524">
        <f>VLOOKUP($B524,'2021'!$B:$AC,18,FALSE)</f>
        <v>0.27064326766360502</v>
      </c>
      <c r="D524">
        <f>VLOOKUP($B524,'2021'!$B:$AC,19,FALSE)</f>
        <v>0.29099999999999998</v>
      </c>
      <c r="E524">
        <f>VLOOKUP($B524,'2021'!$B:$AC,21,FALSE)</f>
        <v>-1.7815345959795827</v>
      </c>
      <c r="F524" s="13">
        <f>VLOOKUP($B524,'2021'!$B:$AC,7,FALSE)</f>
        <v>104.2</v>
      </c>
      <c r="G524" s="13">
        <f>VLOOKUP($B524,'2021'!$B:$AC,10,FALSE)</f>
        <v>10.7</v>
      </c>
      <c r="H524">
        <f>VLOOKUP(B524,'2021'!$B:$P,9,FALSE)</f>
        <v>5.2</v>
      </c>
      <c r="I524" s="13">
        <f>VLOOKUP($B524,'2021'!$B:$AC,11,FALSE)</f>
        <v>44</v>
      </c>
      <c r="J524" s="13">
        <f>VLOOKUP($B524,'2021'!$B:$AC,6,FALSE)</f>
        <v>16.100000000000001</v>
      </c>
      <c r="K524" s="13">
        <f>VLOOKUP($B524,'2021'!$B:$AC,12,FALSE)</f>
        <v>33.299999999999997</v>
      </c>
      <c r="L524" s="13">
        <f>VLOOKUP($B524,'2021'!$B:$AC,13,FALSE)</f>
        <v>43.2</v>
      </c>
      <c r="M524" s="13">
        <f>VLOOKUP($B524,'2021'!$B:$AC,14,FALSE)</f>
        <v>83.4</v>
      </c>
      <c r="N524">
        <f>VLOOKUP($B524,'2021'!$B:$AC,20,FALSE)</f>
        <v>-1.5327605302283398</v>
      </c>
      <c r="O524">
        <f>VLOOKUP($B524,'2021'!$B:$AC,22,FALSE)</f>
        <v>-0.96533225980401105</v>
      </c>
      <c r="P524">
        <f>VLOOKUP($B524,'2021'!$B:$AC,23,FALSE)</f>
        <v>-2.126763844518281</v>
      </c>
      <c r="Q524">
        <f>VLOOKUP($B524,'2021'!$B:$AC,24,FALSE)</f>
        <v>-0.68285096459659778</v>
      </c>
      <c r="R524">
        <f>VLOOKUP($B524,'2021'!$B:$AC,25,FALSE)</f>
        <v>-7.3630781060201175E-3</v>
      </c>
      <c r="S524">
        <f>VLOOKUP($B524,'2021'!$B:$AC,26,FALSE)</f>
        <v>-0.25923976857788322</v>
      </c>
      <c r="T524">
        <f>VLOOKUP($B524,'2021'!$B:$AC,27,FALSE)</f>
        <v>2.1186369938973</v>
      </c>
      <c r="U524">
        <f>VLOOKUP($B524,'2021'!$B:$AC,28,FALSE)</f>
        <v>-3.0533646489657609</v>
      </c>
      <c r="V524">
        <f>P524*'Comb LR RESULTS'!$B$18+Q524*'Comb LR RESULTS'!$B$19+R524*'Comb LR RESULTS'!$B$20+S524*'Comb LR RESULTS'!$B$21+T524*'Comb LR RESULTS'!$B$22</f>
        <v>-1.0208514010585521</v>
      </c>
      <c r="W524" s="16">
        <f>'NO Z LR RESULTS'!$B$17+'NO Z LR RESULTS'!$B$18*LR!J524+'NO Z LR RESULTS'!$B$19*LR!I524+'NO Z LR RESULTS'!$B$20*LR!K524+'NO Z LR RESULTS'!$B$21*LR!L524+'NO Z LR RESULTS'!$B$22*LR!M524</f>
        <v>0.36218049199140068</v>
      </c>
    </row>
    <row r="525" spans="1:23" x14ac:dyDescent="0.3">
      <c r="A525">
        <v>2021</v>
      </c>
      <c r="B525" t="s">
        <v>510</v>
      </c>
      <c r="C525">
        <f>VLOOKUP($B525,'2021'!$B:$AC,18,FALSE)</f>
        <v>0.22400877993797499</v>
      </c>
      <c r="D525">
        <f>VLOOKUP($B525,'2021'!$B:$AC,19,FALSE)</f>
        <v>0.253</v>
      </c>
      <c r="E525">
        <f>VLOOKUP($B525,'2021'!$B:$AC,21,FALSE)</f>
        <v>-3.1114745013222715</v>
      </c>
      <c r="F525" s="13">
        <f>VLOOKUP($B525,'2021'!$B:$AC,7,FALSE)</f>
        <v>102.8</v>
      </c>
      <c r="G525" s="13">
        <f>VLOOKUP($B525,'2021'!$B:$AC,10,FALSE)</f>
        <v>10.5</v>
      </c>
      <c r="H525">
        <f>VLOOKUP(B525,'2021'!$B:$P,9,FALSE)</f>
        <v>6.6</v>
      </c>
      <c r="I525" s="13">
        <f>VLOOKUP($B525,'2021'!$B:$AC,11,FALSE)</f>
        <v>47.8</v>
      </c>
      <c r="J525" s="13">
        <f>VLOOKUP($B525,'2021'!$B:$AC,6,FALSE)</f>
        <v>15.9</v>
      </c>
      <c r="K525" s="13">
        <f>VLOOKUP($B525,'2021'!$B:$AC,12,FALSE)</f>
        <v>37.299999999999997</v>
      </c>
      <c r="L525" s="13">
        <f>VLOOKUP($B525,'2021'!$B:$AC,13,FALSE)</f>
        <v>33.9</v>
      </c>
      <c r="M525" s="13">
        <f>VLOOKUP($B525,'2021'!$B:$AC,14,FALSE)</f>
        <v>80.099999999999994</v>
      </c>
      <c r="N525">
        <f>VLOOKUP($B525,'2021'!$B:$AC,20,FALSE)</f>
        <v>-1.5770457461899932</v>
      </c>
      <c r="O525">
        <f>VLOOKUP($B525,'2021'!$B:$AC,22,FALSE)</f>
        <v>-0.56411603932296883</v>
      </c>
      <c r="P525">
        <f>VLOOKUP($B525,'2021'!$B:$AC,23,FALSE)</f>
        <v>-0.96427129222354635</v>
      </c>
      <c r="Q525">
        <f>VLOOKUP($B525,'2021'!$B:$AC,24,FALSE)</f>
        <v>-0.70792182126777725</v>
      </c>
      <c r="R525">
        <f>VLOOKUP($B525,'2021'!$B:$AC,25,FALSE)</f>
        <v>0.98015563258399108</v>
      </c>
      <c r="S525">
        <f>VLOOKUP($B525,'2021'!$B:$AC,26,FALSE)</f>
        <v>-0.95124072131440107</v>
      </c>
      <c r="T525">
        <f>VLOOKUP($B525,'2021'!$B:$AC,27,FALSE)</f>
        <v>0.32913815631769688</v>
      </c>
      <c r="U525">
        <f>VLOOKUP($B525,'2021'!$B:$AC,28,FALSE)</f>
        <v>-2.9684563314838663</v>
      </c>
      <c r="V525">
        <f>P525*'Comb LR RESULTS'!$B$18+Q525*'Comb LR RESULTS'!$B$19+R525*'Comb LR RESULTS'!$B$20+S525*'Comb LR RESULTS'!$B$21+T525*'Comb LR RESULTS'!$B$22</f>
        <v>-1.1461625222265182</v>
      </c>
      <c r="W525" s="16">
        <f>'NO Z LR RESULTS'!$B$17+'NO Z LR RESULTS'!$B$18*LR!J525+'NO Z LR RESULTS'!$B$19*LR!I525+'NO Z LR RESULTS'!$B$20*LR!K525+'NO Z LR RESULTS'!$B$21*LR!L525+'NO Z LR RESULTS'!$B$22*LR!M525</f>
        <v>0.36637366058045318</v>
      </c>
    </row>
    <row r="526" spans="1:23" x14ac:dyDescent="0.3">
      <c r="A526">
        <v>2021</v>
      </c>
      <c r="B526" t="s">
        <v>471</v>
      </c>
      <c r="C526">
        <f>VLOOKUP($B526,'2021'!$B:$AC,18,FALSE)</f>
        <v>0.363231038968163</v>
      </c>
      <c r="D526">
        <f>VLOOKUP($B526,'2021'!$B:$AC,19,FALSE)</f>
        <v>0.32600000000000001</v>
      </c>
      <c r="E526">
        <f>VLOOKUP($B526,'2021'!$B:$AC,21,FALSE)</f>
        <v>0.85891837798971127</v>
      </c>
      <c r="F526" s="13">
        <f>VLOOKUP($B526,'2021'!$B:$AC,7,FALSE)</f>
        <v>104.2</v>
      </c>
      <c r="G526" s="13">
        <f>VLOOKUP($B526,'2021'!$B:$AC,10,FALSE)</f>
        <v>22.2</v>
      </c>
      <c r="H526">
        <f>VLOOKUP(B526,'2021'!$B:$P,9,FALSE)</f>
        <v>11.2</v>
      </c>
      <c r="I526" s="13">
        <f>VLOOKUP($B526,'2021'!$B:$AC,11,FALSE)</f>
        <v>55.7</v>
      </c>
      <c r="J526" s="13">
        <f>VLOOKUP($B526,'2021'!$B:$AC,6,FALSE)</f>
        <v>15.8</v>
      </c>
      <c r="K526" s="13">
        <f>VLOOKUP($B526,'2021'!$B:$AC,12,FALSE)</f>
        <v>33.5</v>
      </c>
      <c r="L526" s="13">
        <f>VLOOKUP($B526,'2021'!$B:$AC,13,FALSE)</f>
        <v>29.1</v>
      </c>
      <c r="M526" s="13">
        <f>VLOOKUP($B526,'2021'!$B:$AC,14,FALSE)</f>
        <v>91</v>
      </c>
      <c r="N526">
        <f>VLOOKUP($B526,'2021'!$B:$AC,20,FALSE)</f>
        <v>1.0136393875667395</v>
      </c>
      <c r="O526">
        <f>VLOOKUP($B526,'2021'!$B:$AC,22,FALSE)</f>
        <v>0.75416582797188492</v>
      </c>
      <c r="P526">
        <f>VLOOKUP($B526,'2021'!$B:$AC,23,FALSE)</f>
        <v>1.4524895401786684</v>
      </c>
      <c r="Q526">
        <f>VLOOKUP($B526,'2021'!$B:$AC,24,FALSE)</f>
        <v>-0.72045724960336688</v>
      </c>
      <c r="R526">
        <f>VLOOKUP($B526,'2021'!$B:$AC,25,FALSE)</f>
        <v>4.2012857428481147E-2</v>
      </c>
      <c r="S526">
        <f>VLOOKUP($B526,'2021'!$B:$AC,26,FALSE)</f>
        <v>1.3344593953001513</v>
      </c>
      <c r="T526">
        <f>VLOOKUP($B526,'2021'!$B:$AC,27,FALSE)</f>
        <v>-0.59447414694919409</v>
      </c>
      <c r="U526">
        <f>VLOOKUP($B526,'2021'!$B:$AC,28,FALSE)</f>
        <v>1.1664634352174976</v>
      </c>
      <c r="V526">
        <f>P526*'Comb LR RESULTS'!$B$18+Q526*'Comb LR RESULTS'!$B$19+R526*'Comb LR RESULTS'!$B$20+S526*'Comb LR RESULTS'!$B$21+T526*'Comb LR RESULTS'!$B$22</f>
        <v>0.23996644735654615</v>
      </c>
      <c r="W526" s="16">
        <f>'NO Z LR RESULTS'!$B$17+'NO Z LR RESULTS'!$B$18*LR!J526+'NO Z LR RESULTS'!$B$19*LR!I526+'NO Z LR RESULTS'!$B$20*LR!K526+'NO Z LR RESULTS'!$B$21*LR!L526+'NO Z LR RESULTS'!$B$22*LR!M526</f>
        <v>0.42923972557816581</v>
      </c>
    </row>
    <row r="527" spans="1:23" x14ac:dyDescent="0.3">
      <c r="A527">
        <v>2021</v>
      </c>
      <c r="B527" t="s">
        <v>495</v>
      </c>
      <c r="C527">
        <f>VLOOKUP($B527,'2021'!$B:$AC,18,FALSE)</f>
        <v>0.33751287500557597</v>
      </c>
      <c r="D527">
        <f>VLOOKUP($B527,'2021'!$B:$AC,19,FALSE)</f>
        <v>0.31900000000000001</v>
      </c>
      <c r="E527">
        <f>VLOOKUP($B527,'2021'!$B:$AC,21,FALSE)</f>
        <v>0.1254780806024057</v>
      </c>
      <c r="F527" s="13">
        <f>VLOOKUP($B527,'2021'!$B:$AC,7,FALSE)</f>
        <v>105.1</v>
      </c>
      <c r="G527" s="13">
        <f>VLOOKUP($B527,'2021'!$B:$AC,10,FALSE)</f>
        <v>8.6999999999999993</v>
      </c>
      <c r="H527">
        <f>VLOOKUP(B527,'2021'!$B:$P,9,FALSE)</f>
        <v>6.6</v>
      </c>
      <c r="I527" s="13">
        <f>VLOOKUP($B527,'2021'!$B:$AC,11,FALSE)</f>
        <v>48.5</v>
      </c>
      <c r="J527" s="13">
        <f>VLOOKUP($B527,'2021'!$B:$AC,6,FALSE)</f>
        <v>15.6</v>
      </c>
      <c r="K527" s="13">
        <f>VLOOKUP($B527,'2021'!$B:$AC,12,FALSE)</f>
        <v>39.799999999999997</v>
      </c>
      <c r="L527" s="13">
        <f>VLOOKUP($B527,'2021'!$B:$AC,13,FALSE)</f>
        <v>36.200000000000003</v>
      </c>
      <c r="M527" s="13">
        <f>VLOOKUP($B527,'2021'!$B:$AC,14,FALSE)</f>
        <v>89.7</v>
      </c>
      <c r="N527">
        <f>VLOOKUP($B527,'2021'!$B:$AC,20,FALSE)</f>
        <v>-1.9756126898448754</v>
      </c>
      <c r="O527">
        <f>VLOOKUP($B527,'2021'!$B:$AC,22,FALSE)</f>
        <v>-0.56411603932296883</v>
      </c>
      <c r="P527">
        <f>VLOOKUP($B527,'2021'!$B:$AC,23,FALSE)</f>
        <v>-0.75012792732714684</v>
      </c>
      <c r="Q527">
        <f>VLOOKUP($B527,'2021'!$B:$AC,24,FALSE)</f>
        <v>-0.74552810627454646</v>
      </c>
      <c r="R527">
        <f>VLOOKUP($B527,'2021'!$B:$AC,25,FALSE)</f>
        <v>1.5973548267652482</v>
      </c>
      <c r="S527">
        <f>VLOOKUP($B527,'2021'!$B:$AC,26,FALSE)</f>
        <v>1.0618529593736457</v>
      </c>
      <c r="T527">
        <f>VLOOKUP($B527,'2021'!$B:$AC,27,FALSE)</f>
        <v>0.77170238496641652</v>
      </c>
      <c r="U527">
        <f>VLOOKUP($B527,'2021'!$B:$AC,28,FALSE)</f>
        <v>-2.0527323586325656</v>
      </c>
      <c r="V527">
        <f>P527*'Comb LR RESULTS'!$B$18+Q527*'Comb LR RESULTS'!$B$19+R527*'Comb LR RESULTS'!$B$20+S527*'Comb LR RESULTS'!$B$21+T527*'Comb LR RESULTS'!$B$22</f>
        <v>-0.54389354504123211</v>
      </c>
      <c r="W527" s="16">
        <f>'NO Z LR RESULTS'!$B$17+'NO Z LR RESULTS'!$B$18*LR!J527+'NO Z LR RESULTS'!$B$19*LR!I527+'NO Z LR RESULTS'!$B$20*LR!K527+'NO Z LR RESULTS'!$B$21*LR!L527+'NO Z LR RESULTS'!$B$22*LR!M527</f>
        <v>0.38949102310198219</v>
      </c>
    </row>
    <row r="528" spans="1:23" x14ac:dyDescent="0.3">
      <c r="A528">
        <v>2021</v>
      </c>
      <c r="B528" t="s">
        <v>445</v>
      </c>
      <c r="C528">
        <f>VLOOKUP($B528,'2021'!$B:$AC,18,FALSE)</f>
        <v>0.33581189279045298</v>
      </c>
      <c r="D528">
        <f>VLOOKUP($B528,'2021'!$B:$AC,19,FALSE)</f>
        <v>0.32200000000000001</v>
      </c>
      <c r="E528">
        <f>VLOOKUP($B528,'2021'!$B:$AC,21,FALSE)</f>
        <v>7.6968828405195949E-2</v>
      </c>
      <c r="F528" s="13">
        <f>VLOOKUP($B528,'2021'!$B:$AC,7,FALSE)</f>
        <v>101.7</v>
      </c>
      <c r="G528" s="13">
        <f>VLOOKUP($B528,'2021'!$B:$AC,10,FALSE)</f>
        <v>16.2</v>
      </c>
      <c r="H528">
        <f>VLOOKUP(B528,'2021'!$B:$P,9,FALSE)</f>
        <v>9.5</v>
      </c>
      <c r="I528" s="13">
        <f>VLOOKUP($B528,'2021'!$B:$AC,11,FALSE)</f>
        <v>52</v>
      </c>
      <c r="J528" s="13">
        <f>VLOOKUP($B528,'2021'!$B:$AC,6,FALSE)</f>
        <v>15.5</v>
      </c>
      <c r="K528" s="13">
        <f>VLOOKUP($B528,'2021'!$B:$AC,12,FALSE)</f>
        <v>35.799999999999997</v>
      </c>
      <c r="L528" s="13">
        <f>VLOOKUP($B528,'2021'!$B:$AC,13,FALSE)</f>
        <v>29</v>
      </c>
      <c r="M528" s="13">
        <f>VLOOKUP($B528,'2021'!$B:$AC,14,FALSE)</f>
        <v>81.3</v>
      </c>
      <c r="N528">
        <f>VLOOKUP($B528,'2021'!$B:$AC,20,FALSE)</f>
        <v>-0.31491709128286705</v>
      </c>
      <c r="O528">
        <f>VLOOKUP($B528,'2021'!$B:$AC,22,FALSE)</f>
        <v>0.26697470310204779</v>
      </c>
      <c r="P528">
        <f>VLOOKUP($B528,'2021'!$B:$AC,23,FALSE)</f>
        <v>0.32058889715484629</v>
      </c>
      <c r="Q528">
        <f>VLOOKUP($B528,'2021'!$B:$AC,24,FALSE)</f>
        <v>-0.75806353461013609</v>
      </c>
      <c r="R528">
        <f>VLOOKUP($B528,'2021'!$B:$AC,25,FALSE)</f>
        <v>0.60983611607523691</v>
      </c>
      <c r="S528">
        <f>VLOOKUP($B528,'2021'!$B:$AC,26,FALSE)</f>
        <v>-0.69960401122839488</v>
      </c>
      <c r="T528">
        <f>VLOOKUP($B528,'2021'!$B:$AC,27,FALSE)</f>
        <v>-0.61371606993392125</v>
      </c>
      <c r="U528">
        <f>VLOOKUP($B528,'2021'!$B:$AC,28,FALSE)</f>
        <v>-1.4537875919798466</v>
      </c>
      <c r="V528">
        <f>P528*'Comb LR RESULTS'!$B$18+Q528*'Comb LR RESULTS'!$B$19+R528*'Comb LR RESULTS'!$B$20+S528*'Comb LR RESULTS'!$B$21+T528*'Comb LR RESULTS'!$B$22</f>
        <v>-0.77495086517688305</v>
      </c>
      <c r="W528" s="16">
        <f>'NO Z LR RESULTS'!$B$17+'NO Z LR RESULTS'!$B$18*LR!J528+'NO Z LR RESULTS'!$B$19*LR!I528+'NO Z LR RESULTS'!$B$20*LR!K528+'NO Z LR RESULTS'!$B$21*LR!L528+'NO Z LR RESULTS'!$B$22*LR!M528</f>
        <v>0.38804386184401807</v>
      </c>
    </row>
    <row r="529" spans="1:23" x14ac:dyDescent="0.3">
      <c r="A529">
        <v>2021</v>
      </c>
      <c r="B529" t="s">
        <v>132</v>
      </c>
      <c r="C529">
        <f>VLOOKUP($B529,'2021'!$B:$AC,18,FALSE)</f>
        <v>0.25772381067276001</v>
      </c>
      <c r="D529">
        <f>VLOOKUP($B529,'2021'!$B:$AC,19,FALSE)</f>
        <v>0.26700000000000002</v>
      </c>
      <c r="E529">
        <f>VLOOKUP($B529,'2021'!$B:$AC,21,FALSE)</f>
        <v>-2.1499765419611223</v>
      </c>
      <c r="F529" s="13">
        <f>VLOOKUP($B529,'2021'!$B:$AC,7,FALSE)</f>
        <v>100.9</v>
      </c>
      <c r="G529" s="13">
        <f>VLOOKUP($B529,'2021'!$B:$AC,10,FALSE)</f>
        <v>16.100000000000001</v>
      </c>
      <c r="H529">
        <f>VLOOKUP(B529,'2021'!$B:$P,9,FALSE)</f>
        <v>12.1</v>
      </c>
      <c r="I529" s="13">
        <f>VLOOKUP($B529,'2021'!$B:$AC,11,FALSE)</f>
        <v>53.6</v>
      </c>
      <c r="J529" s="13">
        <f>VLOOKUP($B529,'2021'!$B:$AC,6,FALSE)</f>
        <v>15.4</v>
      </c>
      <c r="K529" s="13">
        <f>VLOOKUP($B529,'2021'!$B:$AC,12,FALSE)</f>
        <v>37.5</v>
      </c>
      <c r="L529" s="13">
        <f>VLOOKUP($B529,'2021'!$B:$AC,13,FALSE)</f>
        <v>26.8</v>
      </c>
      <c r="M529" s="13">
        <f>VLOOKUP($B529,'2021'!$B:$AC,14,FALSE)</f>
        <v>82</v>
      </c>
      <c r="N529">
        <f>VLOOKUP($B529,'2021'!$B:$AC,20,FALSE)</f>
        <v>-0.33705969926369334</v>
      </c>
      <c r="O529">
        <f>VLOOKUP($B529,'2021'!$B:$AC,22,FALSE)</f>
        <v>1.0120905411382695</v>
      </c>
      <c r="P529">
        <f>VLOOKUP($B529,'2021'!$B:$AC,23,FALSE)</f>
        <v>0.81005944548947217</v>
      </c>
      <c r="Q529">
        <f>VLOOKUP($B529,'2021'!$B:$AC,24,FALSE)</f>
        <v>-0.77059896294572572</v>
      </c>
      <c r="R529">
        <f>VLOOKUP($B529,'2021'!$B:$AC,25,FALSE)</f>
        <v>1.0295315681184924</v>
      </c>
      <c r="S529">
        <f>VLOOKUP($B529,'2021'!$B:$AC,26,FALSE)</f>
        <v>-0.55281593034489096</v>
      </c>
      <c r="T529">
        <f>VLOOKUP($B529,'2021'!$B:$AC,27,FALSE)</f>
        <v>-1.0370383755979131</v>
      </c>
      <c r="U529">
        <f>VLOOKUP($B529,'2021'!$B:$AC,28,FALSE)</f>
        <v>-1.315908085811196</v>
      </c>
      <c r="V529">
        <f>P529*'Comb LR RESULTS'!$B$18+Q529*'Comb LR RESULTS'!$B$19+R529*'Comb LR RESULTS'!$B$20+S529*'Comb LR RESULTS'!$B$21+T529*'Comb LR RESULTS'!$B$22</f>
        <v>-0.70300432107336497</v>
      </c>
      <c r="W529" s="16">
        <f>'NO Z LR RESULTS'!$B$17+'NO Z LR RESULTS'!$B$18*LR!J529+'NO Z LR RESULTS'!$B$19*LR!I529+'NO Z LR RESULTS'!$B$20*LR!K529+'NO Z LR RESULTS'!$B$21*LR!L529+'NO Z LR RESULTS'!$B$22*LR!M529</f>
        <v>0.39413725477346395</v>
      </c>
    </row>
    <row r="530" spans="1:23" x14ac:dyDescent="0.3">
      <c r="A530">
        <v>2021</v>
      </c>
      <c r="B530" t="s">
        <v>202</v>
      </c>
      <c r="C530">
        <f>VLOOKUP($B530,'2021'!$B:$AC,18,FALSE)</f>
        <v>0.337449018303696</v>
      </c>
      <c r="D530">
        <f>VLOOKUP($B530,'2021'!$B:$AC,19,FALSE)</f>
        <v>0.33400000000000002</v>
      </c>
      <c r="E530">
        <f>VLOOKUP($B530,'2021'!$B:$AC,21,FALSE)</f>
        <v>0.12365699109985989</v>
      </c>
      <c r="F530" s="13">
        <f>VLOOKUP($B530,'2021'!$B:$AC,7,FALSE)</f>
        <v>101.9</v>
      </c>
      <c r="G530" s="13">
        <f>VLOOKUP($B530,'2021'!$B:$AC,10,FALSE)</f>
        <v>17.2</v>
      </c>
      <c r="H530">
        <f>VLOOKUP(B530,'2021'!$B:$P,9,FALSE)</f>
        <v>14.1</v>
      </c>
      <c r="I530" s="13">
        <f>VLOOKUP($B530,'2021'!$B:$AC,11,FALSE)</f>
        <v>55.6</v>
      </c>
      <c r="J530" s="13">
        <f>VLOOKUP($B530,'2021'!$B:$AC,6,FALSE)</f>
        <v>15.4</v>
      </c>
      <c r="K530" s="13">
        <f>VLOOKUP($B530,'2021'!$B:$AC,12,FALSE)</f>
        <v>38.4</v>
      </c>
      <c r="L530" s="13">
        <f>VLOOKUP($B530,'2021'!$B:$AC,13,FALSE)</f>
        <v>21.8</v>
      </c>
      <c r="M530" s="13">
        <f>VLOOKUP($B530,'2021'!$B:$AC,14,FALSE)</f>
        <v>84.9</v>
      </c>
      <c r="N530">
        <f>VLOOKUP($B530,'2021'!$B:$AC,20,FALSE)</f>
        <v>-9.3491011474599262E-2</v>
      </c>
      <c r="O530">
        <f>VLOOKUP($B530,'2021'!$B:$AC,22,FALSE)</f>
        <v>1.5852565703969015</v>
      </c>
      <c r="P530">
        <f>VLOOKUP($B530,'2021'!$B:$AC,23,FALSE)</f>
        <v>1.421897630907754</v>
      </c>
      <c r="Q530">
        <f>VLOOKUP($B530,'2021'!$B:$AC,24,FALSE)</f>
        <v>-0.77059896294572572</v>
      </c>
      <c r="R530">
        <f>VLOOKUP($B530,'2021'!$B:$AC,25,FALSE)</f>
        <v>1.2517232780237446</v>
      </c>
      <c r="S530">
        <f>VLOOKUP($B530,'2021'!$B:$AC,26,FALSE)</f>
        <v>5.5306119029623825E-2</v>
      </c>
      <c r="T530">
        <f>VLOOKUP($B530,'2021'!$B:$AC,27,FALSE)</f>
        <v>-1.9991345248342585</v>
      </c>
      <c r="U530">
        <f>VLOOKUP($B530,'2021'!$B:$AC,28,FALSE)</f>
        <v>3.2118402894411924E-2</v>
      </c>
      <c r="V530">
        <f>P530*'Comb LR RESULTS'!$B$18+Q530*'Comb LR RESULTS'!$B$19+R530*'Comb LR RESULTS'!$B$20+S530*'Comb LR RESULTS'!$B$21+T530*'Comb LR RESULTS'!$B$22</f>
        <v>-0.32923579803024311</v>
      </c>
      <c r="W530" s="16">
        <f>'NO Z LR RESULTS'!$B$17+'NO Z LR RESULTS'!$B$18*LR!J530+'NO Z LR RESULTS'!$B$19*LR!I530+'NO Z LR RESULTS'!$B$20*LR!K530+'NO Z LR RESULTS'!$B$21*LR!L530+'NO Z LR RESULTS'!$B$22*LR!M530</f>
        <v>0.41105692678011041</v>
      </c>
    </row>
    <row r="531" spans="1:23" x14ac:dyDescent="0.3">
      <c r="A531">
        <v>2021</v>
      </c>
      <c r="B531" t="s">
        <v>496</v>
      </c>
      <c r="C531">
        <f>VLOOKUP($B531,'2021'!$B:$AC,18,FALSE)</f>
        <v>0.30504258617497299</v>
      </c>
      <c r="D531">
        <f>VLOOKUP($B531,'2021'!$B:$AC,19,FALSE)</f>
        <v>0.29599999999999999</v>
      </c>
      <c r="E531">
        <f>VLOOKUP($B531,'2021'!$B:$AC,21,FALSE)</f>
        <v>-0.80052185978266899</v>
      </c>
      <c r="F531" s="13">
        <f>VLOOKUP($B531,'2021'!$B:$AC,7,FALSE)</f>
        <v>102.7</v>
      </c>
      <c r="G531" s="13">
        <f>VLOOKUP($B531,'2021'!$B:$AC,10,FALSE)</f>
        <v>10.1</v>
      </c>
      <c r="H531">
        <f>VLOOKUP(B531,'2021'!$B:$P,9,FALSE)</f>
        <v>8.8000000000000007</v>
      </c>
      <c r="I531" s="13">
        <f>VLOOKUP($B531,'2021'!$B:$AC,11,FALSE)</f>
        <v>54.4</v>
      </c>
      <c r="J531" s="13">
        <f>VLOOKUP($B531,'2021'!$B:$AC,6,FALSE)</f>
        <v>14.9</v>
      </c>
      <c r="K531" s="13">
        <f>VLOOKUP($B531,'2021'!$B:$AC,12,FALSE)</f>
        <v>44.3</v>
      </c>
      <c r="L531" s="13">
        <f>VLOOKUP($B531,'2021'!$B:$AC,13,FALSE)</f>
        <v>23.5</v>
      </c>
      <c r="M531" s="13">
        <f>VLOOKUP($B531,'2021'!$B:$AC,14,FALSE)</f>
        <v>87.5</v>
      </c>
      <c r="N531">
        <f>VLOOKUP($B531,'2021'!$B:$AC,20,FALSE)</f>
        <v>-1.6656161781133003</v>
      </c>
      <c r="O531">
        <f>VLOOKUP($B531,'2021'!$B:$AC,22,FALSE)</f>
        <v>6.6366592861526782E-2</v>
      </c>
      <c r="P531">
        <f>VLOOKUP($B531,'2021'!$B:$AC,23,FALSE)</f>
        <v>1.054794719656784</v>
      </c>
      <c r="Q531">
        <f>VLOOKUP($B531,'2021'!$B:$AC,24,FALSE)</f>
        <v>-0.83327610462367407</v>
      </c>
      <c r="R531">
        <f>VLOOKUP($B531,'2021'!$B:$AC,25,FALSE)</f>
        <v>2.7083133762915108</v>
      </c>
      <c r="S531">
        <f>VLOOKUP($B531,'2021'!$B:$AC,26,FALSE)</f>
        <v>0.60051899088263483</v>
      </c>
      <c r="T531">
        <f>VLOOKUP($B531,'2021'!$B:$AC,27,FALSE)</f>
        <v>-1.672021834093901</v>
      </c>
      <c r="U531">
        <f>VLOOKUP($B531,'2021'!$B:$AC,28,FALSE)</f>
        <v>-1.2690486559386489</v>
      </c>
      <c r="V531">
        <f>P531*'Comb LR RESULTS'!$B$18+Q531*'Comb LR RESULTS'!$B$19+R531*'Comb LR RESULTS'!$B$20+S531*'Comb LR RESULTS'!$B$21+T531*'Comb LR RESULTS'!$B$22</f>
        <v>-0.50082996438657179</v>
      </c>
      <c r="W531" s="16">
        <f>'NO Z LR RESULTS'!$B$17+'NO Z LR RESULTS'!$B$18*LR!J531+'NO Z LR RESULTS'!$B$19*LR!I531+'NO Z LR RESULTS'!$B$20*LR!K531+'NO Z LR RESULTS'!$B$21*LR!L531+'NO Z LR RESULTS'!$B$22*LR!M531</f>
        <v>0.40476140506279601</v>
      </c>
    </row>
    <row r="532" spans="1:23" x14ac:dyDescent="0.3">
      <c r="A532">
        <v>2021</v>
      </c>
      <c r="B532" t="s">
        <v>208</v>
      </c>
      <c r="C532">
        <f>VLOOKUP($B532,'2021'!$B:$AC,18,FALSE)</f>
        <v>0.37168780244998001</v>
      </c>
      <c r="D532">
        <f>VLOOKUP($B532,'2021'!$B:$AC,19,FALSE)</f>
        <v>0.34399999999999997</v>
      </c>
      <c r="E532">
        <f>VLOOKUP($B532,'2021'!$B:$AC,21,FALSE)</f>
        <v>1.1000915477409026</v>
      </c>
      <c r="F532" s="13">
        <f>VLOOKUP($B532,'2021'!$B:$AC,7,FALSE)</f>
        <v>103.4</v>
      </c>
      <c r="G532" s="13">
        <f>VLOOKUP($B532,'2021'!$B:$AC,10,FALSE)</f>
        <v>11.8</v>
      </c>
      <c r="H532">
        <f>VLOOKUP(B532,'2021'!$B:$P,9,FALSE)</f>
        <v>10.8</v>
      </c>
      <c r="I532" s="13">
        <f>VLOOKUP($B532,'2021'!$B:$AC,11,FALSE)</f>
        <v>50.6</v>
      </c>
      <c r="J532" s="13">
        <f>VLOOKUP($B532,'2021'!$B:$AC,6,FALSE)</f>
        <v>14.9</v>
      </c>
      <c r="K532" s="13">
        <f>VLOOKUP($B532,'2021'!$B:$AC,12,FALSE)</f>
        <v>38.799999999999997</v>
      </c>
      <c r="L532" s="13">
        <f>VLOOKUP($B532,'2021'!$B:$AC,13,FALSE)</f>
        <v>32.9</v>
      </c>
      <c r="M532" s="13">
        <f>VLOOKUP($B532,'2021'!$B:$AC,14,FALSE)</f>
        <v>86.4</v>
      </c>
      <c r="N532">
        <f>VLOOKUP($B532,'2021'!$B:$AC,20,FALSE)</f>
        <v>-1.2891918424392448</v>
      </c>
      <c r="O532">
        <f>VLOOKUP($B532,'2021'!$B:$AC,22,FALSE)</f>
        <v>0.63953262212015882</v>
      </c>
      <c r="P532">
        <f>VLOOKUP($B532,'2021'!$B:$AC,23,FALSE)</f>
        <v>-0.10769783263795053</v>
      </c>
      <c r="Q532">
        <f>VLOOKUP($B532,'2021'!$B:$AC,24,FALSE)</f>
        <v>-0.83327610462367407</v>
      </c>
      <c r="R532">
        <f>VLOOKUP($B532,'2021'!$B:$AC,25,FALSE)</f>
        <v>1.3504751490927454</v>
      </c>
      <c r="S532">
        <f>VLOOKUP($B532,'2021'!$B:$AC,26,FALSE)</f>
        <v>0.36985200663713086</v>
      </c>
      <c r="T532">
        <f>VLOOKUP($B532,'2021'!$B:$AC,27,FALSE)</f>
        <v>0.1367189264704278</v>
      </c>
      <c r="U532">
        <f>VLOOKUP($B532,'2021'!$B:$AC,28,FALSE)</f>
        <v>-1.9506181735497163</v>
      </c>
      <c r="V532">
        <f>P532*'Comb LR RESULTS'!$B$18+Q532*'Comb LR RESULTS'!$B$19+R532*'Comb LR RESULTS'!$B$20+S532*'Comb LR RESULTS'!$B$21+T532*'Comb LR RESULTS'!$B$22</f>
        <v>-0.68285940033038639</v>
      </c>
      <c r="W532" s="16">
        <f>'NO Z LR RESULTS'!$B$17+'NO Z LR RESULTS'!$B$18*LR!J532+'NO Z LR RESULTS'!$B$19*LR!I532+'NO Z LR RESULTS'!$B$20*LR!K532+'NO Z LR RESULTS'!$B$21*LR!L532+'NO Z LR RESULTS'!$B$22*LR!M532</f>
        <v>0.39020687338962029</v>
      </c>
    </row>
    <row r="533" spans="1:23" x14ac:dyDescent="0.3">
      <c r="A533">
        <v>2021</v>
      </c>
      <c r="B533" t="s">
        <v>497</v>
      </c>
      <c r="C533">
        <f>VLOOKUP($B533,'2021'!$B:$AC,18,FALSE)</f>
        <v>0.26259227707131599</v>
      </c>
      <c r="D533">
        <f>VLOOKUP($B533,'2021'!$B:$AC,19,FALSE)</f>
        <v>0.27</v>
      </c>
      <c r="E533">
        <f>VLOOKUP($B533,'2021'!$B:$AC,21,FALSE)</f>
        <v>-2.011135781463155</v>
      </c>
      <c r="F533" s="13">
        <f>VLOOKUP($B533,'2021'!$B:$AC,7,FALSE)</f>
        <v>105.4</v>
      </c>
      <c r="G533" s="13">
        <f>VLOOKUP($B533,'2021'!$B:$AC,10,FALSE)</f>
        <v>14.5</v>
      </c>
      <c r="H533">
        <f>VLOOKUP(B533,'2021'!$B:$P,9,FALSE)</f>
        <v>9.6</v>
      </c>
      <c r="I533" s="13">
        <f>VLOOKUP($B533,'2021'!$B:$AC,11,FALSE)</f>
        <v>49</v>
      </c>
      <c r="J533" s="13">
        <f>VLOOKUP($B533,'2021'!$B:$AC,6,FALSE)</f>
        <v>14.7</v>
      </c>
      <c r="K533" s="13">
        <f>VLOOKUP($B533,'2021'!$B:$AC,12,FALSE)</f>
        <v>34.5</v>
      </c>
      <c r="L533" s="13">
        <f>VLOOKUP($B533,'2021'!$B:$AC,13,FALSE)</f>
        <v>38.299999999999997</v>
      </c>
      <c r="M533" s="13">
        <f>VLOOKUP($B533,'2021'!$B:$AC,14,FALSE)</f>
        <v>86.4</v>
      </c>
      <c r="N533">
        <f>VLOOKUP($B533,'2021'!$B:$AC,20,FALSE)</f>
        <v>-0.69134142695692202</v>
      </c>
      <c r="O533">
        <f>VLOOKUP($B533,'2021'!$B:$AC,22,FALSE)</f>
        <v>0.29563300456497932</v>
      </c>
      <c r="P533">
        <f>VLOOKUP($B533,'2021'!$B:$AC,23,FALSE)</f>
        <v>-0.59716838097257641</v>
      </c>
      <c r="Q533">
        <f>VLOOKUP($B533,'2021'!$B:$AC,24,FALSE)</f>
        <v>-0.85834696129485355</v>
      </c>
      <c r="R533">
        <f>VLOOKUP($B533,'2021'!$B:$AC,25,FALSE)</f>
        <v>0.28889253510098395</v>
      </c>
      <c r="S533">
        <f>VLOOKUP($B533,'2021'!$B:$AC,26,FALSE)</f>
        <v>0.36985200663713086</v>
      </c>
      <c r="T533">
        <f>VLOOKUP($B533,'2021'!$B:$AC,27,FALSE)</f>
        <v>1.1757827676456805</v>
      </c>
      <c r="U533">
        <f>VLOOKUP($B533,'2021'!$B:$AC,28,FALSE)</f>
        <v>-1.953170257404387</v>
      </c>
      <c r="V533">
        <f>P533*'Comb LR RESULTS'!$B$18+Q533*'Comb LR RESULTS'!$B$19+R533*'Comb LR RESULTS'!$B$20+S533*'Comb LR RESULTS'!$B$21+T533*'Comb LR RESULTS'!$B$22</f>
        <v>-0.68530086414227209</v>
      </c>
      <c r="W533" s="16">
        <f>'NO Z LR RESULTS'!$B$17+'NO Z LR RESULTS'!$B$18*LR!J533+'NO Z LR RESULTS'!$B$19*LR!I533+'NO Z LR RESULTS'!$B$20*LR!K533+'NO Z LR RESULTS'!$B$21*LR!L533+'NO Z LR RESULTS'!$B$22*LR!M533</f>
        <v>0.38676748835491703</v>
      </c>
    </row>
    <row r="534" spans="1:23" x14ac:dyDescent="0.3">
      <c r="A534">
        <v>2021</v>
      </c>
      <c r="B534" t="s">
        <v>198</v>
      </c>
      <c r="C534">
        <f>VLOOKUP($B534,'2021'!$B:$AC,18,FALSE)</f>
        <v>0.34072438313585701</v>
      </c>
      <c r="D534">
        <f>VLOOKUP($B534,'2021'!$B:$AC,19,FALSE)</f>
        <v>0.34399999999999997</v>
      </c>
      <c r="E534">
        <f>VLOOKUP($B534,'2021'!$B:$AC,21,FALSE)</f>
        <v>0.21706508041940725</v>
      </c>
      <c r="F534" s="13">
        <f>VLOOKUP($B534,'2021'!$B:$AC,7,FALSE)</f>
        <v>103.5</v>
      </c>
      <c r="G534" s="13">
        <f>VLOOKUP($B534,'2021'!$B:$AC,10,FALSE)</f>
        <v>15.7</v>
      </c>
      <c r="H534">
        <f>VLOOKUP(B534,'2021'!$B:$P,9,FALSE)</f>
        <v>8.9</v>
      </c>
      <c r="I534" s="13">
        <f>VLOOKUP($B534,'2021'!$B:$AC,11,FALSE)</f>
        <v>52.8</v>
      </c>
      <c r="J534" s="13">
        <f>VLOOKUP($B534,'2021'!$B:$AC,6,FALSE)</f>
        <v>14.7</v>
      </c>
      <c r="K534" s="13">
        <f>VLOOKUP($B534,'2021'!$B:$AC,12,FALSE)</f>
        <v>37.1</v>
      </c>
      <c r="L534" s="13">
        <f>VLOOKUP($B534,'2021'!$B:$AC,13,FALSE)</f>
        <v>27.9</v>
      </c>
      <c r="M534" s="13">
        <f>VLOOKUP($B534,'2021'!$B:$AC,14,FALSE)</f>
        <v>94.2</v>
      </c>
      <c r="N534">
        <f>VLOOKUP($B534,'2021'!$B:$AC,20,FALSE)</f>
        <v>-0.42563013118700088</v>
      </c>
      <c r="O534">
        <f>VLOOKUP($B534,'2021'!$B:$AC,22,FALSE)</f>
        <v>9.5024894324458292E-2</v>
      </c>
      <c r="P534">
        <f>VLOOKUP($B534,'2021'!$B:$AC,23,FALSE)</f>
        <v>0.56532417132215806</v>
      </c>
      <c r="Q534">
        <f>VLOOKUP($B534,'2021'!$B:$AC,24,FALSE)</f>
        <v>-0.85834696129485355</v>
      </c>
      <c r="R534">
        <f>VLOOKUP($B534,'2021'!$B:$AC,25,FALSE)</f>
        <v>0.93077969704949159</v>
      </c>
      <c r="S534">
        <f>VLOOKUP($B534,'2021'!$B:$AC,26,FALSE)</f>
        <v>2.005490622196167</v>
      </c>
      <c r="T534">
        <f>VLOOKUP($B534,'2021'!$B:$AC,27,FALSE)</f>
        <v>-0.82537722276591752</v>
      </c>
      <c r="U534">
        <f>VLOOKUP($B534,'2021'!$B:$AC,28,FALSE)</f>
        <v>1.0417411866177395</v>
      </c>
      <c r="V534">
        <f>P534*'Comb LR RESULTS'!$B$18+Q534*'Comb LR RESULTS'!$B$19+R534*'Comb LR RESULTS'!$B$20+S534*'Comb LR RESULTS'!$B$21+T534*'Comb LR RESULTS'!$B$22</f>
        <v>0.19203036141263058</v>
      </c>
      <c r="W534" s="16">
        <f>'NO Z LR RESULTS'!$B$17+'NO Z LR RESULTS'!$B$18*LR!J534+'NO Z LR RESULTS'!$B$19*LR!I534+'NO Z LR RESULTS'!$B$20*LR!K534+'NO Z LR RESULTS'!$B$21*LR!L534+'NO Z LR RESULTS'!$B$22*LR!M534</f>
        <v>0.42479566522542123</v>
      </c>
    </row>
    <row r="535" spans="1:23" x14ac:dyDescent="0.3">
      <c r="A535">
        <v>2021</v>
      </c>
      <c r="B535" t="s">
        <v>442</v>
      </c>
      <c r="C535">
        <f>VLOOKUP($B535,'2021'!$B:$AC,18,FALSE)</f>
        <v>0.33659406021510502</v>
      </c>
      <c r="D535">
        <f>VLOOKUP($B535,'2021'!$B:$AC,19,FALSE)</f>
        <v>0.308</v>
      </c>
      <c r="E535">
        <f>VLOOKUP($B535,'2021'!$B:$AC,21,FALSE)</f>
        <v>9.9274973951899492E-2</v>
      </c>
      <c r="F535" s="13">
        <f>VLOOKUP($B535,'2021'!$B:$AC,7,FALSE)</f>
        <v>102.6</v>
      </c>
      <c r="G535" s="13">
        <f>VLOOKUP($B535,'2021'!$B:$AC,10,FALSE)</f>
        <v>7.5</v>
      </c>
      <c r="H535">
        <f>VLOOKUP(B535,'2021'!$B:$P,9,FALSE)</f>
        <v>10.7</v>
      </c>
      <c r="I535" s="13">
        <f>VLOOKUP($B535,'2021'!$B:$AC,11,FALSE)</f>
        <v>47.8</v>
      </c>
      <c r="J535" s="13">
        <f>VLOOKUP($B535,'2021'!$B:$AC,6,FALSE)</f>
        <v>14.2</v>
      </c>
      <c r="K535" s="13">
        <f>VLOOKUP($B535,'2021'!$B:$AC,12,FALSE)</f>
        <v>40.299999999999997</v>
      </c>
      <c r="L535" s="13">
        <f>VLOOKUP($B535,'2021'!$B:$AC,13,FALSE)</f>
        <v>33.799999999999997</v>
      </c>
      <c r="M535" s="13">
        <f>VLOOKUP($B535,'2021'!$B:$AC,14,FALSE)</f>
        <v>91.3</v>
      </c>
      <c r="N535">
        <f>VLOOKUP($B535,'2021'!$B:$AC,20,FALSE)</f>
        <v>-2.2413239856147964</v>
      </c>
      <c r="O535">
        <f>VLOOKUP($B535,'2021'!$B:$AC,22,FALSE)</f>
        <v>0.6108743206572268</v>
      </c>
      <c r="P535">
        <f>VLOOKUP($B535,'2021'!$B:$AC,23,FALSE)</f>
        <v>-0.96427129222354635</v>
      </c>
      <c r="Q535">
        <f>VLOOKUP($B535,'2021'!$B:$AC,24,FALSE)</f>
        <v>-0.92102410297280202</v>
      </c>
      <c r="R535">
        <f>VLOOKUP($B535,'2021'!$B:$AC,25,FALSE)</f>
        <v>1.7207946656014994</v>
      </c>
      <c r="S535">
        <f>VLOOKUP($B535,'2021'!$B:$AC,26,FALSE)</f>
        <v>1.3973685728216521</v>
      </c>
      <c r="T535">
        <f>VLOOKUP($B535,'2021'!$B:$AC,27,FALSE)</f>
        <v>0.30989623333296967</v>
      </c>
      <c r="U535">
        <f>VLOOKUP($B535,'2021'!$B:$AC,28,FALSE)</f>
        <v>-1.554346429085619</v>
      </c>
      <c r="V535">
        <f>P535*'Comb LR RESULTS'!$B$18+Q535*'Comb LR RESULTS'!$B$19+R535*'Comb LR RESULTS'!$B$20+S535*'Comb LR RESULTS'!$B$21+T535*'Comb LR RESULTS'!$B$22</f>
        <v>-0.51484292583362046</v>
      </c>
      <c r="W535" s="16">
        <f>'NO Z LR RESULTS'!$B$17+'NO Z LR RESULTS'!$B$18*LR!J535+'NO Z LR RESULTS'!$B$19*LR!I535+'NO Z LR RESULTS'!$B$20*LR!K535+'NO Z LR RESULTS'!$B$21*LR!L535+'NO Z LR RESULTS'!$B$22*LR!M535</f>
        <v>0.39220951433527096</v>
      </c>
    </row>
    <row r="536" spans="1:23" x14ac:dyDescent="0.3">
      <c r="A536">
        <v>2021</v>
      </c>
      <c r="B536" t="s">
        <v>206</v>
      </c>
      <c r="C536">
        <f>VLOOKUP($B536,'2021'!$B:$AC,18,FALSE)</f>
        <v>0.315413421412714</v>
      </c>
      <c r="D536">
        <f>VLOOKUP($B536,'2021'!$B:$AC,19,FALSE)</f>
        <v>0.3</v>
      </c>
      <c r="E536">
        <f>VLOOKUP($B536,'2021'!$B:$AC,21,FALSE)</f>
        <v>-0.50476246996041119</v>
      </c>
      <c r="F536" s="13">
        <f>VLOOKUP($B536,'2021'!$B:$AC,7,FALSE)</f>
        <v>104.3</v>
      </c>
      <c r="G536" s="13">
        <f>VLOOKUP($B536,'2021'!$B:$AC,10,FALSE)</f>
        <v>11.1</v>
      </c>
      <c r="H536">
        <f>VLOOKUP(B536,'2021'!$B:$P,9,FALSE)</f>
        <v>5.3</v>
      </c>
      <c r="I536" s="13">
        <f>VLOOKUP($B536,'2021'!$B:$AC,11,FALSE)</f>
        <v>49.5</v>
      </c>
      <c r="J536" s="13">
        <f>VLOOKUP($B536,'2021'!$B:$AC,6,FALSE)</f>
        <v>13.9</v>
      </c>
      <c r="K536" s="13">
        <f>VLOOKUP($B536,'2021'!$B:$AC,12,FALSE)</f>
        <v>38.4</v>
      </c>
      <c r="L536" s="13">
        <f>VLOOKUP($B536,'2021'!$B:$AC,13,FALSE)</f>
        <v>38.1</v>
      </c>
      <c r="M536" s="13">
        <f>VLOOKUP($B536,'2021'!$B:$AC,14,FALSE)</f>
        <v>84.9</v>
      </c>
      <c r="N536">
        <f>VLOOKUP($B536,'2021'!$B:$AC,20,FALSE)</f>
        <v>-1.4441900983050326</v>
      </c>
      <c r="O536">
        <f>VLOOKUP($B536,'2021'!$B:$AC,22,FALSE)</f>
        <v>-0.93667395834107958</v>
      </c>
      <c r="P536">
        <f>VLOOKUP($B536,'2021'!$B:$AC,23,FALSE)</f>
        <v>-0.44420883461800592</v>
      </c>
      <c r="Q536">
        <f>VLOOKUP($B536,'2021'!$B:$AC,24,FALSE)</f>
        <v>-0.9586303879795709</v>
      </c>
      <c r="R536">
        <f>VLOOKUP($B536,'2021'!$B:$AC,25,FALSE)</f>
        <v>1.2517232780237446</v>
      </c>
      <c r="S536">
        <f>VLOOKUP($B536,'2021'!$B:$AC,26,FALSE)</f>
        <v>5.5306119029623825E-2</v>
      </c>
      <c r="T536">
        <f>VLOOKUP($B536,'2021'!$B:$AC,27,FALSE)</f>
        <v>1.1372989216762275</v>
      </c>
      <c r="U536">
        <f>VLOOKUP($B536,'2021'!$B:$AC,28,FALSE)</f>
        <v>-3.2923464686499191</v>
      </c>
      <c r="V536">
        <f>P536*'Comb LR RESULTS'!$B$18+Q536*'Comb LR RESULTS'!$B$19+R536*'Comb LR RESULTS'!$B$20+S536*'Comb LR RESULTS'!$B$21+T536*'Comb LR RESULTS'!$B$22</f>
        <v>-1.0282150210455925</v>
      </c>
      <c r="W536" s="16">
        <f>'NO Z LR RESULTS'!$B$17+'NO Z LR RESULTS'!$B$18*LR!J536+'NO Z LR RESULTS'!$B$19*LR!I536+'NO Z LR RESULTS'!$B$20*LR!K536+'NO Z LR RESULTS'!$B$21*LR!L536+'NO Z LR RESULTS'!$B$22*LR!M536</f>
        <v>0.37827465821294193</v>
      </c>
    </row>
    <row r="537" spans="1:23" x14ac:dyDescent="0.3">
      <c r="A537">
        <v>2021</v>
      </c>
      <c r="B537" t="s">
        <v>447</v>
      </c>
      <c r="C537">
        <f>VLOOKUP($B537,'2021'!$B:$AC,18,FALSE)</f>
        <v>0.31604402431726902</v>
      </c>
      <c r="D537">
        <f>VLOOKUP($B537,'2021'!$B:$AC,19,FALSE)</f>
        <v>0.30199999999999999</v>
      </c>
      <c r="E537">
        <f>VLOOKUP($B537,'2021'!$B:$AC,21,FALSE)</f>
        <v>-0.48677869854799771</v>
      </c>
      <c r="F537" s="13">
        <f>VLOOKUP($B537,'2021'!$B:$AC,7,FALSE)</f>
        <v>102</v>
      </c>
      <c r="G537" s="13">
        <f>VLOOKUP($B537,'2021'!$B:$AC,10,FALSE)</f>
        <v>15.1</v>
      </c>
      <c r="H537">
        <f>VLOOKUP(B537,'2021'!$B:$P,9,FALSE)</f>
        <v>8.9</v>
      </c>
      <c r="I537" s="13">
        <f>VLOOKUP($B537,'2021'!$B:$AC,11,FALSE)</f>
        <v>50.5</v>
      </c>
      <c r="J537" s="13">
        <f>VLOOKUP($B537,'2021'!$B:$AC,6,FALSE)</f>
        <v>13.8</v>
      </c>
      <c r="K537" s="13">
        <f>VLOOKUP($B537,'2021'!$B:$AC,12,FALSE)</f>
        <v>35.4</v>
      </c>
      <c r="L537" s="13">
        <f>VLOOKUP($B537,'2021'!$B:$AC,13,FALSE)</f>
        <v>39</v>
      </c>
      <c r="M537" s="13">
        <f>VLOOKUP($B537,'2021'!$B:$AC,14,FALSE)</f>
        <v>89.8</v>
      </c>
      <c r="N537">
        <f>VLOOKUP($B537,'2021'!$B:$AC,20,FALSE)</f>
        <v>-0.55848577907196151</v>
      </c>
      <c r="O537">
        <f>VLOOKUP($B537,'2021'!$B:$AC,22,FALSE)</f>
        <v>9.5024894324458292E-2</v>
      </c>
      <c r="P537">
        <f>VLOOKUP($B537,'2021'!$B:$AC,23,FALSE)</f>
        <v>-0.13828974190886506</v>
      </c>
      <c r="Q537">
        <f>VLOOKUP($B537,'2021'!$B:$AC,24,FALSE)</f>
        <v>-0.97116581631516052</v>
      </c>
      <c r="R537">
        <f>VLOOKUP($B537,'2021'!$B:$AC,25,FALSE)</f>
        <v>0.51108424500623617</v>
      </c>
      <c r="S537">
        <f>VLOOKUP($B537,'2021'!$B:$AC,26,FALSE)</f>
        <v>1.0828226852141449</v>
      </c>
      <c r="T537">
        <f>VLOOKUP($B537,'2021'!$B:$AC,27,FALSE)</f>
        <v>1.3104762285387694</v>
      </c>
      <c r="U537">
        <f>VLOOKUP($B537,'2021'!$B:$AC,28,FALSE)</f>
        <v>-1.709903604646021</v>
      </c>
      <c r="V537">
        <f>P537*'Comb LR RESULTS'!$B$18+Q537*'Comb LR RESULTS'!$B$19+R537*'Comb LR RESULTS'!$B$20+S537*'Comb LR RESULTS'!$B$21+T537*'Comb LR RESULTS'!$B$22</f>
        <v>-0.49996975112297826</v>
      </c>
      <c r="W537" s="16">
        <f>'NO Z LR RESULTS'!$B$17+'NO Z LR RESULTS'!$B$18*LR!J537+'NO Z LR RESULTS'!$B$19*LR!I537+'NO Z LR RESULTS'!$B$20*LR!K537+'NO Z LR RESULTS'!$B$21*LR!L537+'NO Z LR RESULTS'!$B$22*LR!M537</f>
        <v>0.39817754876310707</v>
      </c>
    </row>
    <row r="538" spans="1:23" x14ac:dyDescent="0.3">
      <c r="A538">
        <v>2021</v>
      </c>
      <c r="B538" t="s">
        <v>463</v>
      </c>
      <c r="C538">
        <f>VLOOKUP($B538,'2021'!$B:$AC,18,FALSE)</f>
        <v>0.301955752954708</v>
      </c>
      <c r="D538">
        <f>VLOOKUP($B538,'2021'!$B:$AC,19,FALSE)</f>
        <v>0.311</v>
      </c>
      <c r="E538">
        <f>VLOOKUP($B538,'2021'!$B:$AC,21,FALSE)</f>
        <v>-0.88855333350488663</v>
      </c>
      <c r="F538" s="13">
        <f>VLOOKUP($B538,'2021'!$B:$AC,7,FALSE)</f>
        <v>103.8</v>
      </c>
      <c r="G538" s="13">
        <f>VLOOKUP($B538,'2021'!$B:$AC,10,FALSE)</f>
        <v>12.9</v>
      </c>
      <c r="H538">
        <f>VLOOKUP(B538,'2021'!$B:$P,9,FALSE)</f>
        <v>8.3000000000000007</v>
      </c>
      <c r="I538" s="13">
        <f>VLOOKUP($B538,'2021'!$B:$AC,11,FALSE)</f>
        <v>51.1</v>
      </c>
      <c r="J538" s="13">
        <f>VLOOKUP($B538,'2021'!$B:$AC,6,FALSE)</f>
        <v>13.2</v>
      </c>
      <c r="K538" s="13">
        <f>VLOOKUP($B538,'2021'!$B:$AC,12,FALSE)</f>
        <v>38.200000000000003</v>
      </c>
      <c r="L538" s="13">
        <f>VLOOKUP($B538,'2021'!$B:$AC,13,FALSE)</f>
        <v>29.7</v>
      </c>
      <c r="M538" s="13">
        <f>VLOOKUP($B538,'2021'!$B:$AC,14,FALSE)</f>
        <v>86.8</v>
      </c>
      <c r="N538">
        <f>VLOOKUP($B538,'2021'!$B:$AC,20,FALSE)</f>
        <v>-1.0456231546501504</v>
      </c>
      <c r="O538">
        <f>VLOOKUP($B538,'2021'!$B:$AC,22,FALSE)</f>
        <v>-7.6924914453131224E-2</v>
      </c>
      <c r="P538">
        <f>VLOOKUP($B538,'2021'!$B:$AC,23,FALSE)</f>
        <v>4.5261713716619911E-2</v>
      </c>
      <c r="Q538">
        <f>VLOOKUP($B538,'2021'!$B:$AC,24,FALSE)</f>
        <v>-1.0463783863286988</v>
      </c>
      <c r="R538">
        <f>VLOOKUP($B538,'2021'!$B:$AC,25,FALSE)</f>
        <v>1.202347342489245</v>
      </c>
      <c r="S538">
        <f>VLOOKUP($B538,'2021'!$B:$AC,26,FALSE)</f>
        <v>0.45373090999913096</v>
      </c>
      <c r="T538">
        <f>VLOOKUP($B538,'2021'!$B:$AC,27,FALSE)</f>
        <v>-0.47902260904083305</v>
      </c>
      <c r="U538">
        <f>VLOOKUP($B538,'2021'!$B:$AC,28,FALSE)</f>
        <v>-1.3159722097779798</v>
      </c>
      <c r="V538">
        <f>P538*'Comb LR RESULTS'!$B$18+Q538*'Comb LR RESULTS'!$B$19+R538*'Comb LR RESULTS'!$B$20+S538*'Comb LR RESULTS'!$B$21+T538*'Comb LR RESULTS'!$B$22</f>
        <v>-0.67246295782628218</v>
      </c>
      <c r="W538" s="16">
        <f>'NO Z LR RESULTS'!$B$17+'NO Z LR RESULTS'!$B$18*LR!J538+'NO Z LR RESULTS'!$B$19*LR!I538+'NO Z LR RESULTS'!$B$20*LR!K538+'NO Z LR RESULTS'!$B$21*LR!L538+'NO Z LR RESULTS'!$B$22*LR!M538</f>
        <v>0.39512992714790918</v>
      </c>
    </row>
    <row r="539" spans="1:23" x14ac:dyDescent="0.3">
      <c r="A539">
        <v>2021</v>
      </c>
      <c r="B539" t="s">
        <v>498</v>
      </c>
      <c r="C539">
        <f>VLOOKUP($B539,'2021'!$B:$AC,18,FALSE)</f>
        <v>0.316827968812324</v>
      </c>
      <c r="D539">
        <f>VLOOKUP($B539,'2021'!$B:$AC,19,FALSE)</f>
        <v>0.28599999999999998</v>
      </c>
      <c r="E539">
        <f>VLOOKUP($B539,'2021'!$B:$AC,21,FALSE)</f>
        <v>-0.4644218738374663</v>
      </c>
      <c r="F539" s="13">
        <f>VLOOKUP($B539,'2021'!$B:$AC,7,FALSE)</f>
        <v>102.4</v>
      </c>
      <c r="G539" s="13">
        <f>VLOOKUP($B539,'2021'!$B:$AC,10,FALSE)</f>
        <v>9.8000000000000007</v>
      </c>
      <c r="H539">
        <f>VLOOKUP(B539,'2021'!$B:$P,9,FALSE)</f>
        <v>6.3</v>
      </c>
      <c r="I539" s="13">
        <f>VLOOKUP($B539,'2021'!$B:$AC,11,FALSE)</f>
        <v>49.2</v>
      </c>
      <c r="J539" s="13">
        <f>VLOOKUP($B539,'2021'!$B:$AC,6,FALSE)</f>
        <v>12.9</v>
      </c>
      <c r="K539" s="13">
        <f>VLOOKUP($B539,'2021'!$B:$AC,12,FALSE)</f>
        <v>39.4</v>
      </c>
      <c r="L539" s="13">
        <f>VLOOKUP($B539,'2021'!$B:$AC,13,FALSE)</f>
        <v>36.299999999999997</v>
      </c>
      <c r="M539" s="13">
        <f>VLOOKUP($B539,'2021'!$B:$AC,14,FALSE)</f>
        <v>86.2</v>
      </c>
      <c r="N539">
        <f>VLOOKUP($B539,'2021'!$B:$AC,20,FALSE)</f>
        <v>-1.7320440020557804</v>
      </c>
      <c r="O539">
        <f>VLOOKUP($B539,'2021'!$B:$AC,22,FALSE)</f>
        <v>-0.65009094371176357</v>
      </c>
      <c r="P539">
        <f>VLOOKUP($B539,'2021'!$B:$AC,23,FALSE)</f>
        <v>-0.53598456243074732</v>
      </c>
      <c r="Q539">
        <f>VLOOKUP($B539,'2021'!$B:$AC,24,FALSE)</f>
        <v>-1.0839846713354677</v>
      </c>
      <c r="R539">
        <f>VLOOKUP($B539,'2021'!$B:$AC,25,FALSE)</f>
        <v>1.4986029556962472</v>
      </c>
      <c r="S539">
        <f>VLOOKUP($B539,'2021'!$B:$AC,26,FALSE)</f>
        <v>0.32791255495612931</v>
      </c>
      <c r="T539">
        <f>VLOOKUP($B539,'2021'!$B:$AC,27,FALSE)</f>
        <v>0.79094430795114234</v>
      </c>
      <c r="U539">
        <f>VLOOKUP($B539,'2021'!$B:$AC,28,FALSE)</f>
        <v>-3.0456193800267277</v>
      </c>
      <c r="V539">
        <f>P539*'Comb LR RESULTS'!$B$18+Q539*'Comb LR RESULTS'!$B$19+R539*'Comb LR RESULTS'!$B$20+S539*'Comb LR RESULTS'!$B$21+T539*'Comb LR RESULTS'!$B$22</f>
        <v>-1.0156922230505847</v>
      </c>
      <c r="W539" s="16">
        <f>'NO Z LR RESULTS'!$B$17+'NO Z LR RESULTS'!$B$18*LR!J539+'NO Z LR RESULTS'!$B$19*LR!I539+'NO Z LR RESULTS'!$B$20*LR!K539+'NO Z LR RESULTS'!$B$21*LR!L539+'NO Z LR RESULTS'!$B$22*LR!M539</f>
        <v>0.38042375104635356</v>
      </c>
    </row>
    <row r="540" spans="1:23" x14ac:dyDescent="0.3">
      <c r="A540">
        <v>2021</v>
      </c>
      <c r="B540" t="s">
        <v>235</v>
      </c>
      <c r="C540">
        <f>VLOOKUP($B540,'2021'!$B:$AC,18,FALSE)</f>
        <v>0.30051158543483703</v>
      </c>
      <c r="D540">
        <f>VLOOKUP($B540,'2021'!$B:$AC,19,FALSE)</f>
        <v>0.315</v>
      </c>
      <c r="E540">
        <f>VLOOKUP($B540,'2021'!$B:$AC,21,FALSE)</f>
        <v>-0.9297386473862399</v>
      </c>
      <c r="F540" s="13">
        <f>VLOOKUP($B540,'2021'!$B:$AC,7,FALSE)</f>
        <v>101.6</v>
      </c>
      <c r="G540" s="13">
        <f>VLOOKUP($B540,'2021'!$B:$AC,10,FALSE)</f>
        <v>18.399999999999999</v>
      </c>
      <c r="H540">
        <f>VLOOKUP(B540,'2021'!$B:$P,9,FALSE)</f>
        <v>4</v>
      </c>
      <c r="I540" s="13">
        <f>VLOOKUP($B540,'2021'!$B:$AC,11,FALSE)</f>
        <v>43.3</v>
      </c>
      <c r="J540" s="13">
        <f>VLOOKUP($B540,'2021'!$B:$AC,6,FALSE)</f>
        <v>12.8</v>
      </c>
      <c r="K540" s="13">
        <f>VLOOKUP($B540,'2021'!$B:$AC,12,FALSE)</f>
        <v>24.9</v>
      </c>
      <c r="L540" s="13">
        <f>VLOOKUP($B540,'2021'!$B:$AC,13,FALSE)</f>
        <v>33.4</v>
      </c>
      <c r="M540" s="13">
        <f>VLOOKUP($B540,'2021'!$B:$AC,14,FALSE)</f>
        <v>88.7</v>
      </c>
      <c r="N540">
        <f>VLOOKUP($B540,'2021'!$B:$AC,20,FALSE)</f>
        <v>0.17222028429532191</v>
      </c>
      <c r="O540">
        <f>VLOOKUP($B540,'2021'!$B:$AC,22,FALSE)</f>
        <v>-1.3092318773591904</v>
      </c>
      <c r="P540">
        <f>VLOOKUP($B540,'2021'!$B:$AC,23,FALSE)</f>
        <v>-2.3409072094146803</v>
      </c>
      <c r="Q540">
        <f>VLOOKUP($B540,'2021'!$B:$AC,24,FALSE)</f>
        <v>-1.0965200996710573</v>
      </c>
      <c r="R540">
        <f>VLOOKUP($B540,'2021'!$B:$AC,25,FALSE)</f>
        <v>-2.0811523705550434</v>
      </c>
      <c r="S540">
        <f>VLOOKUP($B540,'2021'!$B:$AC,26,FALSE)</f>
        <v>0.85215570096864102</v>
      </c>
      <c r="T540">
        <f>VLOOKUP($B540,'2021'!$B:$AC,27,FALSE)</f>
        <v>0.23292854139406233</v>
      </c>
      <c r="U540">
        <f>VLOOKUP($B540,'2021'!$B:$AC,28,FALSE)</f>
        <v>1.6038594304585647</v>
      </c>
      <c r="V540">
        <f>P540*'Comb LR RESULTS'!$B$18+Q540*'Comb LR RESULTS'!$B$19+R540*'Comb LR RESULTS'!$B$20+S540*'Comb LR RESULTS'!$B$21+T540*'Comb LR RESULTS'!$B$22</f>
        <v>-0.27176528197893546</v>
      </c>
      <c r="W540" s="16">
        <f>'NO Z LR RESULTS'!$B$17+'NO Z LR RESULTS'!$B$18*LR!J540+'NO Z LR RESULTS'!$B$19*LR!I540+'NO Z LR RESULTS'!$B$20*LR!K540+'NO Z LR RESULTS'!$B$21*LR!L540+'NO Z LR RESULTS'!$B$22*LR!M540</f>
        <v>0.39242100168256544</v>
      </c>
    </row>
    <row r="541" spans="1:23" x14ac:dyDescent="0.3">
      <c r="A541">
        <v>2021</v>
      </c>
      <c r="B541" t="s">
        <v>499</v>
      </c>
      <c r="C541">
        <f>VLOOKUP($B541,'2021'!$B:$AC,18,FALSE)</f>
        <v>0.30121268975243298</v>
      </c>
      <c r="D541">
        <f>VLOOKUP($B541,'2021'!$B:$AC,19,FALSE)</f>
        <v>0.318</v>
      </c>
      <c r="E541">
        <f>VLOOKUP($B541,'2021'!$B:$AC,21,FALSE)</f>
        <v>-0.90974429009288293</v>
      </c>
      <c r="F541" s="13">
        <f>VLOOKUP($B541,'2021'!$B:$AC,7,FALSE)</f>
        <v>104.6</v>
      </c>
      <c r="G541" s="13">
        <f>VLOOKUP($B541,'2021'!$B:$AC,10,FALSE)</f>
        <v>14.3</v>
      </c>
      <c r="H541">
        <f>VLOOKUP(B541,'2021'!$B:$P,9,FALSE)</f>
        <v>7</v>
      </c>
      <c r="I541" s="13">
        <f>VLOOKUP($B541,'2021'!$B:$AC,11,FALSE)</f>
        <v>47.9</v>
      </c>
      <c r="J541" s="13">
        <f>VLOOKUP($B541,'2021'!$B:$AC,6,FALSE)</f>
        <v>12.7</v>
      </c>
      <c r="K541" s="13">
        <f>VLOOKUP($B541,'2021'!$B:$AC,12,FALSE)</f>
        <v>33.6</v>
      </c>
      <c r="L541" s="13">
        <f>VLOOKUP($B541,'2021'!$B:$AC,13,FALSE)</f>
        <v>35.700000000000003</v>
      </c>
      <c r="M541" s="13">
        <f>VLOOKUP($B541,'2021'!$B:$AC,14,FALSE)</f>
        <v>87.3</v>
      </c>
      <c r="N541">
        <f>VLOOKUP($B541,'2021'!$B:$AC,20,FALSE)</f>
        <v>-0.73562664291857549</v>
      </c>
      <c r="O541">
        <f>VLOOKUP($B541,'2021'!$B:$AC,22,FALSE)</f>
        <v>-0.44948283347124229</v>
      </c>
      <c r="P541">
        <f>VLOOKUP($B541,'2021'!$B:$AC,23,FALSE)</f>
        <v>-0.93367938295263175</v>
      </c>
      <c r="Q541">
        <f>VLOOKUP($B541,'2021'!$B:$AC,24,FALSE)</f>
        <v>-1.1090555280066472</v>
      </c>
      <c r="R541">
        <f>VLOOKUP($B541,'2021'!$B:$AC,25,FALSE)</f>
        <v>6.6700825195731769E-2</v>
      </c>
      <c r="S541">
        <f>VLOOKUP($B541,'2021'!$B:$AC,26,FALSE)</f>
        <v>0.55857953920163328</v>
      </c>
      <c r="T541">
        <f>VLOOKUP($B541,'2021'!$B:$AC,27,FALSE)</f>
        <v>0.67549277004278196</v>
      </c>
      <c r="U541">
        <f>VLOOKUP($B541,'2021'!$B:$AC,28,FALSE)</f>
        <v>-1.2926695840435276</v>
      </c>
      <c r="V541">
        <f>P541*'Comb LR RESULTS'!$B$18+Q541*'Comb LR RESULTS'!$B$19+R541*'Comb LR RESULTS'!$B$20+S541*'Comb LR RESULTS'!$B$21+T541*'Comb LR RESULTS'!$B$22</f>
        <v>-0.70666254988520361</v>
      </c>
      <c r="W541" s="16">
        <f>'NO Z LR RESULTS'!$B$17+'NO Z LR RESULTS'!$B$18*LR!J541+'NO Z LR RESULTS'!$B$19*LR!I541+'NO Z LR RESULTS'!$B$20*LR!K541+'NO Z LR RESULTS'!$B$21*LR!L541+'NO Z LR RESULTS'!$B$22*LR!M541</f>
        <v>0.3880515032544109</v>
      </c>
    </row>
    <row r="542" spans="1:23" x14ac:dyDescent="0.3">
      <c r="A542">
        <v>2021</v>
      </c>
      <c r="B542" t="s">
        <v>228</v>
      </c>
      <c r="C542">
        <f>VLOOKUP($B542,'2021'!$B:$AC,18,FALSE)</f>
        <v>0.26974284092881701</v>
      </c>
      <c r="D542">
        <f>VLOOKUP($B542,'2021'!$B:$AC,19,FALSE)</f>
        <v>0.308</v>
      </c>
      <c r="E542">
        <f>VLOOKUP($B542,'2021'!$B:$AC,21,FALSE)</f>
        <v>-1.8072133051245716</v>
      </c>
      <c r="F542" s="13">
        <f>VLOOKUP($B542,'2021'!$B:$AC,7,FALSE)</f>
        <v>102.6</v>
      </c>
      <c r="G542" s="13">
        <f>VLOOKUP($B542,'2021'!$B:$AC,10,FALSE)</f>
        <v>13.7</v>
      </c>
      <c r="H542">
        <f>VLOOKUP(B542,'2021'!$B:$P,9,FALSE)</f>
        <v>7.1</v>
      </c>
      <c r="I542" s="13">
        <f>VLOOKUP($B542,'2021'!$B:$AC,11,FALSE)</f>
        <v>49.2</v>
      </c>
      <c r="J542" s="13">
        <f>VLOOKUP($B542,'2021'!$B:$AC,6,FALSE)</f>
        <v>12.3</v>
      </c>
      <c r="K542" s="13">
        <f>VLOOKUP($B542,'2021'!$B:$AC,12,FALSE)</f>
        <v>35.5</v>
      </c>
      <c r="L542" s="13">
        <f>VLOOKUP($B542,'2021'!$B:$AC,13,FALSE)</f>
        <v>34.799999999999997</v>
      </c>
      <c r="M542" s="13">
        <f>VLOOKUP($B542,'2021'!$B:$AC,14,FALSE)</f>
        <v>90.8</v>
      </c>
      <c r="N542">
        <f>VLOOKUP($B542,'2021'!$B:$AC,20,FALSE)</f>
        <v>-0.86848229080353645</v>
      </c>
      <c r="O542">
        <f>VLOOKUP($B542,'2021'!$B:$AC,22,FALSE)</f>
        <v>-0.42082453200831077</v>
      </c>
      <c r="P542">
        <f>VLOOKUP($B542,'2021'!$B:$AC,23,FALSE)</f>
        <v>-0.53598456243074732</v>
      </c>
      <c r="Q542">
        <f>VLOOKUP($B542,'2021'!$B:$AC,24,FALSE)</f>
        <v>-1.1591972413490057</v>
      </c>
      <c r="R542">
        <f>VLOOKUP($B542,'2021'!$B:$AC,25,FALSE)</f>
        <v>0.53577221277348674</v>
      </c>
      <c r="S542">
        <f>VLOOKUP($B542,'2021'!$B:$AC,26,FALSE)</f>
        <v>1.2925199436191497</v>
      </c>
      <c r="T542">
        <f>VLOOKUP($B542,'2021'!$B:$AC,27,FALSE)</f>
        <v>0.50231546318023879</v>
      </c>
      <c r="U542">
        <f>VLOOKUP($B542,'2021'!$B:$AC,28,FALSE)</f>
        <v>-0.90476497368358155</v>
      </c>
      <c r="V542">
        <f>P542*'Comb LR RESULTS'!$B$18+Q542*'Comb LR RESULTS'!$B$19+R542*'Comb LR RESULTS'!$B$20+S542*'Comb LR RESULTS'!$B$21+T542*'Comb LR RESULTS'!$B$22</f>
        <v>-0.48293743615873735</v>
      </c>
      <c r="W542" s="16">
        <f>'NO Z LR RESULTS'!$B$17+'NO Z LR RESULTS'!$B$18*LR!J542+'NO Z LR RESULTS'!$B$19*LR!I542+'NO Z LR RESULTS'!$B$20*LR!K542+'NO Z LR RESULTS'!$B$21*LR!L542+'NO Z LR RESULTS'!$B$22*LR!M542</f>
        <v>0.39945420082991334</v>
      </c>
    </row>
    <row r="543" spans="1:23" x14ac:dyDescent="0.3">
      <c r="A543">
        <v>2021</v>
      </c>
      <c r="B543" t="s">
        <v>405</v>
      </c>
      <c r="C543">
        <f>VLOOKUP($B543,'2021'!$B:$AC,18,FALSE)</f>
        <v>0.26892804080604399</v>
      </c>
      <c r="D543">
        <f>VLOOKUP($B543,'2021'!$B:$AC,19,FALSE)</f>
        <v>0.249</v>
      </c>
      <c r="E543">
        <f>VLOOKUP($B543,'2021'!$B:$AC,21,FALSE)</f>
        <v>-1.8304500822610426</v>
      </c>
      <c r="F543" s="13">
        <f>VLOOKUP($B543,'2021'!$B:$AC,7,FALSE)</f>
        <v>102.1</v>
      </c>
      <c r="G543" s="13">
        <f>VLOOKUP($B543,'2021'!$B:$AC,10,FALSE)</f>
        <v>14.4</v>
      </c>
      <c r="H543">
        <f>VLOOKUP(B543,'2021'!$B:$P,9,FALSE)</f>
        <v>8.4</v>
      </c>
      <c r="I543" s="13">
        <f>VLOOKUP($B543,'2021'!$B:$AC,11,FALSE)</f>
        <v>49.4</v>
      </c>
      <c r="J543" s="13">
        <f>VLOOKUP($B543,'2021'!$B:$AC,6,FALSE)</f>
        <v>12.3</v>
      </c>
      <c r="K543" s="13">
        <f>VLOOKUP($B543,'2021'!$B:$AC,12,FALSE)</f>
        <v>35</v>
      </c>
      <c r="L543" s="13">
        <f>VLOOKUP($B543,'2021'!$B:$AC,13,FALSE)</f>
        <v>35.9</v>
      </c>
      <c r="M543" s="13">
        <f>VLOOKUP($B543,'2021'!$B:$AC,14,FALSE)</f>
        <v>82.9</v>
      </c>
      <c r="N543">
        <f>VLOOKUP($B543,'2021'!$B:$AC,20,FALSE)</f>
        <v>-0.71348403493774881</v>
      </c>
      <c r="O543">
        <f>VLOOKUP($B543,'2021'!$B:$AC,22,FALSE)</f>
        <v>-4.8266612990199728E-2</v>
      </c>
      <c r="P543">
        <f>VLOOKUP($B543,'2021'!$B:$AC,23,FALSE)</f>
        <v>-0.47480074388892046</v>
      </c>
      <c r="Q543">
        <f>VLOOKUP($B543,'2021'!$B:$AC,24,FALSE)</f>
        <v>-1.1591972413490057</v>
      </c>
      <c r="R543">
        <f>VLOOKUP($B543,'2021'!$B:$AC,25,FALSE)</f>
        <v>0.41233237393723537</v>
      </c>
      <c r="S543">
        <f>VLOOKUP($B543,'2021'!$B:$AC,26,FALSE)</f>
        <v>-0.36408839778038554</v>
      </c>
      <c r="T543">
        <f>VLOOKUP($B543,'2021'!$B:$AC,27,FALSE)</f>
        <v>0.71397661601223494</v>
      </c>
      <c r="U543">
        <f>VLOOKUP($B543,'2021'!$B:$AC,28,FALSE)</f>
        <v>-2.6495946290788619</v>
      </c>
      <c r="V543">
        <f>P543*'Comb LR RESULTS'!$B$18+Q543*'Comb LR RESULTS'!$B$19+R543*'Comb LR RESULTS'!$B$20+S543*'Comb LR RESULTS'!$B$21+T543*'Comb LR RESULTS'!$B$22</f>
        <v>-1.1197792050114868</v>
      </c>
      <c r="W543" s="16">
        <f>'NO Z LR RESULTS'!$B$17+'NO Z LR RESULTS'!$B$18*LR!J543+'NO Z LR RESULTS'!$B$19*LR!I543+'NO Z LR RESULTS'!$B$20*LR!K543+'NO Z LR RESULTS'!$B$21*LR!L543+'NO Z LR RESULTS'!$B$22*LR!M543</f>
        <v>0.37787494954499212</v>
      </c>
    </row>
    <row r="544" spans="1:23" x14ac:dyDescent="0.3">
      <c r="A544">
        <v>2021</v>
      </c>
      <c r="B544" t="s">
        <v>237</v>
      </c>
      <c r="C544">
        <f>VLOOKUP($B544,'2021'!$B:$AC,18,FALSE)</f>
        <v>0.30623258685535099</v>
      </c>
      <c r="D544">
        <f>VLOOKUP($B544,'2021'!$B:$AC,19,FALSE)</f>
        <v>0.30099999999999999</v>
      </c>
      <c r="E544">
        <f>VLOOKUP($B544,'2021'!$B:$AC,21,FALSE)</f>
        <v>-0.76658497166821349</v>
      </c>
      <c r="F544" s="13">
        <f>VLOOKUP($B544,'2021'!$B:$AC,7,FALSE)</f>
        <v>100.2</v>
      </c>
      <c r="G544" s="13">
        <f>VLOOKUP($B544,'2021'!$B:$AC,10,FALSE)</f>
        <v>19</v>
      </c>
      <c r="H544">
        <f>VLOOKUP(B544,'2021'!$B:$P,9,FALSE)</f>
        <v>7.3</v>
      </c>
      <c r="I544" s="13">
        <f>VLOOKUP($B544,'2021'!$B:$AC,11,FALSE)</f>
        <v>49.4</v>
      </c>
      <c r="J544" s="13">
        <f>VLOOKUP($B544,'2021'!$B:$AC,6,FALSE)</f>
        <v>11.9</v>
      </c>
      <c r="K544" s="13">
        <f>VLOOKUP($B544,'2021'!$B:$AC,12,FALSE)</f>
        <v>30.4</v>
      </c>
      <c r="L544" s="13">
        <f>VLOOKUP($B544,'2021'!$B:$AC,13,FALSE)</f>
        <v>32.299999999999997</v>
      </c>
      <c r="M544" s="13">
        <f>VLOOKUP($B544,'2021'!$B:$AC,14,FALSE)</f>
        <v>86.7</v>
      </c>
      <c r="N544">
        <f>VLOOKUP($B544,'2021'!$B:$AC,20,FALSE)</f>
        <v>0.30507593218028289</v>
      </c>
      <c r="O544">
        <f>VLOOKUP($B544,'2021'!$B:$AC,22,FALSE)</f>
        <v>-0.3635079290824475</v>
      </c>
      <c r="P544">
        <f>VLOOKUP($B544,'2021'!$B:$AC,23,FALSE)</f>
        <v>-0.47480074388892046</v>
      </c>
      <c r="Q544">
        <f>VLOOKUP($B544,'2021'!$B:$AC,24,FALSE)</f>
        <v>-1.2093389546913644</v>
      </c>
      <c r="R544">
        <f>VLOOKUP($B544,'2021'!$B:$AC,25,FALSE)</f>
        <v>-0.72331414335627786</v>
      </c>
      <c r="S544">
        <f>VLOOKUP($B544,'2021'!$B:$AC,26,FALSE)</f>
        <v>0.43276118415863168</v>
      </c>
      <c r="T544">
        <f>VLOOKUP($B544,'2021'!$B:$AC,27,FALSE)</f>
        <v>2.126738856206609E-2</v>
      </c>
      <c r="U544">
        <f>VLOOKUP($B544,'2021'!$B:$AC,28,FALSE)</f>
        <v>-7.4531015738521056E-2</v>
      </c>
      <c r="V544">
        <f>P544*'Comb LR RESULTS'!$B$18+Q544*'Comb LR RESULTS'!$B$19+R544*'Comb LR RESULTS'!$B$20+S544*'Comb LR RESULTS'!$B$21+T544*'Comb LR RESULTS'!$B$22</f>
        <v>-0.55225337787718187</v>
      </c>
      <c r="W544" s="16">
        <f>'NO Z LR RESULTS'!$B$17+'NO Z LR RESULTS'!$B$18*LR!J544+'NO Z LR RESULTS'!$B$19*LR!I544+'NO Z LR RESULTS'!$B$20*LR!K544+'NO Z LR RESULTS'!$B$21*LR!L544+'NO Z LR RESULTS'!$B$22*LR!M544</f>
        <v>0.39756023648371486</v>
      </c>
    </row>
    <row r="545" spans="1:23" x14ac:dyDescent="0.3">
      <c r="A545">
        <v>2021</v>
      </c>
      <c r="B545" t="s">
        <v>500</v>
      </c>
      <c r="C545">
        <f>VLOOKUP($B545,'2021'!$B:$AC,18,FALSE)</f>
        <v>0.31187729478161502</v>
      </c>
      <c r="D545">
        <f>VLOOKUP($B545,'2021'!$B:$AC,19,FALSE)</f>
        <v>0.314</v>
      </c>
      <c r="E545">
        <f>VLOOKUP($B545,'2021'!$B:$AC,21,FALSE)</f>
        <v>-0.60560706258705832</v>
      </c>
      <c r="F545" s="13">
        <f>VLOOKUP($B545,'2021'!$B:$AC,7,FALSE)</f>
        <v>101.6</v>
      </c>
      <c r="G545" s="13">
        <f>VLOOKUP($B545,'2021'!$B:$AC,10,FALSE)</f>
        <v>24.1</v>
      </c>
      <c r="H545">
        <f>VLOOKUP(B545,'2021'!$B:$P,9,FALSE)</f>
        <v>6.9</v>
      </c>
      <c r="I545" s="13">
        <f>VLOOKUP($B545,'2021'!$B:$AC,11,FALSE)</f>
        <v>56.2</v>
      </c>
      <c r="J545" s="13">
        <f>VLOOKUP($B545,'2021'!$B:$AC,6,FALSE)</f>
        <v>11.7</v>
      </c>
      <c r="K545" s="13">
        <f>VLOOKUP($B545,'2021'!$B:$AC,12,FALSE)</f>
        <v>32.1</v>
      </c>
      <c r="L545" s="13">
        <f>VLOOKUP($B545,'2021'!$B:$AC,13,FALSE)</f>
        <v>25.7</v>
      </c>
      <c r="M545" s="13">
        <f>VLOOKUP($B545,'2021'!$B:$AC,14,FALSE)</f>
        <v>87.4</v>
      </c>
      <c r="N545">
        <f>VLOOKUP($B545,'2021'!$B:$AC,20,FALSE)</f>
        <v>1.4343489392024489</v>
      </c>
      <c r="O545">
        <f>VLOOKUP($B545,'2021'!$B:$AC,22,FALSE)</f>
        <v>-0.47814113493417376</v>
      </c>
      <c r="P545">
        <f>VLOOKUP($B545,'2021'!$B:$AC,23,FALSE)</f>
        <v>1.6054490865332389</v>
      </c>
      <c r="Q545">
        <f>VLOOKUP($B545,'2021'!$B:$AC,24,FALSE)</f>
        <v>-1.2344098113625439</v>
      </c>
      <c r="R545">
        <f>VLOOKUP($B545,'2021'!$B:$AC,25,FALSE)</f>
        <v>-0.30361869131302244</v>
      </c>
      <c r="S545">
        <f>VLOOKUP($B545,'2021'!$B:$AC,26,FALSE)</f>
        <v>0.57954926504213555</v>
      </c>
      <c r="T545">
        <f>VLOOKUP($B545,'2021'!$B:$AC,27,FALSE)</f>
        <v>-1.2486995284299094</v>
      </c>
      <c r="U545">
        <f>VLOOKUP($B545,'2021'!$B:$AC,28,FALSE)</f>
        <v>0.89745767342252347</v>
      </c>
      <c r="V545">
        <f>P545*'Comb LR RESULTS'!$B$18+Q545*'Comb LR RESULTS'!$B$19+R545*'Comb LR RESULTS'!$B$20+S545*'Comb LR RESULTS'!$B$21+T545*'Comb LR RESULTS'!$B$22</f>
        <v>-0.23169665963150823</v>
      </c>
      <c r="W545" s="16">
        <f>'NO Z LR RESULTS'!$B$17+'NO Z LR RESULTS'!$B$18*LR!J545+'NO Z LR RESULTS'!$B$19*LR!I545+'NO Z LR RESULTS'!$B$20*LR!K545+'NO Z LR RESULTS'!$B$21*LR!L545+'NO Z LR RESULTS'!$B$22*LR!M545</f>
        <v>0.4226546550318192</v>
      </c>
    </row>
    <row r="546" spans="1:23" x14ac:dyDescent="0.3">
      <c r="A546">
        <v>2021</v>
      </c>
      <c r="B546" t="s">
        <v>501</v>
      </c>
      <c r="C546">
        <f>VLOOKUP($B546,'2021'!$B:$AC,18,FALSE)</f>
        <v>0.288218846228468</v>
      </c>
      <c r="D546">
        <f>VLOOKUP($B546,'2021'!$B:$AC,19,FALSE)</f>
        <v>0.29099999999999998</v>
      </c>
      <c r="E546">
        <f>VLOOKUP($B546,'2021'!$B:$AC,21,FALSE)</f>
        <v>-1.2803076192747356</v>
      </c>
      <c r="F546" s="13">
        <f>VLOOKUP($B546,'2021'!$B:$AC,7,FALSE)</f>
        <v>100.9</v>
      </c>
      <c r="G546" s="13">
        <f>VLOOKUP($B546,'2021'!$B:$AC,10,FALSE)</f>
        <v>9.8000000000000007</v>
      </c>
      <c r="H546">
        <f>VLOOKUP(B546,'2021'!$B:$P,9,FALSE)</f>
        <v>7.9</v>
      </c>
      <c r="I546" s="13">
        <f>VLOOKUP($B546,'2021'!$B:$AC,11,FALSE)</f>
        <v>50</v>
      </c>
      <c r="J546" s="13">
        <f>VLOOKUP($B546,'2021'!$B:$AC,6,FALSE)</f>
        <v>11.5</v>
      </c>
      <c r="K546" s="13">
        <f>VLOOKUP($B546,'2021'!$B:$AC,12,FALSE)</f>
        <v>40.200000000000003</v>
      </c>
      <c r="L546" s="13">
        <f>VLOOKUP($B546,'2021'!$B:$AC,13,FALSE)</f>
        <v>29.1</v>
      </c>
      <c r="M546" s="13">
        <f>VLOOKUP($B546,'2021'!$B:$AC,14,FALSE)</f>
        <v>85.6</v>
      </c>
      <c r="N546">
        <f>VLOOKUP($B546,'2021'!$B:$AC,20,FALSE)</f>
        <v>-1.7320440020557804</v>
      </c>
      <c r="O546">
        <f>VLOOKUP($B546,'2021'!$B:$AC,22,FALSE)</f>
        <v>-0.19155812030485775</v>
      </c>
      <c r="P546">
        <f>VLOOKUP($B546,'2021'!$B:$AC,23,FALSE)</f>
        <v>-0.29124928826343549</v>
      </c>
      <c r="Q546">
        <f>VLOOKUP($B546,'2021'!$B:$AC,24,FALSE)</f>
        <v>-1.2594806680337232</v>
      </c>
      <c r="R546">
        <f>VLOOKUP($B546,'2021'!$B:$AC,25,FALSE)</f>
        <v>1.6961066978342507</v>
      </c>
      <c r="S546">
        <f>VLOOKUP($B546,'2021'!$B:$AC,26,FALSE)</f>
        <v>0.20209419991312472</v>
      </c>
      <c r="T546">
        <f>VLOOKUP($B546,'2021'!$B:$AC,27,FALSE)</f>
        <v>-0.59447414694919409</v>
      </c>
      <c r="U546">
        <f>VLOOKUP($B546,'2021'!$B:$AC,28,FALSE)</f>
        <v>-2.1590190190056551</v>
      </c>
      <c r="V546">
        <f>P546*'Comb LR RESULTS'!$B$18+Q546*'Comb LR RESULTS'!$B$19+R546*'Comb LR RESULTS'!$B$20+S546*'Comb LR RESULTS'!$B$21+T546*'Comb LR RESULTS'!$B$22</f>
        <v>-1.017154836840001</v>
      </c>
      <c r="W546" s="16">
        <f>'NO Z LR RESULTS'!$B$17+'NO Z LR RESULTS'!$B$18*LR!J546+'NO Z LR RESULTS'!$B$19*LR!I546+'NO Z LR RESULTS'!$B$20*LR!K546+'NO Z LR RESULTS'!$B$21*LR!L546+'NO Z LR RESULTS'!$B$22*LR!M546</f>
        <v>0.38508475072221959</v>
      </c>
    </row>
    <row r="547" spans="1:23" x14ac:dyDescent="0.3">
      <c r="A547">
        <v>2021</v>
      </c>
      <c r="B547" t="s">
        <v>446</v>
      </c>
      <c r="C547">
        <f>VLOOKUP($B547,'2021'!$B:$AC,18,FALSE)</f>
        <v>0.28932076032972398</v>
      </c>
      <c r="D547">
        <f>VLOOKUP($B547,'2021'!$B:$AC,19,FALSE)</f>
        <v>0.27600000000000002</v>
      </c>
      <c r="E547">
        <f>VLOOKUP($B547,'2021'!$B:$AC,21,FALSE)</f>
        <v>-1.2488828174383311</v>
      </c>
      <c r="F547" s="13">
        <f>VLOOKUP($B547,'2021'!$B:$AC,7,FALSE)</f>
        <v>101.2</v>
      </c>
      <c r="G547" s="13">
        <f>VLOOKUP($B547,'2021'!$B:$AC,10,FALSE)</f>
        <v>15.1</v>
      </c>
      <c r="H547">
        <f>VLOOKUP(B547,'2021'!$B:$P,9,FALSE)</f>
        <v>5.5</v>
      </c>
      <c r="I547" s="13">
        <f>VLOOKUP($B547,'2021'!$B:$AC,11,FALSE)</f>
        <v>51.6</v>
      </c>
      <c r="J547" s="13">
        <f>VLOOKUP($B547,'2021'!$B:$AC,6,FALSE)</f>
        <v>11.1</v>
      </c>
      <c r="K547" s="13">
        <f>VLOOKUP($B547,'2021'!$B:$AC,12,FALSE)</f>
        <v>36.5</v>
      </c>
      <c r="L547" s="13">
        <f>VLOOKUP($B547,'2021'!$B:$AC,13,FALSE)</f>
        <v>34.299999999999997</v>
      </c>
      <c r="M547" s="13">
        <f>VLOOKUP($B547,'2021'!$B:$AC,14,FALSE)</f>
        <v>87.3</v>
      </c>
      <c r="N547">
        <f>VLOOKUP($B547,'2021'!$B:$AC,20,FALSE)</f>
        <v>-0.55848577907196151</v>
      </c>
      <c r="O547">
        <f>VLOOKUP($B547,'2021'!$B:$AC,22,FALSE)</f>
        <v>-0.87935735541521631</v>
      </c>
      <c r="P547">
        <f>VLOOKUP($B547,'2021'!$B:$AC,23,FALSE)</f>
        <v>0.19822126007119034</v>
      </c>
      <c r="Q547">
        <f>VLOOKUP($B547,'2021'!$B:$AC,24,FALSE)</f>
        <v>-1.3096223813760821</v>
      </c>
      <c r="R547">
        <f>VLOOKUP($B547,'2021'!$B:$AC,25,FALSE)</f>
        <v>0.7826518904459896</v>
      </c>
      <c r="S547">
        <f>VLOOKUP($B547,'2021'!$B:$AC,26,FALSE)</f>
        <v>0.55857953920163328</v>
      </c>
      <c r="T547">
        <f>VLOOKUP($B547,'2021'!$B:$AC,27,FALSE)</f>
        <v>0.40610584825660423</v>
      </c>
      <c r="U547">
        <f>VLOOKUP($B547,'2021'!$B:$AC,28,FALSE)</f>
        <v>-1.9398005808770427</v>
      </c>
      <c r="V547">
        <f>P547*'Comb LR RESULTS'!$B$18+Q547*'Comb LR RESULTS'!$B$19+R547*'Comb LR RESULTS'!$B$20+S547*'Comb LR RESULTS'!$B$21+T547*'Comb LR RESULTS'!$B$22</f>
        <v>-0.82908241319050568</v>
      </c>
      <c r="W547" s="16">
        <f>'NO Z LR RESULTS'!$B$17+'NO Z LR RESULTS'!$B$18*LR!J547+'NO Z LR RESULTS'!$B$19*LR!I547+'NO Z LR RESULTS'!$B$20*LR!K547+'NO Z LR RESULTS'!$B$21*LR!L547+'NO Z LR RESULTS'!$B$22*LR!M547</f>
        <v>0.39502214245550138</v>
      </c>
    </row>
    <row r="548" spans="1:23" x14ac:dyDescent="0.3">
      <c r="A548">
        <v>2021</v>
      </c>
      <c r="B548" t="s">
        <v>439</v>
      </c>
      <c r="C548">
        <f>VLOOKUP($B548,'2021'!$B:$AC,18,FALSE)</f>
        <v>0.32724051944473198</v>
      </c>
      <c r="D548">
        <f>VLOOKUP($B548,'2021'!$B:$AC,19,FALSE)</f>
        <v>0.29499999999999998</v>
      </c>
      <c r="E548">
        <f>VLOOKUP($B548,'2021'!$B:$AC,21,FALSE)</f>
        <v>-0.16747282866054655</v>
      </c>
      <c r="F548" s="13">
        <f>VLOOKUP($B548,'2021'!$B:$AC,7,FALSE)</f>
        <v>101.2</v>
      </c>
      <c r="G548" s="13">
        <f>VLOOKUP($B548,'2021'!$B:$AC,10,FALSE)</f>
        <v>15.1</v>
      </c>
      <c r="H548">
        <f>VLOOKUP(B548,'2021'!$B:$P,9,FALSE)</f>
        <v>5.7</v>
      </c>
      <c r="I548" s="13">
        <f>VLOOKUP($B548,'2021'!$B:$AC,11,FALSE)</f>
        <v>52.7</v>
      </c>
      <c r="J548" s="13">
        <f>VLOOKUP($B548,'2021'!$B:$AC,6,FALSE)</f>
        <v>11.1</v>
      </c>
      <c r="K548" s="13">
        <f>VLOOKUP($B548,'2021'!$B:$AC,12,FALSE)</f>
        <v>37.6</v>
      </c>
      <c r="L548" s="13">
        <f>VLOOKUP($B548,'2021'!$B:$AC,13,FALSE)</f>
        <v>25.7</v>
      </c>
      <c r="M548" s="13">
        <f>VLOOKUP($B548,'2021'!$B:$AC,14,FALSE)</f>
        <v>84.4</v>
      </c>
      <c r="N548">
        <f>VLOOKUP($B548,'2021'!$B:$AC,20,FALSE)</f>
        <v>-0.55848577907196151</v>
      </c>
      <c r="O548">
        <f>VLOOKUP($B548,'2021'!$B:$AC,22,FALSE)</f>
        <v>-0.82204075248935304</v>
      </c>
      <c r="P548">
        <f>VLOOKUP($B548,'2021'!$B:$AC,23,FALSE)</f>
        <v>0.5347322620512458</v>
      </c>
      <c r="Q548">
        <f>VLOOKUP($B548,'2021'!$B:$AC,24,FALSE)</f>
        <v>-1.3096223813760821</v>
      </c>
      <c r="R548">
        <f>VLOOKUP($B548,'2021'!$B:$AC,25,FALSE)</f>
        <v>1.0542195358857429</v>
      </c>
      <c r="S548">
        <f>VLOOKUP($B548,'2021'!$B:$AC,26,FALSE)</f>
        <v>-4.9542510172878515E-2</v>
      </c>
      <c r="T548">
        <f>VLOOKUP($B548,'2021'!$B:$AC,27,FALSE)</f>
        <v>-1.2486995284299094</v>
      </c>
      <c r="U548">
        <f>VLOOKUP($B548,'2021'!$B:$AC,28,FALSE)</f>
        <v>-1.1646848990047942</v>
      </c>
      <c r="V548">
        <f>P548*'Comb LR RESULTS'!$B$18+Q548*'Comb LR RESULTS'!$B$19+R548*'Comb LR RESULTS'!$B$20+S548*'Comb LR RESULTS'!$B$21+T548*'Comb LR RESULTS'!$B$22</f>
        <v>-0.87033055389744385</v>
      </c>
      <c r="W548" s="16">
        <f>'NO Z LR RESULTS'!$B$17+'NO Z LR RESULTS'!$B$18*LR!J548+'NO Z LR RESULTS'!$B$19*LR!I548+'NO Z LR RESULTS'!$B$20*LR!K548+'NO Z LR RESULTS'!$B$21*LR!L548+'NO Z LR RESULTS'!$B$22*LR!M548</f>
        <v>0.39592143617835351</v>
      </c>
    </row>
    <row r="549" spans="1:23" x14ac:dyDescent="0.3">
      <c r="A549">
        <v>2021</v>
      </c>
      <c r="B549" t="s">
        <v>502</v>
      </c>
      <c r="C549">
        <f>VLOOKUP($B549,'2021'!$B:$AC,18,FALSE)</f>
        <v>0.31224375924756398</v>
      </c>
      <c r="D549">
        <f>VLOOKUP($B549,'2021'!$B:$AC,19,FALSE)</f>
        <v>0.29099999999999998</v>
      </c>
      <c r="E549">
        <f>VLOOKUP($B549,'2021'!$B:$AC,21,FALSE)</f>
        <v>-0.59515609076502296</v>
      </c>
      <c r="F549" s="13">
        <f>VLOOKUP($B549,'2021'!$B:$AC,7,FALSE)</f>
        <v>101.8</v>
      </c>
      <c r="G549" s="13">
        <f>VLOOKUP($B549,'2021'!$B:$AC,10,FALSE)</f>
        <v>9.6</v>
      </c>
      <c r="H549">
        <f>VLOOKUP(B549,'2021'!$B:$P,9,FALSE)</f>
        <v>4.2</v>
      </c>
      <c r="I549" s="13">
        <f>VLOOKUP($B549,'2021'!$B:$AC,11,FALSE)</f>
        <v>45.2</v>
      </c>
      <c r="J549" s="13">
        <f>VLOOKUP($B549,'2021'!$B:$AC,6,FALSE)</f>
        <v>10.8</v>
      </c>
      <c r="K549" s="13">
        <f>VLOOKUP($B549,'2021'!$B:$AC,12,FALSE)</f>
        <v>35.6</v>
      </c>
      <c r="L549" s="13">
        <f>VLOOKUP($B549,'2021'!$B:$AC,13,FALSE)</f>
        <v>38.9</v>
      </c>
      <c r="M549" s="13">
        <f>VLOOKUP($B549,'2021'!$B:$AC,14,FALSE)</f>
        <v>86.3</v>
      </c>
      <c r="N549">
        <f>VLOOKUP($B549,'2021'!$B:$AC,20,FALSE)</f>
        <v>-1.7763292180174342</v>
      </c>
      <c r="O549">
        <f>VLOOKUP($B549,'2021'!$B:$AC,22,FALSE)</f>
        <v>-1.2519152744333271</v>
      </c>
      <c r="P549">
        <f>VLOOKUP($B549,'2021'!$B:$AC,23,FALSE)</f>
        <v>-1.759660933267311</v>
      </c>
      <c r="Q549">
        <f>VLOOKUP($B549,'2021'!$B:$AC,24,FALSE)</f>
        <v>-1.347228666382851</v>
      </c>
      <c r="R549">
        <f>VLOOKUP($B549,'2021'!$B:$AC,25,FALSE)</f>
        <v>0.56046018054073743</v>
      </c>
      <c r="S549">
        <f>VLOOKUP($B549,'2021'!$B:$AC,26,FALSE)</f>
        <v>0.34888228079662859</v>
      </c>
      <c r="T549">
        <f>VLOOKUP($B549,'2021'!$B:$AC,27,FALSE)</f>
        <v>1.2912343055540423</v>
      </c>
      <c r="U549">
        <f>VLOOKUP($B549,'2021'!$B:$AC,28,FALSE)</f>
        <v>-2.8500408716810024</v>
      </c>
      <c r="V549">
        <f>P549*'Comb LR RESULTS'!$B$18+Q549*'Comb LR RESULTS'!$B$19+R549*'Comb LR RESULTS'!$B$20+S549*'Comb LR RESULTS'!$B$21+T549*'Comb LR RESULTS'!$B$22</f>
        <v>-1.1908029309746779</v>
      </c>
      <c r="W549" s="16">
        <f>'NO Z LR RESULTS'!$B$17+'NO Z LR RESULTS'!$B$18*LR!J549+'NO Z LR RESULTS'!$B$19*LR!I549+'NO Z LR RESULTS'!$B$20*LR!K549+'NO Z LR RESULTS'!$B$21*LR!L549+'NO Z LR RESULTS'!$B$22*LR!M549</f>
        <v>0.37049796658582446</v>
      </c>
    </row>
    <row r="550" spans="1:23" x14ac:dyDescent="0.3">
      <c r="A550">
        <v>2021</v>
      </c>
      <c r="B550" t="s">
        <v>503</v>
      </c>
      <c r="C550">
        <f>VLOOKUP($B550,'2021'!$B:$AC,18,FALSE)</f>
        <v>0.27493935135131298</v>
      </c>
      <c r="D550">
        <f>VLOOKUP($B550,'2021'!$B:$AC,19,FALSE)</f>
        <v>0.27500000000000002</v>
      </c>
      <c r="E550">
        <f>VLOOKUP($B550,'2021'!$B:$AC,21,FALSE)</f>
        <v>-1.6590172614569081</v>
      </c>
      <c r="F550" s="13">
        <f>VLOOKUP($B550,'2021'!$B:$AC,7,FALSE)</f>
        <v>101.4</v>
      </c>
      <c r="G550" s="13">
        <f>VLOOKUP($B550,'2021'!$B:$AC,10,FALSE)</f>
        <v>15.8</v>
      </c>
      <c r="H550">
        <f>VLOOKUP(B550,'2021'!$B:$P,9,FALSE)</f>
        <v>14.6</v>
      </c>
      <c r="I550" s="13">
        <f>VLOOKUP($B550,'2021'!$B:$AC,11,FALSE)</f>
        <v>45.6</v>
      </c>
      <c r="J550" s="13">
        <f>VLOOKUP($B550,'2021'!$B:$AC,6,FALSE)</f>
        <v>10.1</v>
      </c>
      <c r="K550" s="13">
        <f>VLOOKUP($B550,'2021'!$B:$AC,12,FALSE)</f>
        <v>29.8</v>
      </c>
      <c r="L550" s="13">
        <f>VLOOKUP($B550,'2021'!$B:$AC,13,FALSE)</f>
        <v>36.9</v>
      </c>
      <c r="M550" s="13">
        <f>VLOOKUP($B550,'2021'!$B:$AC,14,FALSE)</f>
        <v>81.900000000000006</v>
      </c>
      <c r="N550">
        <f>VLOOKUP($B550,'2021'!$B:$AC,20,FALSE)</f>
        <v>-0.40348752320617381</v>
      </c>
      <c r="O550">
        <f>VLOOKUP($B550,'2021'!$B:$AC,22,FALSE)</f>
        <v>1.7285480777115596</v>
      </c>
      <c r="P550">
        <f>VLOOKUP($B550,'2021'!$B:$AC,23,FALSE)</f>
        <v>-1.637293296183655</v>
      </c>
      <c r="Q550">
        <f>VLOOKUP($B550,'2021'!$B:$AC,24,FALSE)</f>
        <v>-1.4349766647319788</v>
      </c>
      <c r="R550">
        <f>VLOOKUP($B550,'2021'!$B:$AC,25,FALSE)</f>
        <v>-0.87144194995977908</v>
      </c>
      <c r="S550">
        <f>VLOOKUP($B550,'2021'!$B:$AC,26,FALSE)</f>
        <v>-0.57378565618539024</v>
      </c>
      <c r="T550">
        <f>VLOOKUP($B550,'2021'!$B:$AC,27,FALSE)</f>
        <v>0.90639584585950406</v>
      </c>
      <c r="U550">
        <f>VLOOKUP($B550,'2021'!$B:$AC,28,FALSE)</f>
        <v>-2.0437162168170939</v>
      </c>
      <c r="V550">
        <f>P550*'Comb LR RESULTS'!$B$18+Q550*'Comb LR RESULTS'!$B$19+R550*'Comb LR RESULTS'!$B$20+S550*'Comb LR RESULTS'!$B$21+T550*'Comb LR RESULTS'!$B$22</f>
        <v>-1.2845048159493166</v>
      </c>
      <c r="W550" s="16">
        <f>'NO Z LR RESULTS'!$B$17+'NO Z LR RESULTS'!$B$18*LR!J550+'NO Z LR RESULTS'!$B$19*LR!I550+'NO Z LR RESULTS'!$B$20*LR!K550+'NO Z LR RESULTS'!$B$21*LR!L550+'NO Z LR RESULTS'!$B$22*LR!M550</f>
        <v>0.368703840682783</v>
      </c>
    </row>
    <row r="551" spans="1:23" x14ac:dyDescent="0.3">
      <c r="A551">
        <v>2021</v>
      </c>
      <c r="B551" t="s">
        <v>504</v>
      </c>
      <c r="C551">
        <f>VLOOKUP($B551,'2021'!$B:$AC,18,FALSE)</f>
        <v>0.32220476879253601</v>
      </c>
      <c r="D551">
        <f>VLOOKUP($B551,'2021'!$B:$AC,19,FALSE)</f>
        <v>0.30399999999999999</v>
      </c>
      <c r="E551">
        <f>VLOOKUP($B551,'2021'!$B:$AC,21,FALSE)</f>
        <v>-0.3110842645813946</v>
      </c>
      <c r="F551" s="13">
        <f>VLOOKUP($B551,'2021'!$B:$AC,7,FALSE)</f>
        <v>100</v>
      </c>
      <c r="G551" s="13">
        <f>VLOOKUP($B551,'2021'!$B:$AC,10,FALSE)</f>
        <v>13</v>
      </c>
      <c r="H551">
        <f>VLOOKUP(B551,'2021'!$B:$P,9,FALSE)</f>
        <v>11.2</v>
      </c>
      <c r="I551" s="13">
        <f>VLOOKUP($B551,'2021'!$B:$AC,11,FALSE)</f>
        <v>45.8</v>
      </c>
      <c r="J551" s="13">
        <f>VLOOKUP($B551,'2021'!$B:$AC,6,FALSE)</f>
        <v>9.9</v>
      </c>
      <c r="K551" s="13">
        <f>VLOOKUP($B551,'2021'!$B:$AC,12,FALSE)</f>
        <v>32.799999999999997</v>
      </c>
      <c r="L551" s="13">
        <f>VLOOKUP($B551,'2021'!$B:$AC,13,FALSE)</f>
        <v>37.700000000000003</v>
      </c>
      <c r="M551" s="13">
        <f>VLOOKUP($B551,'2021'!$B:$AC,14,FALSE)</f>
        <v>87.2</v>
      </c>
      <c r="N551">
        <f>VLOOKUP($B551,'2021'!$B:$AC,20,FALSE)</f>
        <v>-1.0234805466693238</v>
      </c>
      <c r="O551">
        <f>VLOOKUP($B551,'2021'!$B:$AC,22,FALSE)</f>
        <v>0.75416582797188492</v>
      </c>
      <c r="P551">
        <f>VLOOKUP($B551,'2021'!$B:$AC,23,FALSE)</f>
        <v>-1.5761094776418281</v>
      </c>
      <c r="Q551">
        <f>VLOOKUP($B551,'2021'!$B:$AC,24,FALSE)</f>
        <v>-1.4600475214031581</v>
      </c>
      <c r="R551">
        <f>VLOOKUP($B551,'2021'!$B:$AC,25,FALSE)</f>
        <v>-0.13080291694227153</v>
      </c>
      <c r="S551">
        <f>VLOOKUP($B551,'2021'!$B:$AC,26,FALSE)</f>
        <v>0.537609813361134</v>
      </c>
      <c r="T551">
        <f>VLOOKUP($B551,'2021'!$B:$AC,27,FALSE)</f>
        <v>1.0603312297373202</v>
      </c>
      <c r="U551">
        <f>VLOOKUP($B551,'2021'!$B:$AC,28,FALSE)</f>
        <v>-1.8519660208370727</v>
      </c>
      <c r="V551">
        <f>P551*'Comb LR RESULTS'!$B$18+Q551*'Comb LR RESULTS'!$B$19+R551*'Comb LR RESULTS'!$B$20+S551*'Comb LR RESULTS'!$B$21+T551*'Comb LR RESULTS'!$B$22</f>
        <v>-1.021161129051076</v>
      </c>
      <c r="W551" s="16">
        <f>'NO Z LR RESULTS'!$B$17+'NO Z LR RESULTS'!$B$18*LR!J551+'NO Z LR RESULTS'!$B$19*LR!I551+'NO Z LR RESULTS'!$B$20*LR!K551+'NO Z LR RESULTS'!$B$21*LR!L551+'NO Z LR RESULTS'!$B$22*LR!M551</f>
        <v>0.37903757338248201</v>
      </c>
    </row>
    <row r="552" spans="1:23" x14ac:dyDescent="0.3">
      <c r="A552">
        <v>2021</v>
      </c>
      <c r="B552" t="s">
        <v>201</v>
      </c>
      <c r="C552">
        <f>VLOOKUP($B552,'2021'!$B:$AC,18,FALSE)</f>
        <v>0.30078728133162702</v>
      </c>
      <c r="D552">
        <f>VLOOKUP($B552,'2021'!$B:$AC,19,FALSE)</f>
        <v>0.316</v>
      </c>
      <c r="E552">
        <f>VLOOKUP($B552,'2021'!$B:$AC,21,FALSE)</f>
        <v>-0.92187624784542233</v>
      </c>
      <c r="F552" s="13">
        <f>VLOOKUP($B552,'2021'!$B:$AC,7,FALSE)</f>
        <v>101.9</v>
      </c>
      <c r="G552" s="13">
        <f>VLOOKUP($B552,'2021'!$B:$AC,10,FALSE)</f>
        <v>9.6999999999999993</v>
      </c>
      <c r="H552">
        <f>VLOOKUP(B552,'2021'!$B:$P,9,FALSE)</f>
        <v>8.1999999999999993</v>
      </c>
      <c r="I552" s="13">
        <f>VLOOKUP($B552,'2021'!$B:$AC,11,FALSE)</f>
        <v>48</v>
      </c>
      <c r="J552" s="13">
        <f>VLOOKUP($B552,'2021'!$B:$AC,6,FALSE)</f>
        <v>9.8000000000000007</v>
      </c>
      <c r="K552" s="13">
        <f>VLOOKUP($B552,'2021'!$B:$AC,12,FALSE)</f>
        <v>38.299999999999997</v>
      </c>
      <c r="L552" s="13">
        <f>VLOOKUP($B552,'2021'!$B:$AC,13,FALSE)</f>
        <v>35.4</v>
      </c>
      <c r="M552" s="13">
        <f>VLOOKUP($B552,'2021'!$B:$AC,14,FALSE)</f>
        <v>92.1</v>
      </c>
      <c r="N552">
        <f>VLOOKUP($B552,'2021'!$B:$AC,20,FALSE)</f>
        <v>-1.7541866100366075</v>
      </c>
      <c r="O552">
        <f>VLOOKUP($B552,'2021'!$B:$AC,22,FALSE)</f>
        <v>-0.10558321591606325</v>
      </c>
      <c r="P552">
        <f>VLOOKUP($B552,'2021'!$B:$AC,23,FALSE)</f>
        <v>-0.90308747368171727</v>
      </c>
      <c r="Q552">
        <f>VLOOKUP($B552,'2021'!$B:$AC,24,FALSE)</f>
        <v>-1.4725829497387477</v>
      </c>
      <c r="R552">
        <f>VLOOKUP($B552,'2021'!$B:$AC,25,FALSE)</f>
        <v>1.2270353102564939</v>
      </c>
      <c r="S552">
        <f>VLOOKUP($B552,'2021'!$B:$AC,26,FALSE)</f>
        <v>1.5651263795456551</v>
      </c>
      <c r="T552">
        <f>VLOOKUP($B552,'2021'!$B:$AC,27,FALSE)</f>
        <v>0.6177670010886005</v>
      </c>
      <c r="U552">
        <f>VLOOKUP($B552,'2021'!$B:$AC,28,FALSE)</f>
        <v>-1.752258881538187</v>
      </c>
      <c r="V552">
        <f>P552*'Comb LR RESULTS'!$B$18+Q552*'Comb LR RESULTS'!$B$19+R552*'Comb LR RESULTS'!$B$20+S552*'Comb LR RESULTS'!$B$21+T552*'Comb LR RESULTS'!$B$22</f>
        <v>-0.76033475627984692</v>
      </c>
      <c r="W552" s="16">
        <f>'NO Z LR RESULTS'!$B$17+'NO Z LR RESULTS'!$B$18*LR!J552+'NO Z LR RESULTS'!$B$19*LR!I552+'NO Z LR RESULTS'!$B$20*LR!K552+'NO Z LR RESULTS'!$B$21*LR!L552+'NO Z LR RESULTS'!$B$22*LR!M552</f>
        <v>0.39337799581654376</v>
      </c>
    </row>
    <row r="553" spans="1:23" x14ac:dyDescent="0.3">
      <c r="A553">
        <v>2021</v>
      </c>
      <c r="B553" t="s">
        <v>229</v>
      </c>
      <c r="C553">
        <f>VLOOKUP($B553,'2021'!$B:$AC,18,FALSE)</f>
        <v>0.31124759684264802</v>
      </c>
      <c r="D553">
        <f>VLOOKUP($B553,'2021'!$B:$AC,19,FALSE)</f>
        <v>0.29199999999999998</v>
      </c>
      <c r="E553">
        <f>VLOOKUP($B553,'2021'!$B:$AC,21,FALSE)</f>
        <v>-0.62356502584959883</v>
      </c>
      <c r="F553" s="13">
        <f>VLOOKUP($B553,'2021'!$B:$AC,7,FALSE)</f>
        <v>101.6</v>
      </c>
      <c r="G553" s="13">
        <f>VLOOKUP($B553,'2021'!$B:$AC,10,FALSE)</f>
        <v>13.4</v>
      </c>
      <c r="H553">
        <f>VLOOKUP(B553,'2021'!$B:$P,9,FALSE)</f>
        <v>7.6</v>
      </c>
      <c r="I553" s="13">
        <f>VLOOKUP($B553,'2021'!$B:$AC,11,FALSE)</f>
        <v>50.9</v>
      </c>
      <c r="J553" s="13">
        <f>VLOOKUP($B553,'2021'!$B:$AC,6,FALSE)</f>
        <v>9.5</v>
      </c>
      <c r="K553" s="13">
        <f>VLOOKUP($B553,'2021'!$B:$AC,12,FALSE)</f>
        <v>37.5</v>
      </c>
      <c r="L553" s="13">
        <f>VLOOKUP($B553,'2021'!$B:$AC,13,FALSE)</f>
        <v>30.3</v>
      </c>
      <c r="M553" s="13">
        <f>VLOOKUP($B553,'2021'!$B:$AC,14,FALSE)</f>
        <v>91.4</v>
      </c>
      <c r="N553">
        <f>VLOOKUP($B553,'2021'!$B:$AC,20,FALSE)</f>
        <v>-0.93491011474601649</v>
      </c>
      <c r="O553">
        <f>VLOOKUP($B553,'2021'!$B:$AC,22,FALSE)</f>
        <v>-0.27753302469365276</v>
      </c>
      <c r="P553">
        <f>VLOOKUP($B553,'2021'!$B:$AC,23,FALSE)</f>
        <v>-1.5922104825209137E-2</v>
      </c>
      <c r="Q553">
        <f>VLOOKUP($B553,'2021'!$B:$AC,24,FALSE)</f>
        <v>-1.5101892347455168</v>
      </c>
      <c r="R553">
        <f>VLOOKUP($B553,'2021'!$B:$AC,25,FALSE)</f>
        <v>1.0295315681184924</v>
      </c>
      <c r="S553">
        <f>VLOOKUP($B553,'2021'!$B:$AC,26,FALSE)</f>
        <v>1.4183382986621542</v>
      </c>
      <c r="T553">
        <f>VLOOKUP($B553,'2021'!$B:$AC,27,FALSE)</f>
        <v>-0.36357107113247134</v>
      </c>
      <c r="U553">
        <f>VLOOKUP($B553,'2021'!$B:$AC,28,FALSE)</f>
        <v>-0.7578114330693837</v>
      </c>
      <c r="V553">
        <f>P553*'Comb LR RESULTS'!$B$18+Q553*'Comb LR RESULTS'!$B$19+R553*'Comb LR RESULTS'!$B$20+S553*'Comb LR RESULTS'!$B$21+T553*'Comb LR RESULTS'!$B$22</f>
        <v>-0.59795575164604953</v>
      </c>
      <c r="W553" s="16">
        <f>'NO Z LR RESULTS'!$B$17+'NO Z LR RESULTS'!$B$18*LR!J553+'NO Z LR RESULTS'!$B$19*LR!I553+'NO Z LR RESULTS'!$B$20*LR!K553+'NO Z LR RESULTS'!$B$21*LR!L553+'NO Z LR RESULTS'!$B$22*LR!M553</f>
        <v>0.40519457291943539</v>
      </c>
    </row>
    <row r="554" spans="1:23" x14ac:dyDescent="0.3">
      <c r="A554">
        <v>2021</v>
      </c>
      <c r="B554" t="s">
        <v>186</v>
      </c>
      <c r="C554">
        <f>VLOOKUP($B554,'2021'!$B:$AC,18,FALSE)</f>
        <v>0.31410369081218698</v>
      </c>
      <c r="D554">
        <f>VLOOKUP($B554,'2021'!$B:$AC,19,FALSE)</f>
        <v>0.29799999999999999</v>
      </c>
      <c r="E554">
        <f>VLOOKUP($B554,'2021'!$B:$AC,21,FALSE)</f>
        <v>-0.54211386108402415</v>
      </c>
      <c r="F554" s="13">
        <f>VLOOKUP($B554,'2021'!$B:$AC,7,FALSE)</f>
        <v>102.8</v>
      </c>
      <c r="G554" s="13">
        <f>VLOOKUP($B554,'2021'!$B:$AC,10,FALSE)</f>
        <v>10.1</v>
      </c>
      <c r="H554">
        <f>VLOOKUP(B554,'2021'!$B:$P,9,FALSE)</f>
        <v>5.5</v>
      </c>
      <c r="I554" s="13">
        <f>VLOOKUP($B554,'2021'!$B:$AC,11,FALSE)</f>
        <v>50</v>
      </c>
      <c r="J554" s="13">
        <f>VLOOKUP($B554,'2021'!$B:$AC,6,FALSE)</f>
        <v>9.4</v>
      </c>
      <c r="K554" s="13">
        <f>VLOOKUP($B554,'2021'!$B:$AC,12,FALSE)</f>
        <v>39.9</v>
      </c>
      <c r="L554" s="13">
        <f>VLOOKUP($B554,'2021'!$B:$AC,13,FALSE)</f>
        <v>26.6</v>
      </c>
      <c r="M554" s="13">
        <f>VLOOKUP($B554,'2021'!$B:$AC,14,FALSE)</f>
        <v>90.4</v>
      </c>
      <c r="N554">
        <f>VLOOKUP($B554,'2021'!$B:$AC,20,FALSE)</f>
        <v>-1.6656161781133003</v>
      </c>
      <c r="O554">
        <f>VLOOKUP($B554,'2021'!$B:$AC,22,FALSE)</f>
        <v>-0.87935735541521631</v>
      </c>
      <c r="P554">
        <f>VLOOKUP($B554,'2021'!$B:$AC,23,FALSE)</f>
        <v>-0.29124928826343549</v>
      </c>
      <c r="Q554">
        <f>VLOOKUP($B554,'2021'!$B:$AC,24,FALSE)</f>
        <v>-1.5227246630811064</v>
      </c>
      <c r="R554">
        <f>VLOOKUP($B554,'2021'!$B:$AC,25,FALSE)</f>
        <v>1.6220427945324987</v>
      </c>
      <c r="S554">
        <f>VLOOKUP($B554,'2021'!$B:$AC,26,FALSE)</f>
        <v>1.2086410402571497</v>
      </c>
      <c r="T554">
        <f>VLOOKUP($B554,'2021'!$B:$AC,27,FALSE)</f>
        <v>-1.0755222215673668</v>
      </c>
      <c r="U554">
        <f>VLOOKUP($B554,'2021'!$B:$AC,28,FALSE)</f>
        <v>-0.86060419578908864</v>
      </c>
      <c r="V554">
        <f>P554*'Comb LR RESULTS'!$B$18+Q554*'Comb LR RESULTS'!$B$19+R554*'Comb LR RESULTS'!$B$20+S554*'Comb LR RESULTS'!$B$21+T554*'Comb LR RESULTS'!$B$22</f>
        <v>-0.72960155387136583</v>
      </c>
      <c r="W554" s="16">
        <f>'NO Z LR RESULTS'!$B$17+'NO Z LR RESULTS'!$B$18*LR!J554+'NO Z LR RESULTS'!$B$19*LR!I554+'NO Z LR RESULTS'!$B$20*LR!K554+'NO Z LR RESULTS'!$B$21*LR!L554+'NO Z LR RESULTS'!$B$22*LR!M554</f>
        <v>0.39946497590565022</v>
      </c>
    </row>
    <row r="555" spans="1:23" x14ac:dyDescent="0.3">
      <c r="A555">
        <v>2021</v>
      </c>
      <c r="B555" t="s">
        <v>221</v>
      </c>
      <c r="C555">
        <f>VLOOKUP($B555,'2021'!$B:$AC,18,FALSE)</f>
        <v>0.29317906025277901</v>
      </c>
      <c r="D555">
        <f>VLOOKUP($B555,'2021'!$B:$AC,19,FALSE)</f>
        <v>0.30199999999999999</v>
      </c>
      <c r="E555">
        <f>VLOOKUP($B555,'2021'!$B:$AC,21,FALSE)</f>
        <v>-1.1388503653903723</v>
      </c>
      <c r="F555" s="13">
        <f>VLOOKUP($B555,'2021'!$B:$AC,7,FALSE)</f>
        <v>101.5</v>
      </c>
      <c r="G555" s="13">
        <f>VLOOKUP($B555,'2021'!$B:$AC,10,FALSE)</f>
        <v>12.7</v>
      </c>
      <c r="H555">
        <f>VLOOKUP(B555,'2021'!$B:$P,9,FALSE)</f>
        <v>11.7</v>
      </c>
      <c r="I555" s="13">
        <f>VLOOKUP($B555,'2021'!$B:$AC,11,FALSE)</f>
        <v>51.1</v>
      </c>
      <c r="J555" s="13">
        <f>VLOOKUP($B555,'2021'!$B:$AC,6,FALSE)</f>
        <v>9.3000000000000007</v>
      </c>
      <c r="K555" s="13">
        <f>VLOOKUP($B555,'2021'!$B:$AC,12,FALSE)</f>
        <v>38.4</v>
      </c>
      <c r="L555" s="13">
        <f>VLOOKUP($B555,'2021'!$B:$AC,13,FALSE)</f>
        <v>26.7</v>
      </c>
      <c r="M555" s="13">
        <f>VLOOKUP($B555,'2021'!$B:$AC,14,FALSE)</f>
        <v>87.8</v>
      </c>
      <c r="N555">
        <f>VLOOKUP($B555,'2021'!$B:$AC,20,FALSE)</f>
        <v>-1.0899083706118042</v>
      </c>
      <c r="O555">
        <f>VLOOKUP($B555,'2021'!$B:$AC,22,FALSE)</f>
        <v>0.89745733528654292</v>
      </c>
      <c r="P555">
        <f>VLOOKUP($B555,'2021'!$B:$AC,23,FALSE)</f>
        <v>4.5261713716619911E-2</v>
      </c>
      <c r="Q555">
        <f>VLOOKUP($B555,'2021'!$B:$AC,24,FALSE)</f>
        <v>-1.5352600914166961</v>
      </c>
      <c r="R555">
        <f>VLOOKUP($B555,'2021'!$B:$AC,25,FALSE)</f>
        <v>1.2517232780237446</v>
      </c>
      <c r="S555">
        <f>VLOOKUP($B555,'2021'!$B:$AC,26,FALSE)</f>
        <v>0.66342816840413565</v>
      </c>
      <c r="T555">
        <f>VLOOKUP($B555,'2021'!$B:$AC,27,FALSE)</f>
        <v>-1.0562802985826403</v>
      </c>
      <c r="U555">
        <f>VLOOKUP($B555,'2021'!$B:$AC,28,FALSE)</f>
        <v>-1.0672749024536647</v>
      </c>
      <c r="V555">
        <f>P555*'Comb LR RESULTS'!$B$18+Q555*'Comb LR RESULTS'!$B$19+R555*'Comb LR RESULTS'!$B$20+S555*'Comb LR RESULTS'!$B$21+T555*'Comb LR RESULTS'!$B$22</f>
        <v>-0.85169513106046046</v>
      </c>
      <c r="W555" s="16">
        <f>'NO Z LR RESULTS'!$B$17+'NO Z LR RESULTS'!$B$18*LR!J555+'NO Z LR RESULTS'!$B$19*LR!I555+'NO Z LR RESULTS'!$B$20*LR!K555+'NO Z LR RESULTS'!$B$21*LR!L555+'NO Z LR RESULTS'!$B$22*LR!M555</f>
        <v>0.39742444679729694</v>
      </c>
    </row>
    <row r="556" spans="1:23" x14ac:dyDescent="0.3">
      <c r="A556">
        <v>2021</v>
      </c>
      <c r="B556" t="s">
        <v>451</v>
      </c>
      <c r="C556">
        <f>VLOOKUP($B556,'2021'!$B:$AC,18,FALSE)</f>
        <v>0.30397056110217802</v>
      </c>
      <c r="D556">
        <f>VLOOKUP($B556,'2021'!$B:$AC,19,FALSE)</f>
        <v>0.29699999999999999</v>
      </c>
      <c r="E556">
        <f>VLOOKUP($B556,'2021'!$B:$AC,21,FALSE)</f>
        <v>-0.83109427503521949</v>
      </c>
      <c r="F556" s="13">
        <f>VLOOKUP($B556,'2021'!$B:$AC,7,FALSE)</f>
        <v>101.5</v>
      </c>
      <c r="G556" s="13">
        <f>VLOOKUP($B556,'2021'!$B:$AC,10,FALSE)</f>
        <v>6.2</v>
      </c>
      <c r="H556">
        <f>VLOOKUP(B556,'2021'!$B:$P,9,FALSE)</f>
        <v>7</v>
      </c>
      <c r="I556" s="13">
        <f>VLOOKUP($B556,'2021'!$B:$AC,11,FALSE)</f>
        <v>44.5</v>
      </c>
      <c r="J556" s="13">
        <f>VLOOKUP($B556,'2021'!$B:$AC,6,FALSE)</f>
        <v>8.1</v>
      </c>
      <c r="K556" s="13">
        <f>VLOOKUP($B556,'2021'!$B:$AC,12,FALSE)</f>
        <v>38.299999999999997</v>
      </c>
      <c r="L556" s="13">
        <f>VLOOKUP($B556,'2021'!$B:$AC,13,FALSE)</f>
        <v>48.4</v>
      </c>
      <c r="M556" s="13">
        <f>VLOOKUP($B556,'2021'!$B:$AC,14,FALSE)</f>
        <v>90.6</v>
      </c>
      <c r="N556">
        <f>VLOOKUP($B556,'2021'!$B:$AC,20,FALSE)</f>
        <v>-2.5291778893655446</v>
      </c>
      <c r="O556">
        <f>VLOOKUP($B556,'2021'!$B:$AC,22,FALSE)</f>
        <v>-0.44948283347124229</v>
      </c>
      <c r="P556">
        <f>VLOOKUP($B556,'2021'!$B:$AC,23,FALSE)</f>
        <v>-1.9738042981637103</v>
      </c>
      <c r="Q556">
        <f>VLOOKUP($B556,'2021'!$B:$AC,24,FALSE)</f>
        <v>-1.6856852314437725</v>
      </c>
      <c r="R556">
        <f>VLOOKUP($B556,'2021'!$B:$AC,25,FALSE)</f>
        <v>1.2270353102564939</v>
      </c>
      <c r="S556">
        <f>VLOOKUP($B556,'2021'!$B:$AC,26,FALSE)</f>
        <v>1.2505804919381482</v>
      </c>
      <c r="T556">
        <f>VLOOKUP($B556,'2021'!$B:$AC,27,FALSE)</f>
        <v>3.1192169891030983</v>
      </c>
      <c r="U556">
        <f>VLOOKUP($B556,'2021'!$B:$AC,28,FALSE)</f>
        <v>-4.7813570388652167</v>
      </c>
      <c r="V556">
        <f>P556*'Comb LR RESULTS'!$B$18+Q556*'Comb LR RESULTS'!$B$19+R556*'Comb LR RESULTS'!$B$20+S556*'Comb LR RESULTS'!$B$21+T556*'Comb LR RESULTS'!$B$22</f>
        <v>-1.4416931343528332</v>
      </c>
      <c r="W556" s="16">
        <f>'NO Z LR RESULTS'!$B$17+'NO Z LR RESULTS'!$B$18*LR!J556+'NO Z LR RESULTS'!$B$19*LR!I556+'NO Z LR RESULTS'!$B$20*LR!K556+'NO Z LR RESULTS'!$B$21*LR!L556+'NO Z LR RESULTS'!$B$22*LR!M556</f>
        <v>0.36675009236488826</v>
      </c>
    </row>
    <row r="557" spans="1:23" x14ac:dyDescent="0.3">
      <c r="A557">
        <v>2021</v>
      </c>
      <c r="B557" t="s">
        <v>404</v>
      </c>
      <c r="C557">
        <f>VLOOKUP($B557,'2021'!$B:$AC,18,FALSE)</f>
        <v>0.29269247460082298</v>
      </c>
      <c r="D557">
        <f>VLOOKUP($B557,'2021'!$B:$AC,19,FALSE)</f>
        <v>0.29199999999999998</v>
      </c>
      <c r="E557">
        <f>VLOOKUP($B557,'2021'!$B:$AC,21,FALSE)</f>
        <v>-1.1527269984888389</v>
      </c>
      <c r="F557" s="13">
        <f>VLOOKUP($B557,'2021'!$B:$AC,7,FALSE)</f>
        <v>100.9</v>
      </c>
      <c r="G557" s="13">
        <f>VLOOKUP($B557,'2021'!$B:$AC,10,FALSE)</f>
        <v>12.4</v>
      </c>
      <c r="H557">
        <f>VLOOKUP(B557,'2021'!$B:$P,9,FALSE)</f>
        <v>4.7</v>
      </c>
      <c r="I557" s="13">
        <f>VLOOKUP($B557,'2021'!$B:$AC,11,FALSE)</f>
        <v>50.8</v>
      </c>
      <c r="J557" s="13">
        <f>VLOOKUP($B557,'2021'!$B:$AC,6,FALSE)</f>
        <v>7.3</v>
      </c>
      <c r="K557" s="13">
        <f>VLOOKUP($B557,'2021'!$B:$AC,12,FALSE)</f>
        <v>38.4</v>
      </c>
      <c r="L557" s="13">
        <f>VLOOKUP($B557,'2021'!$B:$AC,13,FALSE)</f>
        <v>36.1</v>
      </c>
      <c r="M557" s="13">
        <f>VLOOKUP($B557,'2021'!$B:$AC,14,FALSE)</f>
        <v>93.7</v>
      </c>
      <c r="N557">
        <f>VLOOKUP($B557,'2021'!$B:$AC,20,FALSE)</f>
        <v>-1.1563361945542843</v>
      </c>
      <c r="O557">
        <f>VLOOKUP($B557,'2021'!$B:$AC,22,FALSE)</f>
        <v>-1.1086237671186692</v>
      </c>
      <c r="P557">
        <f>VLOOKUP($B557,'2021'!$B:$AC,23,FALSE)</f>
        <v>-4.6514014096123657E-2</v>
      </c>
      <c r="Q557">
        <f>VLOOKUP($B557,'2021'!$B:$AC,24,FALSE)</f>
        <v>-1.7859686581284897</v>
      </c>
      <c r="R557">
        <f>VLOOKUP($B557,'2021'!$B:$AC,25,FALSE)</f>
        <v>1.2517232780237446</v>
      </c>
      <c r="S557">
        <f>VLOOKUP($B557,'2021'!$B:$AC,26,FALSE)</f>
        <v>1.9006419929936644</v>
      </c>
      <c r="T557">
        <f>VLOOKUP($B557,'2021'!$B:$AC,27,FALSE)</f>
        <v>0.75246046198168937</v>
      </c>
      <c r="U557">
        <f>VLOOKUP($B557,'2021'!$B:$AC,28,FALSE)</f>
        <v>-1.8895104051402591</v>
      </c>
      <c r="V557">
        <f>P557*'Comb LR RESULTS'!$B$18+Q557*'Comb LR RESULTS'!$B$19+R557*'Comb LR RESULTS'!$B$20+S557*'Comb LR RESULTS'!$B$21+T557*'Comb LR RESULTS'!$B$22</f>
        <v>-0.78042622267290096</v>
      </c>
      <c r="W557" s="16">
        <f>'NO Z LR RESULTS'!$B$17+'NO Z LR RESULTS'!$B$18*LR!J557+'NO Z LR RESULTS'!$B$19*LR!I557+'NO Z LR RESULTS'!$B$20*LR!K557+'NO Z LR RESULTS'!$B$21*LR!L557+'NO Z LR RESULTS'!$B$22*LR!M557</f>
        <v>0.40362419753013246</v>
      </c>
    </row>
    <row r="558" spans="1:23" x14ac:dyDescent="0.3">
      <c r="A558">
        <v>2021</v>
      </c>
      <c r="B558" t="s">
        <v>241</v>
      </c>
      <c r="C558">
        <f>VLOOKUP($B558,'2021'!$B:$AC,18,FALSE)</f>
        <v>0.32100165540067399</v>
      </c>
      <c r="D558">
        <f>VLOOKUP($B558,'2021'!$B:$AC,19,FALSE)</f>
        <v>0.33700000000000002</v>
      </c>
      <c r="E558">
        <f>VLOOKUP($B558,'2021'!$B:$AC,21,FALSE)</f>
        <v>-0.3453951059463381</v>
      </c>
      <c r="F558" s="13">
        <f>VLOOKUP($B558,'2021'!$B:$AC,7,FALSE)</f>
        <v>99</v>
      </c>
      <c r="G558" s="13">
        <f>VLOOKUP($B558,'2021'!$B:$AC,10,FALSE)</f>
        <v>10.1</v>
      </c>
      <c r="H558">
        <f>VLOOKUP(B558,'2021'!$B:$P,9,FALSE)</f>
        <v>4.4000000000000004</v>
      </c>
      <c r="I558" s="13">
        <f>VLOOKUP($B558,'2021'!$B:$AC,11,FALSE)</f>
        <v>50.4</v>
      </c>
      <c r="J558" s="13">
        <f>VLOOKUP($B558,'2021'!$B:$AC,6,FALSE)</f>
        <v>7</v>
      </c>
      <c r="K558" s="13">
        <f>VLOOKUP($B558,'2021'!$B:$AC,12,FALSE)</f>
        <v>40.299999999999997</v>
      </c>
      <c r="L558" s="13">
        <f>VLOOKUP($B558,'2021'!$B:$AC,13,FALSE)</f>
        <v>30</v>
      </c>
      <c r="M558" s="13">
        <f>VLOOKUP($B558,'2021'!$B:$AC,14,FALSE)</f>
        <v>93.4</v>
      </c>
      <c r="N558">
        <f>VLOOKUP($B558,'2021'!$B:$AC,20,FALSE)</f>
        <v>-1.6656161781133003</v>
      </c>
      <c r="O558">
        <f>VLOOKUP($B558,'2021'!$B:$AC,22,FALSE)</f>
        <v>-1.1945986715074639</v>
      </c>
      <c r="P558">
        <f>VLOOKUP($B558,'2021'!$B:$AC,23,FALSE)</f>
        <v>-0.16888165117977957</v>
      </c>
      <c r="Q558">
        <f>VLOOKUP($B558,'2021'!$B:$AC,24,FALSE)</f>
        <v>-1.8235749431352588</v>
      </c>
      <c r="R558">
        <f>VLOOKUP($B558,'2021'!$B:$AC,25,FALSE)</f>
        <v>1.7207946656014994</v>
      </c>
      <c r="S558">
        <f>VLOOKUP($B558,'2021'!$B:$AC,26,FALSE)</f>
        <v>1.8377328154721637</v>
      </c>
      <c r="T558">
        <f>VLOOKUP($B558,'2021'!$B:$AC,27,FALSE)</f>
        <v>-0.42129684008665219</v>
      </c>
      <c r="U558">
        <f>VLOOKUP($B558,'2021'!$B:$AC,28,FALSE)</f>
        <v>-1.2853399531779424</v>
      </c>
      <c r="V558">
        <f>P558*'Comb LR RESULTS'!$B$18+Q558*'Comb LR RESULTS'!$B$19+R558*'Comb LR RESULTS'!$B$20+S558*'Comb LR RESULTS'!$B$21+T558*'Comb LR RESULTS'!$B$22</f>
        <v>-0.77669893341315155</v>
      </c>
      <c r="W558" s="16">
        <f>'NO Z LR RESULTS'!$B$17+'NO Z LR RESULTS'!$B$18*LR!J558+'NO Z LR RESULTS'!$B$19*LR!I558+'NO Z LR RESULTS'!$B$20*LR!K558+'NO Z LR RESULTS'!$B$21*LR!L558+'NO Z LR RESULTS'!$B$22*LR!M558</f>
        <v>0.40388828110509334</v>
      </c>
    </row>
    <row r="559" spans="1:23" x14ac:dyDescent="0.3">
      <c r="A559">
        <v>2021</v>
      </c>
      <c r="B559" t="s">
        <v>461</v>
      </c>
      <c r="C559">
        <f>VLOOKUP($B559,'2021'!$B:$AC,18,FALSE)</f>
        <v>0.30470114395303499</v>
      </c>
      <c r="D559">
        <f>VLOOKUP($B559,'2021'!$B:$AC,19,FALSE)</f>
        <v>0.27300000000000002</v>
      </c>
      <c r="E559">
        <f>VLOOKUP($B559,'2021'!$B:$AC,21,FALSE)</f>
        <v>-0.81025923781490672</v>
      </c>
      <c r="F559" s="13">
        <f>VLOOKUP($B559,'2021'!$B:$AC,7,FALSE)</f>
        <v>101.7</v>
      </c>
      <c r="G559" s="13">
        <f>VLOOKUP($B559,'2021'!$B:$AC,10,FALSE)</f>
        <v>11.5</v>
      </c>
      <c r="H559">
        <f>VLOOKUP(B559,'2021'!$B:$P,9,FALSE)</f>
        <v>3.1</v>
      </c>
      <c r="I559" s="13">
        <f>VLOOKUP($B559,'2021'!$B:$AC,11,FALSE)</f>
        <v>47.2</v>
      </c>
      <c r="J559" s="13">
        <f>VLOOKUP($B559,'2021'!$B:$AC,6,FALSE)</f>
        <v>6.2</v>
      </c>
      <c r="K559" s="13">
        <f>VLOOKUP($B559,'2021'!$B:$AC,12,FALSE)</f>
        <v>35.700000000000003</v>
      </c>
      <c r="L559" s="13">
        <f>VLOOKUP($B559,'2021'!$B:$AC,13,FALSE)</f>
        <v>38</v>
      </c>
      <c r="M559" s="13">
        <f>VLOOKUP($B559,'2021'!$B:$AC,14,FALSE)</f>
        <v>91.2</v>
      </c>
      <c r="N559">
        <f>VLOOKUP($B559,'2021'!$B:$AC,20,FALSE)</f>
        <v>-1.3556196663817255</v>
      </c>
      <c r="O559">
        <f>VLOOKUP($B559,'2021'!$B:$AC,22,FALSE)</f>
        <v>-1.5671565905255749</v>
      </c>
      <c r="P559">
        <f>VLOOKUP($B559,'2021'!$B:$AC,23,FALSE)</f>
        <v>-1.147822747849029</v>
      </c>
      <c r="Q559">
        <f>VLOOKUP($B559,'2021'!$B:$AC,24,FALSE)</f>
        <v>-1.9238583698199765</v>
      </c>
      <c r="R559">
        <f>VLOOKUP($B559,'2021'!$B:$AC,25,FALSE)</f>
        <v>0.585148148307988</v>
      </c>
      <c r="S559">
        <f>VLOOKUP($B559,'2021'!$B:$AC,26,FALSE)</f>
        <v>1.3763988469811528</v>
      </c>
      <c r="T559">
        <f>VLOOKUP($B559,'2021'!$B:$AC,27,FALSE)</f>
        <v>1.1180569986915003</v>
      </c>
      <c r="U559">
        <f>VLOOKUP($B559,'2021'!$B:$AC,28,FALSE)</f>
        <v>-2.2506646698383119</v>
      </c>
      <c r="V559">
        <f>P559*'Comb LR RESULTS'!$B$18+Q559*'Comb LR RESULTS'!$B$19+R559*'Comb LR RESULTS'!$B$20+S559*'Comb LR RESULTS'!$B$21+T559*'Comb LR RESULTS'!$B$22</f>
        <v>-1.1028915719602526</v>
      </c>
      <c r="W559" s="16">
        <f>'NO Z LR RESULTS'!$B$17+'NO Z LR RESULTS'!$B$18*LR!J559+'NO Z LR RESULTS'!$B$19*LR!I559+'NO Z LR RESULTS'!$B$20*LR!K559+'NO Z LR RESULTS'!$B$21*LR!L559+'NO Z LR RESULTS'!$B$22*LR!M559</f>
        <v>0.38742061598090471</v>
      </c>
    </row>
    <row r="560" spans="1:23" x14ac:dyDescent="0.3">
      <c r="A560">
        <v>2021</v>
      </c>
      <c r="B560" t="s">
        <v>234</v>
      </c>
      <c r="C560">
        <f>VLOOKUP($B560,'2021'!$B:$AC,18,FALSE)</f>
        <v>0.34051633464049003</v>
      </c>
      <c r="D560">
        <f>VLOOKUP($B560,'2021'!$B:$AC,19,FALSE)</f>
        <v>0.32400000000000001</v>
      </c>
      <c r="E560">
        <f>VLOOKUP($B560,'2021'!$B:$AC,21,FALSE)</f>
        <v>0.2111318749800562</v>
      </c>
      <c r="F560" s="13">
        <f>VLOOKUP($B560,'2021'!$B:$AC,7,FALSE)</f>
        <v>98.1</v>
      </c>
      <c r="G560" s="13">
        <f>VLOOKUP($B560,'2021'!$B:$AC,10,FALSE)</f>
        <v>11.7</v>
      </c>
      <c r="H560">
        <f>VLOOKUP(B560,'2021'!$B:$P,9,FALSE)</f>
        <v>7</v>
      </c>
      <c r="I560" s="13">
        <f>VLOOKUP($B560,'2021'!$B:$AC,11,FALSE)</f>
        <v>49.3</v>
      </c>
      <c r="J560" s="13">
        <f>VLOOKUP($B560,'2021'!$B:$AC,6,FALSE)</f>
        <v>4.7</v>
      </c>
      <c r="K560" s="13">
        <f>VLOOKUP($B560,'2021'!$B:$AC,12,FALSE)</f>
        <v>37.6</v>
      </c>
      <c r="L560" s="13">
        <f>VLOOKUP($B560,'2021'!$B:$AC,13,FALSE)</f>
        <v>31.9</v>
      </c>
      <c r="M560" s="13">
        <f>VLOOKUP($B560,'2021'!$B:$AC,14,FALSE)</f>
        <v>93.3</v>
      </c>
      <c r="N560">
        <f>VLOOKUP($B560,'2021'!$B:$AC,20,FALSE)</f>
        <v>-1.3113344504200719</v>
      </c>
      <c r="O560">
        <f>VLOOKUP($B560,'2021'!$B:$AC,22,FALSE)</f>
        <v>-0.44948283347124229</v>
      </c>
      <c r="P560">
        <f>VLOOKUP($B560,'2021'!$B:$AC,23,FALSE)</f>
        <v>-0.50539265315983495</v>
      </c>
      <c r="Q560">
        <f>VLOOKUP($B560,'2021'!$B:$AC,24,FALSE)</f>
        <v>-2.1118897948538216</v>
      </c>
      <c r="R560">
        <f>VLOOKUP($B560,'2021'!$B:$AC,25,FALSE)</f>
        <v>1.0542195358857429</v>
      </c>
      <c r="S560">
        <f>VLOOKUP($B560,'2021'!$B:$AC,26,FALSE)</f>
        <v>1.8167630896316613</v>
      </c>
      <c r="T560">
        <f>VLOOKUP($B560,'2021'!$B:$AC,27,FALSE)</f>
        <v>-5.5700303376841259E-2</v>
      </c>
      <c r="U560">
        <f>VLOOKUP($B560,'2021'!$B:$AC,28,FALSE)</f>
        <v>-1.2936459377310618</v>
      </c>
      <c r="V560">
        <f>P560*'Comb LR RESULTS'!$B$18+Q560*'Comb LR RESULTS'!$B$19+R560*'Comb LR RESULTS'!$B$20+S560*'Comb LR RESULTS'!$B$21+T560*'Comb LR RESULTS'!$B$22</f>
        <v>-0.93346795278579142</v>
      </c>
      <c r="W560" s="16">
        <f>'NO Z LR RESULTS'!$B$17+'NO Z LR RESULTS'!$B$18*LR!J560+'NO Z LR RESULTS'!$B$19*LR!I560+'NO Z LR RESULTS'!$B$20*LR!K560+'NO Z LR RESULTS'!$B$21*LR!L560+'NO Z LR RESULTS'!$B$22*LR!M560</f>
        <v>0.40090181957799875</v>
      </c>
    </row>
    <row r="561" spans="1:23" x14ac:dyDescent="0.3">
      <c r="A561">
        <v>2021</v>
      </c>
      <c r="B561" t="s">
        <v>455</v>
      </c>
      <c r="C561">
        <f>VLOOKUP($B561,'2021'!$B:$AC,18,FALSE)</f>
        <v>0.32868722463818101</v>
      </c>
      <c r="D561">
        <f>VLOOKUP($B561,'2021'!$B:$AC,19,FALSE)</f>
        <v>0.28299999999999997</v>
      </c>
      <c r="E561">
        <f>VLOOKUP($B561,'2021'!$B:$AC,21,FALSE)</f>
        <v>-0.12621514444721832</v>
      </c>
      <c r="F561" s="13">
        <f>VLOOKUP($B561,'2021'!$B:$AC,7,FALSE)</f>
        <v>99.1</v>
      </c>
      <c r="G561" s="13">
        <f>VLOOKUP($B561,'2021'!$B:$AC,10,FALSE)</f>
        <v>9.6</v>
      </c>
      <c r="H561">
        <f>VLOOKUP(B561,'2021'!$B:$P,9,FALSE)</f>
        <v>3.2</v>
      </c>
      <c r="I561" s="13">
        <f>VLOOKUP($B561,'2021'!$B:$AC,11,FALSE)</f>
        <v>50.3</v>
      </c>
      <c r="J561" s="13">
        <f>VLOOKUP($B561,'2021'!$B:$AC,6,FALSE)</f>
        <v>4.5999999999999996</v>
      </c>
      <c r="K561" s="13">
        <f>VLOOKUP($B561,'2021'!$B:$AC,12,FALSE)</f>
        <v>40.700000000000003</v>
      </c>
      <c r="L561" s="13">
        <f>VLOOKUP($B561,'2021'!$B:$AC,13,FALSE)</f>
        <v>30.5</v>
      </c>
      <c r="M561" s="13">
        <f>VLOOKUP($B561,'2021'!$B:$AC,14,FALSE)</f>
        <v>91.2</v>
      </c>
      <c r="N561">
        <f>VLOOKUP($B561,'2021'!$B:$AC,20,FALSE)</f>
        <v>-1.7763292180174342</v>
      </c>
      <c r="O561">
        <f>VLOOKUP($B561,'2021'!$B:$AC,22,FALSE)</f>
        <v>-1.5384982890626431</v>
      </c>
      <c r="P561">
        <f>VLOOKUP($B561,'2021'!$B:$AC,23,FALSE)</f>
        <v>-0.19947356045069412</v>
      </c>
      <c r="Q561">
        <f>VLOOKUP($B561,'2021'!$B:$AC,24,FALSE)</f>
        <v>-2.1244252231894114</v>
      </c>
      <c r="R561">
        <f>VLOOKUP($B561,'2021'!$B:$AC,25,FALSE)</f>
        <v>1.8195465366705021</v>
      </c>
      <c r="S561">
        <f>VLOOKUP($B561,'2021'!$B:$AC,26,FALSE)</f>
        <v>1.3763988469811528</v>
      </c>
      <c r="T561">
        <f>VLOOKUP($B561,'2021'!$B:$AC,27,FALSE)</f>
        <v>-0.32508722516301769</v>
      </c>
      <c r="U561">
        <f>VLOOKUP($B561,'2021'!$B:$AC,28,FALSE)</f>
        <v>-2.2424856877157433</v>
      </c>
      <c r="V561">
        <f>P561*'Comb LR RESULTS'!$B$18+Q561*'Comb LR RESULTS'!$B$19+R561*'Comb LR RESULTS'!$B$20+S561*'Comb LR RESULTS'!$B$21+T561*'Comb LR RESULTS'!$B$22</f>
        <v>-1.187077326378267</v>
      </c>
      <c r="W561" s="16">
        <f>'NO Z LR RESULTS'!$B$17+'NO Z LR RESULTS'!$B$18*LR!J561+'NO Z LR RESULTS'!$B$19*LR!I561+'NO Z LR RESULTS'!$B$20*LR!K561+'NO Z LR RESULTS'!$B$21*LR!L561+'NO Z LR RESULTS'!$B$22*LR!M561</f>
        <v>0.39482934468681502</v>
      </c>
    </row>
    <row r="562" spans="1:23" x14ac:dyDescent="0.3">
      <c r="A562">
        <v>2021</v>
      </c>
      <c r="B562" t="s">
        <v>505</v>
      </c>
      <c r="C562">
        <f>VLOOKUP($B562,'2021'!$B:$AC,18,FALSE)</f>
        <v>0.24927296824411499</v>
      </c>
      <c r="D562">
        <f>VLOOKUP($B562,'2021'!$B:$AC,19,FALSE)</f>
        <v>0.27500000000000002</v>
      </c>
      <c r="E562">
        <f>VLOOKUP($B562,'2021'!$B:$AC,21,FALSE)</f>
        <v>-2.3909808528853143</v>
      </c>
      <c r="F562" s="13">
        <f>VLOOKUP($B562,'2021'!$B:$AC,7,FALSE)</f>
        <v>100.6</v>
      </c>
      <c r="G562" s="13">
        <f>VLOOKUP($B562,'2021'!$B:$AC,10,FALSE)</f>
        <v>14.8</v>
      </c>
      <c r="H562">
        <f>VLOOKUP(B562,'2021'!$B:$P,9,FALSE)</f>
        <v>6.6</v>
      </c>
      <c r="I562" s="13">
        <f>VLOOKUP($B562,'2021'!$B:$AC,11,FALSE)</f>
        <v>52.1</v>
      </c>
      <c r="J562" s="13">
        <f>VLOOKUP($B562,'2021'!$B:$AC,6,FALSE)</f>
        <v>3.5</v>
      </c>
      <c r="K562" s="13">
        <f>VLOOKUP($B562,'2021'!$B:$AC,12,FALSE)</f>
        <v>37.299999999999997</v>
      </c>
      <c r="L562" s="13">
        <f>VLOOKUP($B562,'2021'!$B:$AC,13,FALSE)</f>
        <v>30.1</v>
      </c>
      <c r="M562" s="13">
        <f>VLOOKUP($B562,'2021'!$B:$AC,14,FALSE)</f>
        <v>95.2</v>
      </c>
      <c r="N562">
        <f>VLOOKUP($B562,'2021'!$B:$AC,20,FALSE)</f>
        <v>-0.62491360301444154</v>
      </c>
      <c r="O562">
        <f>VLOOKUP($B562,'2021'!$B:$AC,22,FALSE)</f>
        <v>-0.56411603932296883</v>
      </c>
      <c r="P562">
        <f>VLOOKUP($B562,'2021'!$B:$AC,23,FALSE)</f>
        <v>0.35118080642576077</v>
      </c>
      <c r="Q562">
        <f>VLOOKUP($B562,'2021'!$B:$AC,24,FALSE)</f>
        <v>-2.2623149348808975</v>
      </c>
      <c r="R562">
        <f>VLOOKUP($B562,'2021'!$B:$AC,25,FALSE)</f>
        <v>0.98015563258399108</v>
      </c>
      <c r="S562">
        <f>VLOOKUP($B562,'2021'!$B:$AC,26,FALSE)</f>
        <v>2.2151878806011713</v>
      </c>
      <c r="T562">
        <f>VLOOKUP($B562,'2021'!$B:$AC,27,FALSE)</f>
        <v>-0.40205491710192504</v>
      </c>
      <c r="U562">
        <f>VLOOKUP($B562,'2021'!$B:$AC,28,FALSE)</f>
        <v>-0.62522776976179228</v>
      </c>
      <c r="V562">
        <f>P562*'Comb LR RESULTS'!$B$18+Q562*'Comb LR RESULTS'!$B$19+R562*'Comb LR RESULTS'!$B$20+S562*'Comb LR RESULTS'!$B$21+T562*'Comb LR RESULTS'!$B$22</f>
        <v>-0.74204638197624972</v>
      </c>
      <c r="W562" s="16">
        <f>'NO Z LR RESULTS'!$B$17+'NO Z LR RESULTS'!$B$18*LR!J562+'NO Z LR RESULTS'!$B$19*LR!I562+'NO Z LR RESULTS'!$B$20*LR!K562+'NO Z LR RESULTS'!$B$21*LR!L562+'NO Z LR RESULTS'!$B$22*LR!M562</f>
        <v>0.41554657946824985</v>
      </c>
    </row>
    <row r="563" spans="1:23" x14ac:dyDescent="0.3">
      <c r="A563">
        <v>2021</v>
      </c>
      <c r="B563" t="s">
        <v>506</v>
      </c>
      <c r="C563">
        <f>VLOOKUP($B563,'2021'!$B:$AC,18,FALSE)</f>
        <v>0.25202530715614502</v>
      </c>
      <c r="D563">
        <f>VLOOKUP($B563,'2021'!$B:$AC,19,FALSE)</f>
        <v>0.26100000000000001</v>
      </c>
      <c r="E563">
        <f>VLOOKUP($B563,'2021'!$B:$AC,21,FALSE)</f>
        <v>-2.3124886139725138</v>
      </c>
      <c r="F563" s="13">
        <f>VLOOKUP($B563,'2021'!$B:$AC,7,FALSE)</f>
        <v>98.8</v>
      </c>
      <c r="G563" s="13">
        <f>VLOOKUP($B563,'2021'!$B:$AC,10,FALSE)</f>
        <v>14.5</v>
      </c>
      <c r="H563">
        <f>VLOOKUP(B563,'2021'!$B:$P,9,FALSE)</f>
        <v>7.9</v>
      </c>
      <c r="I563" s="13">
        <f>VLOOKUP($B563,'2021'!$B:$AC,11,FALSE)</f>
        <v>52.9</v>
      </c>
      <c r="J563" s="13">
        <f>VLOOKUP($B563,'2021'!$B:$AC,6,FALSE)</f>
        <v>1.4</v>
      </c>
      <c r="K563" s="13">
        <f>VLOOKUP($B563,'2021'!$B:$AC,12,FALSE)</f>
        <v>38.4</v>
      </c>
      <c r="L563" s="13">
        <f>VLOOKUP($B563,'2021'!$B:$AC,13,FALSE)</f>
        <v>32.299999999999997</v>
      </c>
      <c r="M563" s="13">
        <f>VLOOKUP($B563,'2021'!$B:$AC,14,FALSE)</f>
        <v>88.6</v>
      </c>
      <c r="N563">
        <f>VLOOKUP($B563,'2021'!$B:$AC,20,FALSE)</f>
        <v>-0.69134142695692202</v>
      </c>
      <c r="O563">
        <f>VLOOKUP($B563,'2021'!$B:$AC,22,FALSE)</f>
        <v>-0.19155812030485775</v>
      </c>
      <c r="P563">
        <f>VLOOKUP($B563,'2021'!$B:$AC,23,FALSE)</f>
        <v>0.59591608059307266</v>
      </c>
      <c r="Q563">
        <f>VLOOKUP($B563,'2021'!$B:$AC,24,FALSE)</f>
        <v>-2.5255589299282812</v>
      </c>
      <c r="R563">
        <f>VLOOKUP($B563,'2021'!$B:$AC,25,FALSE)</f>
        <v>1.2517232780237446</v>
      </c>
      <c r="S563">
        <f>VLOOKUP($B563,'2021'!$B:$AC,26,FALSE)</f>
        <v>0.83118597512813874</v>
      </c>
      <c r="T563">
        <f>VLOOKUP($B563,'2021'!$B:$AC,27,FALSE)</f>
        <v>2.126738856206609E-2</v>
      </c>
      <c r="U563">
        <f>VLOOKUP($B563,'2021'!$B:$AC,28,FALSE)</f>
        <v>-2.9673636213859531</v>
      </c>
      <c r="V563">
        <f>P563*'Comb LR RESULTS'!$B$18+Q563*'Comb LR RESULTS'!$B$19+R563*'Comb LR RESULTS'!$B$20+S563*'Comb LR RESULTS'!$B$21+T563*'Comb LR RESULTS'!$B$22</f>
        <v>-1.5299304702099619</v>
      </c>
      <c r="W563" s="16">
        <f>'NO Z LR RESULTS'!$B$17+'NO Z LR RESULTS'!$B$18*LR!J563+'NO Z LR RESULTS'!$B$19*LR!I563+'NO Z LR RESULTS'!$B$20*LR!K563+'NO Z LR RESULTS'!$B$21*LR!L563+'NO Z LR RESULTS'!$B$22*LR!M563</f>
        <v>0.3947376780130003</v>
      </c>
    </row>
    <row r="564" spans="1:23" x14ac:dyDescent="0.3">
      <c r="A564">
        <v>2021</v>
      </c>
      <c r="B564" t="s">
        <v>507</v>
      </c>
      <c r="C564">
        <f>VLOOKUP($B564,'2021'!$B:$AC,18,FALSE)</f>
        <v>0.27317665005527297</v>
      </c>
      <c r="D564">
        <f>VLOOKUP($B564,'2021'!$B:$AC,19,FALSE)</f>
        <v>0.28000000000000003</v>
      </c>
      <c r="E564">
        <f>VLOOKUP($B564,'2021'!$B:$AC,21,FALSE)</f>
        <v>-1.7092866416760129</v>
      </c>
      <c r="F564" s="13">
        <f>VLOOKUP($B564,'2021'!$B:$AC,7,FALSE)</f>
        <v>96.8</v>
      </c>
      <c r="G564" s="13">
        <f>VLOOKUP($B564,'2021'!$B:$AC,10,FALSE)</f>
        <v>5</v>
      </c>
      <c r="H564">
        <f>VLOOKUP(B564,'2021'!$B:$P,9,FALSE)</f>
        <v>6.6</v>
      </c>
      <c r="I564" s="13">
        <f>VLOOKUP($B564,'2021'!$B:$AC,11,FALSE)</f>
        <v>47.6</v>
      </c>
      <c r="J564" s="13">
        <f>VLOOKUP($B564,'2021'!$B:$AC,6,FALSE)</f>
        <v>1.2</v>
      </c>
      <c r="K564" s="13">
        <f>VLOOKUP($B564,'2021'!$B:$AC,12,FALSE)</f>
        <v>42.6</v>
      </c>
      <c r="L564" s="13">
        <f>VLOOKUP($B564,'2021'!$B:$AC,13,FALSE)</f>
        <v>35.200000000000003</v>
      </c>
      <c r="M564" s="13">
        <f>VLOOKUP($B564,'2021'!$B:$AC,14,FALSE)</f>
        <v>95.7</v>
      </c>
      <c r="N564">
        <f>VLOOKUP($B564,'2021'!$B:$AC,20,FALSE)</f>
        <v>-2.794889185135466</v>
      </c>
      <c r="O564">
        <f>VLOOKUP($B564,'2021'!$B:$AC,22,FALSE)</f>
        <v>-0.56411603932296883</v>
      </c>
      <c r="P564">
        <f>VLOOKUP($B564,'2021'!$B:$AC,23,FALSE)</f>
        <v>-1.0254551107653731</v>
      </c>
      <c r="Q564">
        <f>VLOOKUP($B564,'2021'!$B:$AC,24,FALSE)</f>
        <v>-2.5506297865994605</v>
      </c>
      <c r="R564">
        <f>VLOOKUP($B564,'2021'!$B:$AC,25,FALSE)</f>
        <v>2.2886179242482569</v>
      </c>
      <c r="S564">
        <f>VLOOKUP($B564,'2021'!$B:$AC,26,FALSE)</f>
        <v>2.3200365098036739</v>
      </c>
      <c r="T564">
        <f>VLOOKUP($B564,'2021'!$B:$AC,27,FALSE)</f>
        <v>0.57928315511914752</v>
      </c>
      <c r="U564">
        <f>VLOOKUP($B564,'2021'!$B:$AC,28,FALSE)</f>
        <v>-3.098494356163191</v>
      </c>
      <c r="V564">
        <f>P564*'Comb LR RESULTS'!$B$18+Q564*'Comb LR RESULTS'!$B$19+R564*'Comb LR RESULTS'!$B$20+S564*'Comb LR RESULTS'!$B$21+T564*'Comb LR RESULTS'!$B$22</f>
        <v>-1.3841081529365036</v>
      </c>
      <c r="W564" s="16">
        <f>'NO Z LR RESULTS'!$B$17+'NO Z LR RESULTS'!$B$18*LR!J564+'NO Z LR RESULTS'!$B$19*LR!I564+'NO Z LR RESULTS'!$B$20*LR!K564+'NO Z LR RESULTS'!$B$21*LR!L564+'NO Z LR RESULTS'!$B$22*LR!M564</f>
        <v>0.39037991106888353</v>
      </c>
    </row>
  </sheetData>
  <sortState xmlns:xlrd2="http://schemas.microsoft.com/office/spreadsheetml/2017/richdata2" ref="A2:V567">
    <sortCondition descending="1" ref="A1:A567"/>
  </sortState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G202"/>
  <sheetViews>
    <sheetView workbookViewId="0">
      <selection activeCell="J1" sqref="J1"/>
    </sheetView>
  </sheetViews>
  <sheetFormatPr defaultRowHeight="14.4" x14ac:dyDescent="0.3"/>
  <cols>
    <col min="2" max="2" width="22.109375" customWidth="1"/>
    <col min="11" max="11" width="10" customWidth="1"/>
    <col min="12" max="12" width="14.33203125" customWidth="1"/>
    <col min="13" max="13" width="20" customWidth="1"/>
    <col min="14" max="14" width="13.6640625" customWidth="1"/>
    <col min="15" max="15" width="15.6640625" customWidth="1"/>
    <col min="16" max="16" width="9.33203125" customWidth="1"/>
    <col min="17" max="17" width="19" customWidth="1"/>
    <col min="18" max="18" width="9" customWidth="1"/>
    <col min="19" max="19" width="13.33203125" customWidth="1"/>
    <col min="20" max="20" width="9.6640625" customWidth="1"/>
    <col min="22" max="23" width="11.44140625" customWidth="1"/>
    <col min="29" max="29" width="11.44140625" customWidth="1"/>
    <col min="30" max="31" width="19.5546875" customWidth="1"/>
    <col min="32" max="32" width="13.88671875" customWidth="1"/>
  </cols>
  <sheetData>
    <row r="1" spans="1:33" x14ac:dyDescent="0.3">
      <c r="A1" t="s">
        <v>2</v>
      </c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</v>
      </c>
      <c r="H1" t="s">
        <v>6</v>
      </c>
      <c r="I1" t="s">
        <v>7</v>
      </c>
      <c r="J1" t="s">
        <v>8</v>
      </c>
      <c r="K1" t="s">
        <v>9</v>
      </c>
      <c r="L1" t="s">
        <v>10</v>
      </c>
      <c r="M1" t="s">
        <v>11</v>
      </c>
      <c r="N1" t="s">
        <v>12</v>
      </c>
      <c r="O1" t="s">
        <v>13</v>
      </c>
      <c r="P1" t="s">
        <v>14</v>
      </c>
      <c r="Q1" t="s">
        <v>15</v>
      </c>
      <c r="R1" t="s">
        <v>299</v>
      </c>
      <c r="S1" t="s">
        <v>258</v>
      </c>
      <c r="T1" t="s">
        <v>259</v>
      </c>
      <c r="U1" s="2" t="s">
        <v>245</v>
      </c>
      <c r="V1" s="1" t="s">
        <v>305</v>
      </c>
      <c r="W1" s="2" t="s">
        <v>336</v>
      </c>
      <c r="X1" s="2" t="s">
        <v>303</v>
      </c>
      <c r="Y1" s="7" t="s">
        <v>244</v>
      </c>
      <c r="Z1" s="7" t="s">
        <v>304</v>
      </c>
      <c r="AA1" s="7" t="s">
        <v>300</v>
      </c>
      <c r="AB1" s="7" t="s">
        <v>306</v>
      </c>
      <c r="AC1" s="3" t="s">
        <v>301</v>
      </c>
      <c r="AD1" s="8" t="s">
        <v>421</v>
      </c>
      <c r="AE1" s="10"/>
    </row>
    <row r="2" spans="1:33" x14ac:dyDescent="0.3">
      <c r="A2">
        <v>2023</v>
      </c>
      <c r="B2" t="s">
        <v>16</v>
      </c>
      <c r="C2" t="s">
        <v>17</v>
      </c>
      <c r="D2">
        <v>2023</v>
      </c>
      <c r="E2">
        <v>451</v>
      </c>
      <c r="F2">
        <v>240</v>
      </c>
      <c r="G2">
        <v>49.6</v>
      </c>
      <c r="H2">
        <v>111.3</v>
      </c>
      <c r="I2">
        <v>116.9</v>
      </c>
      <c r="J2">
        <v>8.3000000000000007</v>
      </c>
      <c r="K2">
        <v>23.4</v>
      </c>
      <c r="L2">
        <v>56</v>
      </c>
      <c r="M2">
        <v>32.6</v>
      </c>
      <c r="N2">
        <v>23.3</v>
      </c>
      <c r="O2">
        <v>73.900000000000006</v>
      </c>
      <c r="P2">
        <v>45.3</v>
      </c>
      <c r="Q2">
        <v>-11.3</v>
      </c>
      <c r="R2">
        <f>VLOOKUP($B2,FG!$A:$Y,15,FALSE)</f>
        <v>0.61307901899999995</v>
      </c>
      <c r="S2">
        <f>VLOOKUP($B2,FG!$A:$Y,16,FALSE)</f>
        <v>0.42036151434637098</v>
      </c>
      <c r="T2">
        <f>VLOOKUP($B2,FG!$A:$Y,17,FALSE)</f>
        <v>0.46100000000000002</v>
      </c>
      <c r="U2">
        <f t="shared" ref="U2:U65" si="0">STANDARDIZE(K2,AVERAGE(K:K),_xlfn.STDEV.P(K:K))</f>
        <v>1.8512456027390987</v>
      </c>
      <c r="V2">
        <f t="shared" ref="V2:V65" si="1">STANDARDIZE(S2,AVERAGE(S:S),_xlfn.STDEV.P(S:S))</f>
        <v>2.6774114583172368</v>
      </c>
      <c r="W2">
        <f t="shared" ref="W2:W65" si="2">STANDARDIZE(J2,AVERAGE(J:J),_xlfn.STDEV.P(J:J))</f>
        <v>-0.14996001385318211</v>
      </c>
      <c r="X2">
        <f t="shared" ref="X2:X65" si="3">STANDARDIZE(L2,AVERAGE(L:L),_xlfn.STDEV.P(L:L))</f>
        <v>1.7723794221429052</v>
      </c>
      <c r="Y2">
        <f t="shared" ref="Y2:Y65" si="4">STANDARDIZE(G2,AVERAGE(G:G),_xlfn.STDEV.P(G:G))</f>
        <v>3.5027591879536928</v>
      </c>
      <c r="Z2">
        <f t="shared" ref="Z2:Z65" si="5">STANDARDIZE(M2,AVERAGE(M:M),_xlfn.STDEV.P(M:M))</f>
        <v>-0.6563362075749426</v>
      </c>
      <c r="AA2">
        <f t="shared" ref="AA2:AA65" si="6">STANDARDIZE(O2,AVERAGE(O:O),_xlfn.STDEV.P(O:O))</f>
        <v>-2.2263169139858374</v>
      </c>
      <c r="AB2">
        <f t="shared" ref="AB2:AB65" si="7">STANDARDIZE(N2,AVERAGE(N:N),_xlfn.STDEV.P(N:N))</f>
        <v>-1.4743740137263153</v>
      </c>
      <c r="AC2">
        <f t="shared" ref="AC2:AC33" si="8">Y2+AA2-AB2-Z2</f>
        <v>3.4071524952691132</v>
      </c>
      <c r="AD2">
        <f>X2*'Comb LR RESULTS'!$B$18+Y2*'Comb LR RESULTS'!$B$19+Z2*'Comb LR RESULTS'!$B$20+AA2*'Comb LR RESULTS'!$B$21+AB2*'Comb LR RESULTS'!$B$22</f>
        <v>1.9404311938009682</v>
      </c>
    </row>
    <row r="3" spans="1:33" x14ac:dyDescent="0.3">
      <c r="A3">
        <v>2023</v>
      </c>
      <c r="B3" t="s">
        <v>34</v>
      </c>
      <c r="C3" t="s">
        <v>35</v>
      </c>
      <c r="D3">
        <v>2023</v>
      </c>
      <c r="E3">
        <v>528</v>
      </c>
      <c r="F3">
        <v>395</v>
      </c>
      <c r="G3">
        <v>34.4</v>
      </c>
      <c r="H3">
        <v>107.4</v>
      </c>
      <c r="I3">
        <v>114.4</v>
      </c>
      <c r="J3">
        <v>5.8</v>
      </c>
      <c r="K3">
        <v>25.7</v>
      </c>
      <c r="L3">
        <v>47.3</v>
      </c>
      <c r="M3">
        <v>21.6</v>
      </c>
      <c r="N3">
        <v>35.700000000000003</v>
      </c>
      <c r="O3">
        <v>89.6</v>
      </c>
      <c r="P3">
        <v>28.4</v>
      </c>
      <c r="Q3">
        <v>2.9</v>
      </c>
      <c r="R3">
        <f>VLOOKUP($B3,FG!$A:$Y,15,FALSE)</f>
        <v>0.62264150900000004</v>
      </c>
      <c r="S3">
        <f>VLOOKUP($B3,FG!$A:$Y,16,FALSE)</f>
        <v>0.41859350677233198</v>
      </c>
      <c r="T3">
        <f>VLOOKUP($B3,FG!$A:$Y,17,FALSE)</f>
        <v>0.41199999999999998</v>
      </c>
      <c r="U3">
        <f t="shared" si="0"/>
        <v>2.3342746365726499</v>
      </c>
      <c r="V3">
        <f t="shared" si="1"/>
        <v>2.6233360969530564</v>
      </c>
      <c r="W3">
        <f t="shared" si="2"/>
        <v>-0.83252257690774611</v>
      </c>
      <c r="X3">
        <f t="shared" si="3"/>
        <v>-0.7317491191040052</v>
      </c>
      <c r="Y3">
        <f t="shared" si="4"/>
        <v>1.5825643499726187</v>
      </c>
      <c r="Z3">
        <f t="shared" si="5"/>
        <v>-3.3733542846170836</v>
      </c>
      <c r="AA3">
        <f t="shared" si="6"/>
        <v>1.0577424911771141</v>
      </c>
      <c r="AB3">
        <f t="shared" si="7"/>
        <v>0.53389453573891077</v>
      </c>
      <c r="AC3">
        <f t="shared" si="8"/>
        <v>5.4797665900279053</v>
      </c>
      <c r="AD3">
        <f>X3*'Comb LR RESULTS'!$B$18+Y3*'Comb LR RESULTS'!$B$19+Z3*'Comb LR RESULTS'!$B$20+AA3*'Comb LR RESULTS'!$B$21+AB3*'Comb LR RESULTS'!$B$22</f>
        <v>1.9324762934157573</v>
      </c>
    </row>
    <row r="4" spans="1:33" x14ac:dyDescent="0.3">
      <c r="A4">
        <v>2023</v>
      </c>
      <c r="B4" t="s">
        <v>268</v>
      </c>
      <c r="C4" t="s">
        <v>21</v>
      </c>
      <c r="D4">
        <v>2023</v>
      </c>
      <c r="E4">
        <v>728</v>
      </c>
      <c r="F4">
        <v>558</v>
      </c>
      <c r="G4">
        <v>34.9</v>
      </c>
      <c r="H4">
        <v>111</v>
      </c>
      <c r="I4">
        <v>121.2</v>
      </c>
      <c r="J4">
        <v>5</v>
      </c>
      <c r="K4">
        <v>24</v>
      </c>
      <c r="L4">
        <v>52.6</v>
      </c>
      <c r="M4">
        <v>28.6</v>
      </c>
      <c r="N4">
        <v>26.8</v>
      </c>
      <c r="O4">
        <v>87.1</v>
      </c>
      <c r="P4">
        <v>23.8</v>
      </c>
      <c r="Q4">
        <v>7.1</v>
      </c>
      <c r="R4">
        <f>VLOOKUP($B4,FG!$A:$Y,15,FALSE)</f>
        <v>0.59564541199999999</v>
      </c>
      <c r="S4">
        <f>VLOOKUP($B4,FG!$A:$Y,16,FALSE)</f>
        <v>0.42759725475897498</v>
      </c>
      <c r="T4">
        <f>VLOOKUP($B4,FG!$A:$Y,17,FALSE)</f>
        <v>0.46</v>
      </c>
      <c r="U4">
        <f t="shared" si="0"/>
        <v>1.977253176782634</v>
      </c>
      <c r="V4">
        <f t="shared" si="1"/>
        <v>2.8987200563653222</v>
      </c>
      <c r="W4">
        <f t="shared" si="2"/>
        <v>-1.0509425970852064</v>
      </c>
      <c r="X4">
        <f t="shared" si="3"/>
        <v>0.79375447498894092</v>
      </c>
      <c r="Y4">
        <f t="shared" si="4"/>
        <v>1.6457286538535751</v>
      </c>
      <c r="Z4">
        <f t="shared" si="5"/>
        <v>-1.6443427810448121</v>
      </c>
      <c r="AA4">
        <f t="shared" si="6"/>
        <v>0.53480309545052906</v>
      </c>
      <c r="AB4">
        <f t="shared" si="7"/>
        <v>-0.9075240199256468</v>
      </c>
      <c r="AC4">
        <f t="shared" si="8"/>
        <v>4.7323985502745636</v>
      </c>
      <c r="AD4">
        <f>X4*'Comb LR RESULTS'!$B$18+Y4*'Comb LR RESULTS'!$B$19+Z4*'Comb LR RESULTS'!$B$20+AA4*'Comb LR RESULTS'!$B$21+AB4*'Comb LR RESULTS'!$B$22</f>
        <v>1.7862419073835807</v>
      </c>
      <c r="AF4">
        <f>CORREL(Y:Y,V:V)</f>
        <v>0.51421451403400242</v>
      </c>
      <c r="AG4" t="s">
        <v>295</v>
      </c>
    </row>
    <row r="5" spans="1:33" x14ac:dyDescent="0.3">
      <c r="A5">
        <v>2023</v>
      </c>
      <c r="B5" t="s">
        <v>28</v>
      </c>
      <c r="C5" t="s">
        <v>29</v>
      </c>
      <c r="D5">
        <v>2023</v>
      </c>
      <c r="E5">
        <v>492</v>
      </c>
      <c r="F5">
        <v>322</v>
      </c>
      <c r="G5">
        <v>35.700000000000003</v>
      </c>
      <c r="H5">
        <v>109.9</v>
      </c>
      <c r="I5">
        <v>117.7</v>
      </c>
      <c r="J5">
        <v>8.1</v>
      </c>
      <c r="K5">
        <v>21.2</v>
      </c>
      <c r="L5">
        <v>55.3</v>
      </c>
      <c r="M5">
        <v>34.1</v>
      </c>
      <c r="N5">
        <v>29.8</v>
      </c>
      <c r="O5">
        <v>87.6</v>
      </c>
      <c r="P5">
        <v>26.4</v>
      </c>
      <c r="Q5">
        <v>8.5</v>
      </c>
      <c r="R5">
        <f>VLOOKUP($B5,FG!$A:$Y,15,FALSE)</f>
        <v>0.58292682900000004</v>
      </c>
      <c r="S5">
        <f>VLOOKUP($B5,FG!$A:$Y,16,FALSE)</f>
        <v>0.415487522141753</v>
      </c>
      <c r="T5">
        <f>VLOOKUP($B5,FG!$A:$Y,17,FALSE)</f>
        <v>0.438</v>
      </c>
      <c r="U5">
        <f t="shared" si="0"/>
        <v>1.3892178312461367</v>
      </c>
      <c r="V5">
        <f t="shared" si="1"/>
        <v>2.528338064276956</v>
      </c>
      <c r="W5">
        <f t="shared" si="2"/>
        <v>-0.2045650188975475</v>
      </c>
      <c r="X5">
        <f t="shared" si="3"/>
        <v>1.5708978153759117</v>
      </c>
      <c r="Y5">
        <f t="shared" si="4"/>
        <v>1.746791540063106</v>
      </c>
      <c r="Z5">
        <f t="shared" si="5"/>
        <v>-0.28583374252374155</v>
      </c>
      <c r="AA5">
        <f t="shared" si="6"/>
        <v>0.63939097459584615</v>
      </c>
      <c r="AB5">
        <f t="shared" si="7"/>
        <v>-0.42165259666793087</v>
      </c>
      <c r="AC5">
        <f t="shared" si="8"/>
        <v>3.0936688538506245</v>
      </c>
      <c r="AD5">
        <f>X5*'Comb LR RESULTS'!$B$18+Y5*'Comb LR RESULTS'!$B$19+Z5*'Comb LR RESULTS'!$B$20+AA5*'Comb LR RESULTS'!$B$21+AB5*'Comb LR RESULTS'!$B$22</f>
        <v>1.6585100595975057</v>
      </c>
      <c r="AF5">
        <f>CORREL(Y:Y,T:T)</f>
        <v>0.66830782458153681</v>
      </c>
      <c r="AG5" t="s">
        <v>296</v>
      </c>
    </row>
    <row r="6" spans="1:33" x14ac:dyDescent="0.3">
      <c r="A6">
        <v>2023</v>
      </c>
      <c r="B6" t="s">
        <v>53</v>
      </c>
      <c r="C6" t="s">
        <v>54</v>
      </c>
      <c r="D6">
        <v>2023</v>
      </c>
      <c r="E6">
        <v>706</v>
      </c>
      <c r="F6">
        <v>445</v>
      </c>
      <c r="G6">
        <v>31.5</v>
      </c>
      <c r="H6">
        <v>108.4</v>
      </c>
      <c r="I6">
        <v>115.3</v>
      </c>
      <c r="J6">
        <v>5.4</v>
      </c>
      <c r="K6">
        <v>22.6</v>
      </c>
      <c r="L6">
        <v>58.5</v>
      </c>
      <c r="M6">
        <v>35.9</v>
      </c>
      <c r="N6">
        <v>17.3</v>
      </c>
      <c r="O6">
        <v>87.7</v>
      </c>
      <c r="P6">
        <v>23.7</v>
      </c>
      <c r="Q6">
        <v>1.3</v>
      </c>
      <c r="R6">
        <f>VLOOKUP($B6,FG!$A:$Y,15,FALSE)</f>
        <v>0.51936619699999997</v>
      </c>
      <c r="S6">
        <f>VLOOKUP($B6,FG!$A:$Y,16,FALSE)</f>
        <v>0.394873754988456</v>
      </c>
      <c r="T6">
        <f>VLOOKUP($B6,FG!$A:$Y,17,FALSE)</f>
        <v>0.40799999999999997</v>
      </c>
      <c r="U6">
        <f t="shared" si="0"/>
        <v>1.6832355040143858</v>
      </c>
      <c r="V6">
        <f t="shared" si="1"/>
        <v>1.8978560888264222</v>
      </c>
      <c r="W6">
        <f t="shared" si="2"/>
        <v>-0.94173258699647622</v>
      </c>
      <c r="X6">
        <f t="shared" si="3"/>
        <v>2.4919565891678794</v>
      </c>
      <c r="Y6">
        <f t="shared" si="4"/>
        <v>1.216211387463072</v>
      </c>
      <c r="Z6">
        <f t="shared" si="5"/>
        <v>0.15876921553769896</v>
      </c>
      <c r="AA6">
        <f t="shared" si="6"/>
        <v>0.66030855042491132</v>
      </c>
      <c r="AB6">
        <f t="shared" si="7"/>
        <v>-2.4461168602417471</v>
      </c>
      <c r="AC6">
        <f t="shared" si="8"/>
        <v>4.1638675825920313</v>
      </c>
      <c r="AD6">
        <f>X6*'Comb LR RESULTS'!$B$18+Y6*'Comb LR RESULTS'!$B$19+Z6*'Comb LR RESULTS'!$B$20+AA6*'Comb LR RESULTS'!$B$21+AB6*'Comb LR RESULTS'!$B$22</f>
        <v>1.5778438970732613</v>
      </c>
      <c r="AF6">
        <f>CORREL($K:$K,S:S)</f>
        <v>0.48054053229814214</v>
      </c>
      <c r="AG6" t="s">
        <v>297</v>
      </c>
    </row>
    <row r="7" spans="1:33" x14ac:dyDescent="0.3">
      <c r="A7">
        <v>2023</v>
      </c>
      <c r="B7" t="s">
        <v>73</v>
      </c>
      <c r="C7" t="s">
        <v>25</v>
      </c>
      <c r="D7">
        <v>2023</v>
      </c>
      <c r="E7">
        <v>688</v>
      </c>
      <c r="F7">
        <v>481</v>
      </c>
      <c r="G7">
        <v>28.9</v>
      </c>
      <c r="H7">
        <v>104.8</v>
      </c>
      <c r="I7">
        <v>110.1</v>
      </c>
      <c r="J7">
        <v>14.8</v>
      </c>
      <c r="K7">
        <v>19.2</v>
      </c>
      <c r="L7">
        <v>57.3</v>
      </c>
      <c r="M7">
        <v>38.1</v>
      </c>
      <c r="N7">
        <v>21.7</v>
      </c>
      <c r="O7">
        <v>92.5</v>
      </c>
      <c r="P7">
        <v>21.9</v>
      </c>
      <c r="Q7">
        <v>11.2</v>
      </c>
      <c r="R7">
        <f>VLOOKUP($B7,FG!$A:$Y,15,FALSE)</f>
        <v>0.57876712299999999</v>
      </c>
      <c r="S7">
        <f>VLOOKUP($B7,FG!$A:$Y,16,FALSE)</f>
        <v>0.416488776345183</v>
      </c>
      <c r="T7">
        <f>VLOOKUP($B7,FG!$A:$Y,17,FALSE)</f>
        <v>0.40699999999999997</v>
      </c>
      <c r="U7">
        <f t="shared" si="0"/>
        <v>0.96919258443435319</v>
      </c>
      <c r="V7">
        <f t="shared" si="1"/>
        <v>2.5589619052960257</v>
      </c>
      <c r="W7">
        <f t="shared" si="2"/>
        <v>1.6247026500886836</v>
      </c>
      <c r="X7">
        <f t="shared" si="3"/>
        <v>2.1465595489958909</v>
      </c>
      <c r="Y7">
        <f t="shared" si="4"/>
        <v>0.88775700728209883</v>
      </c>
      <c r="Z7">
        <f t="shared" si="5"/>
        <v>0.70217283094612781</v>
      </c>
      <c r="AA7">
        <f t="shared" si="6"/>
        <v>1.6643521902199541</v>
      </c>
      <c r="AB7">
        <f t="shared" si="7"/>
        <v>-1.7335054394637641</v>
      </c>
      <c r="AC7">
        <f t="shared" si="8"/>
        <v>3.5834418060196889</v>
      </c>
      <c r="AD7">
        <f>X7*'Comb LR RESULTS'!$B$18+Y7*'Comb LR RESULTS'!$B$19+Z7*'Comb LR RESULTS'!$B$20+AA7*'Comb LR RESULTS'!$B$21+AB7*'Comb LR RESULTS'!$B$22</f>
        <v>1.5249676475545291</v>
      </c>
      <c r="AF7">
        <f>CORREL($K:$K,T:T)</f>
        <v>0.56345103050245227</v>
      </c>
      <c r="AG7" t="s">
        <v>298</v>
      </c>
    </row>
    <row r="8" spans="1:33" x14ac:dyDescent="0.3">
      <c r="A8">
        <v>2023</v>
      </c>
      <c r="B8" t="s">
        <v>30</v>
      </c>
      <c r="C8" t="s">
        <v>21</v>
      </c>
      <c r="D8">
        <v>2023</v>
      </c>
      <c r="E8">
        <v>590</v>
      </c>
      <c r="F8">
        <v>397</v>
      </c>
      <c r="G8">
        <v>35.5</v>
      </c>
      <c r="H8">
        <v>107.9</v>
      </c>
      <c r="I8">
        <v>115.3</v>
      </c>
      <c r="J8">
        <v>11.1</v>
      </c>
      <c r="K8">
        <v>20.6</v>
      </c>
      <c r="L8">
        <v>50.6</v>
      </c>
      <c r="M8">
        <v>30</v>
      </c>
      <c r="N8">
        <v>31.6</v>
      </c>
      <c r="O8">
        <v>83.8</v>
      </c>
      <c r="P8">
        <v>34.5</v>
      </c>
      <c r="Q8">
        <v>0.8</v>
      </c>
      <c r="R8">
        <f>VLOOKUP($B8,FG!$A:$Y,15,FALSE)</f>
        <v>0.55849056600000002</v>
      </c>
      <c r="S8">
        <f>VLOOKUP($B8,FG!$A:$Y,16,FALSE)</f>
        <v>0.38094872387532602</v>
      </c>
      <c r="T8">
        <f>VLOOKUP($B8,FG!$A:$Y,17,FALSE)</f>
        <v>0.39600000000000002</v>
      </c>
      <c r="U8">
        <f t="shared" si="0"/>
        <v>1.2632102572026023</v>
      </c>
      <c r="V8">
        <f t="shared" si="1"/>
        <v>1.4719523198002871</v>
      </c>
      <c r="W8">
        <f t="shared" si="2"/>
        <v>0.61451005676792902</v>
      </c>
      <c r="X8">
        <f t="shared" si="3"/>
        <v>0.21809274136896176</v>
      </c>
      <c r="Y8">
        <f t="shared" si="4"/>
        <v>1.7215258185107229</v>
      </c>
      <c r="Z8">
        <f t="shared" si="5"/>
        <v>-1.2985404803303582</v>
      </c>
      <c r="AA8">
        <f t="shared" si="6"/>
        <v>-0.15547690690856253</v>
      </c>
      <c r="AB8">
        <f t="shared" si="7"/>
        <v>-0.13012974271330116</v>
      </c>
      <c r="AC8">
        <f t="shared" si="8"/>
        <v>2.9947191346458197</v>
      </c>
      <c r="AD8">
        <f>X8*'Comb LR RESULTS'!$B$18+Y8*'Comb LR RESULTS'!$B$19+Z8*'Comb LR RESULTS'!$B$20+AA8*'Comb LR RESULTS'!$B$21+AB8*'Comb LR RESULTS'!$B$22</f>
        <v>1.3551331598087171</v>
      </c>
      <c r="AF8">
        <f>CORREL(AC:AC,V:V)</f>
        <v>0.61061125091138413</v>
      </c>
      <c r="AG8" t="s">
        <v>302</v>
      </c>
    </row>
    <row r="9" spans="1:33" x14ac:dyDescent="0.3">
      <c r="A9">
        <v>2023</v>
      </c>
      <c r="B9" t="s">
        <v>24</v>
      </c>
      <c r="C9" t="s">
        <v>25</v>
      </c>
      <c r="D9">
        <v>2023</v>
      </c>
      <c r="E9">
        <v>479</v>
      </c>
      <c r="F9">
        <v>292</v>
      </c>
      <c r="G9">
        <v>37</v>
      </c>
      <c r="H9">
        <v>107.3</v>
      </c>
      <c r="I9">
        <v>112.1</v>
      </c>
      <c r="J9">
        <v>6.8</v>
      </c>
      <c r="K9">
        <v>18.399999999999999</v>
      </c>
      <c r="L9">
        <v>47.3</v>
      </c>
      <c r="M9">
        <v>28.9</v>
      </c>
      <c r="N9">
        <v>36</v>
      </c>
      <c r="O9">
        <v>80.8</v>
      </c>
      <c r="P9">
        <v>44.1</v>
      </c>
      <c r="Q9">
        <v>-6.4</v>
      </c>
      <c r="R9">
        <f>VLOOKUP($B9,FG!$A:$Y,15,FALSE)</f>
        <v>0.57175925900000002</v>
      </c>
      <c r="S9">
        <f>VLOOKUP($B9,FG!$A:$Y,16,FALSE)</f>
        <v>0.36935052776536997</v>
      </c>
      <c r="T9">
        <f>VLOOKUP($B9,FG!$A:$Y,17,FALSE)</f>
        <v>0.36899999999999999</v>
      </c>
      <c r="U9">
        <f t="shared" si="0"/>
        <v>0.80118248570963968</v>
      </c>
      <c r="V9">
        <f t="shared" si="1"/>
        <v>1.1172159176333392</v>
      </c>
      <c r="W9">
        <f t="shared" si="2"/>
        <v>-0.55949755168592064</v>
      </c>
      <c r="X9">
        <f t="shared" si="3"/>
        <v>-0.7317491191040052</v>
      </c>
      <c r="Y9">
        <f t="shared" si="4"/>
        <v>1.9110187301535921</v>
      </c>
      <c r="Z9">
        <f t="shared" si="5"/>
        <v>-1.5702422880345726</v>
      </c>
      <c r="AA9">
        <f t="shared" si="6"/>
        <v>-0.7830041817804646</v>
      </c>
      <c r="AB9">
        <f t="shared" si="7"/>
        <v>0.58248167806468198</v>
      </c>
      <c r="AC9">
        <f t="shared" si="8"/>
        <v>2.115775158343018</v>
      </c>
      <c r="AD9">
        <f>X9*'Comb LR RESULTS'!$B$18+Y9*'Comb LR RESULTS'!$B$19+Z9*'Comb LR RESULTS'!$B$20+AA9*'Comb LR RESULTS'!$B$21+AB9*'Comb LR RESULTS'!$B$22</f>
        <v>1.1086981268457883</v>
      </c>
      <c r="AF9">
        <f>CORREL(AC:AC,T:T)</f>
        <v>0.73715483428567052</v>
      </c>
      <c r="AG9" t="s">
        <v>307</v>
      </c>
    </row>
    <row r="10" spans="1:33" x14ac:dyDescent="0.3">
      <c r="A10">
        <v>2023</v>
      </c>
      <c r="B10" t="s">
        <v>39</v>
      </c>
      <c r="C10" t="s">
        <v>40</v>
      </c>
      <c r="D10">
        <v>2023</v>
      </c>
      <c r="E10">
        <v>535</v>
      </c>
      <c r="F10">
        <v>281</v>
      </c>
      <c r="G10">
        <v>33.5</v>
      </c>
      <c r="H10">
        <v>107.2</v>
      </c>
      <c r="I10">
        <v>114.7</v>
      </c>
      <c r="J10">
        <v>14.6</v>
      </c>
      <c r="K10">
        <v>19.5</v>
      </c>
      <c r="L10">
        <v>56.2</v>
      </c>
      <c r="M10">
        <v>36.700000000000003</v>
      </c>
      <c r="N10">
        <v>23.6</v>
      </c>
      <c r="O10">
        <v>81.8</v>
      </c>
      <c r="P10">
        <v>35.1</v>
      </c>
      <c r="Q10">
        <v>-5.8</v>
      </c>
      <c r="R10">
        <f>VLOOKUP($B10,FG!$A:$Y,15,FALSE)</f>
        <v>0.45413870200000001</v>
      </c>
      <c r="S10">
        <f>VLOOKUP($B10,FG!$A:$Y,16,FALSE)</f>
        <v>0.34122102802857401</v>
      </c>
      <c r="T10">
        <f>VLOOKUP($B10,FG!$A:$Y,17,FALSE)</f>
        <v>0.34599999999999997</v>
      </c>
      <c r="U10">
        <f t="shared" si="0"/>
        <v>1.0321963714561209</v>
      </c>
      <c r="V10">
        <f t="shared" si="1"/>
        <v>0.25686164902243186</v>
      </c>
      <c r="W10">
        <f t="shared" si="2"/>
        <v>1.5700976450443183</v>
      </c>
      <c r="X10">
        <f t="shared" si="3"/>
        <v>1.829945595504904</v>
      </c>
      <c r="Y10">
        <f t="shared" si="4"/>
        <v>1.4688686029868976</v>
      </c>
      <c r="Z10">
        <f t="shared" si="5"/>
        <v>0.35637053023167387</v>
      </c>
      <c r="AA10">
        <f t="shared" si="6"/>
        <v>-0.57382842348983054</v>
      </c>
      <c r="AB10">
        <f t="shared" si="7"/>
        <v>-1.4257868714005437</v>
      </c>
      <c r="AC10">
        <f t="shared" si="8"/>
        <v>1.9644565206659372</v>
      </c>
      <c r="AD10">
        <f>X10*'Comb LR RESULTS'!$B$18+Y10*'Comb LR RESULTS'!$B$19+Z10*'Comb LR RESULTS'!$B$20+AA10*'Comb LR RESULTS'!$B$21+AB10*'Comb LR RESULTS'!$B$22</f>
        <v>1.0425135049102878</v>
      </c>
    </row>
    <row r="11" spans="1:33" x14ac:dyDescent="0.3">
      <c r="A11">
        <v>2023</v>
      </c>
      <c r="B11" t="s">
        <v>50</v>
      </c>
      <c r="C11" t="s">
        <v>51</v>
      </c>
      <c r="D11">
        <v>2023</v>
      </c>
      <c r="E11">
        <v>578</v>
      </c>
      <c r="F11">
        <v>367</v>
      </c>
      <c r="G11">
        <v>31.6</v>
      </c>
      <c r="H11">
        <v>107.9</v>
      </c>
      <c r="I11">
        <v>114.8</v>
      </c>
      <c r="J11">
        <v>11.4</v>
      </c>
      <c r="K11">
        <v>24</v>
      </c>
      <c r="L11">
        <v>55.1</v>
      </c>
      <c r="M11">
        <v>31.1</v>
      </c>
      <c r="N11">
        <v>28.1</v>
      </c>
      <c r="O11">
        <v>82.1</v>
      </c>
      <c r="P11">
        <v>35.4</v>
      </c>
      <c r="Q11">
        <v>0.7</v>
      </c>
      <c r="R11">
        <f>VLOOKUP($B11,FG!$A:$Y,15,FALSE)</f>
        <v>0.51190476100000004</v>
      </c>
      <c r="S11">
        <f>VLOOKUP($B11,FG!$A:$Y,16,FALSE)</f>
        <v>0.36067228246894101</v>
      </c>
      <c r="T11">
        <f>VLOOKUP($B11,FG!$A:$Y,17,FALSE)</f>
        <v>0.374</v>
      </c>
      <c r="U11">
        <f t="shared" si="0"/>
        <v>1.977253176782634</v>
      </c>
      <c r="V11">
        <f t="shared" si="1"/>
        <v>0.85178761443929052</v>
      </c>
      <c r="W11">
        <f t="shared" si="2"/>
        <v>0.69641756433447688</v>
      </c>
      <c r="X11">
        <f t="shared" si="3"/>
        <v>1.5133316420139149</v>
      </c>
      <c r="Y11">
        <f t="shared" si="4"/>
        <v>1.2288442482392636</v>
      </c>
      <c r="Z11">
        <f t="shared" si="5"/>
        <v>-1.0268386726261436</v>
      </c>
      <c r="AA11">
        <f t="shared" si="6"/>
        <v>-0.51107569600264091</v>
      </c>
      <c r="AB11">
        <f t="shared" si="7"/>
        <v>-0.69697973651396972</v>
      </c>
      <c r="AC11">
        <f t="shared" si="8"/>
        <v>2.441586961376736</v>
      </c>
      <c r="AD11">
        <f>X11*'Comb LR RESULTS'!$B$18+Y11*'Comb LR RESULTS'!$B$19+Z11*'Comb LR RESULTS'!$B$20+AA11*'Comb LR RESULTS'!$B$21+AB11*'Comb LR RESULTS'!$B$22</f>
        <v>1.0355260604080276</v>
      </c>
    </row>
    <row r="12" spans="1:33" x14ac:dyDescent="0.3">
      <c r="A12">
        <v>2023</v>
      </c>
      <c r="B12" t="s">
        <v>60</v>
      </c>
      <c r="C12" t="s">
        <v>61</v>
      </c>
      <c r="D12">
        <v>2023</v>
      </c>
      <c r="E12">
        <v>681</v>
      </c>
      <c r="F12">
        <v>438</v>
      </c>
      <c r="G12">
        <v>30.6</v>
      </c>
      <c r="H12">
        <v>106.2</v>
      </c>
      <c r="I12">
        <v>112.7</v>
      </c>
      <c r="J12">
        <v>13</v>
      </c>
      <c r="K12">
        <v>19</v>
      </c>
      <c r="L12">
        <v>51.1</v>
      </c>
      <c r="M12">
        <v>32.1</v>
      </c>
      <c r="N12">
        <v>28.3</v>
      </c>
      <c r="O12">
        <v>84.8</v>
      </c>
      <c r="P12">
        <v>31.5</v>
      </c>
      <c r="Q12">
        <v>2.7</v>
      </c>
      <c r="R12">
        <f>VLOOKUP($B12,FG!$A:$Y,15,FALSE)</f>
        <v>0.44554455399999998</v>
      </c>
      <c r="S12">
        <f>VLOOKUP($B12,FG!$A:$Y,16,FALSE)</f>
        <v>0.32570957552810698</v>
      </c>
      <c r="T12">
        <f>VLOOKUP($B12,FG!$A:$Y,17,FALSE)</f>
        <v>0.35199999999999998</v>
      </c>
      <c r="U12">
        <f t="shared" si="0"/>
        <v>0.92719005975317503</v>
      </c>
      <c r="V12">
        <f t="shared" si="1"/>
        <v>-0.21756358057648692</v>
      </c>
      <c r="W12">
        <f t="shared" si="2"/>
        <v>1.1332576046893976</v>
      </c>
      <c r="X12">
        <f t="shared" si="3"/>
        <v>0.36200817477395653</v>
      </c>
      <c r="Y12">
        <f t="shared" si="4"/>
        <v>1.1025156404773508</v>
      </c>
      <c r="Z12">
        <f t="shared" si="5"/>
        <v>-0.77983702925867626</v>
      </c>
      <c r="AA12">
        <f t="shared" si="6"/>
        <v>5.3698851382071484E-2</v>
      </c>
      <c r="AB12">
        <f t="shared" si="7"/>
        <v>-0.66458830829678883</v>
      </c>
      <c r="AC12">
        <f t="shared" si="8"/>
        <v>2.6006398294148871</v>
      </c>
      <c r="AD12">
        <f>X12*'Comb LR RESULTS'!$B$18+Y12*'Comb LR RESULTS'!$B$19+Z12*'Comb LR RESULTS'!$B$20+AA12*'Comb LR RESULTS'!$B$21+AB12*'Comb LR RESULTS'!$B$22</f>
        <v>1.0123375997018211</v>
      </c>
    </row>
    <row r="13" spans="1:33" x14ac:dyDescent="0.3">
      <c r="A13">
        <v>2023</v>
      </c>
      <c r="B13" t="s">
        <v>36</v>
      </c>
      <c r="C13" t="s">
        <v>21</v>
      </c>
      <c r="D13">
        <v>2023</v>
      </c>
      <c r="E13">
        <v>710</v>
      </c>
      <c r="F13">
        <v>472</v>
      </c>
      <c r="G13">
        <v>34.1</v>
      </c>
      <c r="H13">
        <v>109.3</v>
      </c>
      <c r="I13">
        <v>116.1</v>
      </c>
      <c r="J13">
        <v>7.4</v>
      </c>
      <c r="K13">
        <v>19.899999999999999</v>
      </c>
      <c r="L13">
        <v>50.6</v>
      </c>
      <c r="M13">
        <v>30.7</v>
      </c>
      <c r="N13">
        <v>31.6</v>
      </c>
      <c r="O13">
        <v>81.3</v>
      </c>
      <c r="P13">
        <v>34.1</v>
      </c>
      <c r="Q13">
        <v>-1.1000000000000001</v>
      </c>
      <c r="R13">
        <f>VLOOKUP($B13,FG!$A:$Y,15,FALSE)</f>
        <v>0.51572326999999996</v>
      </c>
      <c r="S13">
        <f>VLOOKUP($B13,FG!$A:$Y,16,FALSE)</f>
        <v>0.36272671495979503</v>
      </c>
      <c r="T13">
        <f>VLOOKUP($B13,FG!$A:$Y,17,FALSE)</f>
        <v>0.36499999999999999</v>
      </c>
      <c r="U13">
        <f t="shared" si="0"/>
        <v>1.1162014208184774</v>
      </c>
      <c r="V13">
        <f t="shared" si="1"/>
        <v>0.91462341954133053</v>
      </c>
      <c r="W13">
        <f t="shared" si="2"/>
        <v>-0.39568253655282515</v>
      </c>
      <c r="X13">
        <f t="shared" si="3"/>
        <v>0.21809274136896176</v>
      </c>
      <c r="Y13">
        <f t="shared" si="4"/>
        <v>1.5446657676440454</v>
      </c>
      <c r="Z13">
        <f t="shared" si="5"/>
        <v>-1.1256393299731311</v>
      </c>
      <c r="AA13">
        <f t="shared" si="6"/>
        <v>-0.67841630263514752</v>
      </c>
      <c r="AB13">
        <f t="shared" si="7"/>
        <v>-0.13012974271330116</v>
      </c>
      <c r="AC13">
        <f t="shared" si="8"/>
        <v>2.1220185376953302</v>
      </c>
      <c r="AD13">
        <f>X13*'Comb LR RESULTS'!$B$18+Y13*'Comb LR RESULTS'!$B$19+Z13*'Comb LR RESULTS'!$B$20+AA13*'Comb LR RESULTS'!$B$21+AB13*'Comb LR RESULTS'!$B$22</f>
        <v>1.0050103070218099</v>
      </c>
    </row>
    <row r="14" spans="1:33" x14ac:dyDescent="0.3">
      <c r="A14">
        <v>2023</v>
      </c>
      <c r="B14" t="s">
        <v>37</v>
      </c>
      <c r="C14" t="s">
        <v>38</v>
      </c>
      <c r="D14">
        <v>2023</v>
      </c>
      <c r="E14">
        <v>420</v>
      </c>
      <c r="F14">
        <v>272</v>
      </c>
      <c r="G14">
        <v>33.5</v>
      </c>
      <c r="H14">
        <v>106.8</v>
      </c>
      <c r="I14">
        <v>116.6</v>
      </c>
      <c r="J14">
        <v>11.8</v>
      </c>
      <c r="K14">
        <v>18.899999999999999</v>
      </c>
      <c r="L14">
        <v>53.8</v>
      </c>
      <c r="M14">
        <v>34.9</v>
      </c>
      <c r="N14">
        <v>31.1</v>
      </c>
      <c r="O14">
        <v>82.8</v>
      </c>
      <c r="P14">
        <v>28.9</v>
      </c>
      <c r="Q14">
        <v>5.8</v>
      </c>
      <c r="R14">
        <f>VLOOKUP($B14,FG!$A:$Y,15,FALSE)</f>
        <v>0.41620111700000001</v>
      </c>
      <c r="S14">
        <f>VLOOKUP($B14,FG!$A:$Y,16,FALSE)</f>
        <v>0.33089668483324403</v>
      </c>
      <c r="T14">
        <f>VLOOKUP($B14,FG!$A:$Y,17,FALSE)</f>
        <v>0.36599999999999999</v>
      </c>
      <c r="U14">
        <f t="shared" si="0"/>
        <v>0.90618879741258551</v>
      </c>
      <c r="V14">
        <f t="shared" si="1"/>
        <v>-5.8913349531377682E-2</v>
      </c>
      <c r="W14">
        <f t="shared" si="2"/>
        <v>0.8056275744232072</v>
      </c>
      <c r="X14">
        <f t="shared" si="3"/>
        <v>1.1391515151609273</v>
      </c>
      <c r="Y14">
        <f t="shared" si="4"/>
        <v>1.4688686029868976</v>
      </c>
      <c r="Z14">
        <f t="shared" si="5"/>
        <v>-8.8232427829768395E-2</v>
      </c>
      <c r="AA14">
        <f t="shared" si="6"/>
        <v>-0.36465266519919654</v>
      </c>
      <c r="AB14">
        <f t="shared" si="7"/>
        <v>-0.21110831325625382</v>
      </c>
      <c r="AC14">
        <f t="shared" si="8"/>
        <v>1.4035566788737233</v>
      </c>
      <c r="AD14">
        <f>X14*'Comb LR RESULTS'!$B$18+Y14*'Comb LR RESULTS'!$B$19+Z14*'Comb LR RESULTS'!$B$20+AA14*'Comb LR RESULTS'!$B$21+AB14*'Comb LR RESULTS'!$B$22</f>
        <v>0.98425698493348868</v>
      </c>
    </row>
    <row r="15" spans="1:33" x14ac:dyDescent="0.3">
      <c r="A15">
        <v>2023</v>
      </c>
      <c r="B15" t="s">
        <v>22</v>
      </c>
      <c r="C15" t="s">
        <v>23</v>
      </c>
      <c r="D15">
        <v>2023</v>
      </c>
      <c r="E15">
        <v>579</v>
      </c>
      <c r="F15">
        <v>356</v>
      </c>
      <c r="G15">
        <v>37.4</v>
      </c>
      <c r="H15">
        <v>110.9</v>
      </c>
      <c r="I15">
        <v>118.6</v>
      </c>
      <c r="J15">
        <v>7.9</v>
      </c>
      <c r="K15">
        <v>19.5</v>
      </c>
      <c r="L15">
        <v>51.9</v>
      </c>
      <c r="M15">
        <v>32.4</v>
      </c>
      <c r="N15">
        <v>34.1</v>
      </c>
      <c r="O15">
        <v>78.400000000000006</v>
      </c>
      <c r="P15">
        <v>36.200000000000003</v>
      </c>
      <c r="Q15">
        <v>-1.4</v>
      </c>
      <c r="R15">
        <f>VLOOKUP($B15,FG!$A:$Y,15,FALSE)</f>
        <v>0.65392354100000005</v>
      </c>
      <c r="S15">
        <f>VLOOKUP($B15,FG!$A:$Y,16,FALSE)</f>
        <v>0.43348250588821402</v>
      </c>
      <c r="T15">
        <f>VLOOKUP($B15,FG!$A:$Y,17,FALSE)</f>
        <v>0.42699999999999999</v>
      </c>
      <c r="U15">
        <f t="shared" si="0"/>
        <v>1.0321963714561209</v>
      </c>
      <c r="V15">
        <f t="shared" si="1"/>
        <v>3.0787232906306148</v>
      </c>
      <c r="W15">
        <f t="shared" si="2"/>
        <v>-0.25917002394191241</v>
      </c>
      <c r="X15">
        <f t="shared" si="3"/>
        <v>0.59227286822194747</v>
      </c>
      <c r="Y15">
        <f t="shared" si="4"/>
        <v>1.9615501732583569</v>
      </c>
      <c r="Z15">
        <f t="shared" si="5"/>
        <v>-0.7057365362484368</v>
      </c>
      <c r="AA15">
        <f t="shared" si="6"/>
        <v>-1.2850260016779844</v>
      </c>
      <c r="AB15">
        <f t="shared" si="7"/>
        <v>0.27476311000146209</v>
      </c>
      <c r="AC15">
        <f t="shared" si="8"/>
        <v>1.1074975978273471</v>
      </c>
      <c r="AD15">
        <f>X15*'Comb LR RESULTS'!$B$18+Y15*'Comb LR RESULTS'!$B$19+Z15*'Comb LR RESULTS'!$B$20+AA15*'Comb LR RESULTS'!$B$21+AB15*'Comb LR RESULTS'!$B$22</f>
        <v>0.95559034961011657</v>
      </c>
    </row>
    <row r="16" spans="1:33" x14ac:dyDescent="0.3">
      <c r="A16">
        <v>2023</v>
      </c>
      <c r="B16" t="s">
        <v>20</v>
      </c>
      <c r="C16" t="s">
        <v>21</v>
      </c>
      <c r="D16">
        <v>2023</v>
      </c>
      <c r="E16">
        <v>711</v>
      </c>
      <c r="F16">
        <v>444</v>
      </c>
      <c r="G16">
        <v>37.4</v>
      </c>
      <c r="H16">
        <v>109.4</v>
      </c>
      <c r="I16">
        <v>118.6</v>
      </c>
      <c r="J16">
        <v>11</v>
      </c>
      <c r="K16">
        <v>21.1</v>
      </c>
      <c r="L16">
        <v>51.4</v>
      </c>
      <c r="M16">
        <v>30.3</v>
      </c>
      <c r="N16">
        <v>29.1</v>
      </c>
      <c r="O16">
        <v>76</v>
      </c>
      <c r="P16">
        <v>30</v>
      </c>
      <c r="Q16">
        <v>-1.9</v>
      </c>
      <c r="R16">
        <f>VLOOKUP($B16,FG!$A:$Y,15,FALSE)</f>
        <v>0.60361842099999996</v>
      </c>
      <c r="S16">
        <f>VLOOKUP($B16,FG!$A:$Y,16,FALSE)</f>
        <v>0.41275759828224601</v>
      </c>
      <c r="T16">
        <f>VLOOKUP($B16,FG!$A:$Y,17,FALSE)</f>
        <v>0.39200000000000002</v>
      </c>
      <c r="U16">
        <f t="shared" si="0"/>
        <v>1.3682165689055481</v>
      </c>
      <c r="V16">
        <f t="shared" si="1"/>
        <v>2.4448420310205492</v>
      </c>
      <c r="W16">
        <f t="shared" si="2"/>
        <v>0.58720755424574655</v>
      </c>
      <c r="X16">
        <f t="shared" si="3"/>
        <v>0.44835743481695262</v>
      </c>
      <c r="Y16">
        <f t="shared" si="4"/>
        <v>1.9615501732583569</v>
      </c>
      <c r="Z16">
        <f t="shared" si="5"/>
        <v>-1.2244399873201177</v>
      </c>
      <c r="AA16">
        <f t="shared" si="6"/>
        <v>-1.7870478215755072</v>
      </c>
      <c r="AB16">
        <f t="shared" si="7"/>
        <v>-0.53502259542806441</v>
      </c>
      <c r="AC16">
        <f t="shared" si="8"/>
        <v>1.9339649344310317</v>
      </c>
      <c r="AD16">
        <f>X16*'Comb LR RESULTS'!$B$18+Y16*'Comb LR RESULTS'!$B$19+Z16*'Comb LR RESULTS'!$B$20+AA16*'Comb LR RESULTS'!$B$21+AB16*'Comb LR RESULTS'!$B$22</f>
        <v>0.94579119353077268</v>
      </c>
    </row>
    <row r="17" spans="1:30" x14ac:dyDescent="0.3">
      <c r="A17">
        <v>2023</v>
      </c>
      <c r="B17" t="s">
        <v>33</v>
      </c>
      <c r="C17" t="s">
        <v>25</v>
      </c>
      <c r="D17">
        <v>2023</v>
      </c>
      <c r="E17">
        <v>576</v>
      </c>
      <c r="F17">
        <v>335</v>
      </c>
      <c r="G17">
        <v>34.6</v>
      </c>
      <c r="H17">
        <v>105.4</v>
      </c>
      <c r="I17">
        <v>111.1</v>
      </c>
      <c r="J17">
        <v>19.100000000000001</v>
      </c>
      <c r="K17">
        <v>16.899999999999999</v>
      </c>
      <c r="L17">
        <v>55.8</v>
      </c>
      <c r="M17">
        <v>38.9</v>
      </c>
      <c r="N17">
        <v>24.2</v>
      </c>
      <c r="O17">
        <v>80.400000000000006</v>
      </c>
      <c r="P17">
        <v>37.4</v>
      </c>
      <c r="Q17">
        <v>-3.7</v>
      </c>
      <c r="R17">
        <f>VLOOKUP($B17,FG!$A:$Y,15,FALSE)</f>
        <v>0.475103734</v>
      </c>
      <c r="S17">
        <f>VLOOKUP($B17,FG!$A:$Y,16,FALSE)</f>
        <v>0.34425442415734903</v>
      </c>
      <c r="T17">
        <f>VLOOKUP($B17,FG!$A:$Y,17,FALSE)</f>
        <v>0.36399999999999999</v>
      </c>
      <c r="U17">
        <f t="shared" si="0"/>
        <v>0.48616355060080196</v>
      </c>
      <c r="V17">
        <f t="shared" si="1"/>
        <v>0.34963952748450533</v>
      </c>
      <c r="W17">
        <f t="shared" si="2"/>
        <v>2.7987102585425334</v>
      </c>
      <c r="X17">
        <f t="shared" si="3"/>
        <v>1.7148132487809065</v>
      </c>
      <c r="Y17">
        <f t="shared" si="4"/>
        <v>1.6078300715250018</v>
      </c>
      <c r="Z17">
        <f t="shared" si="5"/>
        <v>0.89977414564010105</v>
      </c>
      <c r="AA17">
        <f t="shared" si="6"/>
        <v>-0.86667448509671641</v>
      </c>
      <c r="AB17">
        <f t="shared" si="7"/>
        <v>-1.3286125867490008</v>
      </c>
      <c r="AC17">
        <f t="shared" si="8"/>
        <v>1.169994027537185</v>
      </c>
      <c r="AD17">
        <f>X17*'Comb LR RESULTS'!$B$18+Y17*'Comb LR RESULTS'!$B$19+Z17*'Comb LR RESULTS'!$B$20+AA17*'Comb LR RESULTS'!$B$21+AB17*'Comb LR RESULTS'!$B$22</f>
        <v>0.90035102632854014</v>
      </c>
    </row>
    <row r="18" spans="1:30" x14ac:dyDescent="0.3">
      <c r="A18">
        <v>2023</v>
      </c>
      <c r="B18" t="s">
        <v>122</v>
      </c>
      <c r="C18" t="s">
        <v>59</v>
      </c>
      <c r="D18">
        <v>2023</v>
      </c>
      <c r="E18">
        <v>600</v>
      </c>
      <c r="F18">
        <v>432</v>
      </c>
      <c r="G18">
        <v>23.6</v>
      </c>
      <c r="H18">
        <v>108.9</v>
      </c>
      <c r="I18">
        <v>114.5</v>
      </c>
      <c r="J18">
        <v>2.8</v>
      </c>
      <c r="K18">
        <v>20.100000000000001</v>
      </c>
      <c r="L18">
        <v>53.9</v>
      </c>
      <c r="M18">
        <v>33.799999999999997</v>
      </c>
      <c r="N18">
        <v>23.3</v>
      </c>
      <c r="O18">
        <v>89</v>
      </c>
      <c r="P18">
        <v>20.8</v>
      </c>
      <c r="Q18">
        <v>8.1999999999999993</v>
      </c>
      <c r="R18">
        <f>VLOOKUP($B18,FG!$A:$Y,15,FALSE)</f>
        <v>0.52190476100000005</v>
      </c>
      <c r="S18">
        <f>VLOOKUP($B18,FG!$A:$Y,16,FALSE)</f>
        <v>0.401729520261287</v>
      </c>
      <c r="T18">
        <f>VLOOKUP($B18,FG!$A:$Y,17,FALSE)</f>
        <v>0.38300000000000001</v>
      </c>
      <c r="U18">
        <f t="shared" si="0"/>
        <v>1.1582039454996562</v>
      </c>
      <c r="V18">
        <f t="shared" si="1"/>
        <v>2.1075429646068309</v>
      </c>
      <c r="W18">
        <f t="shared" si="2"/>
        <v>-1.6515976525732228</v>
      </c>
      <c r="X18">
        <f t="shared" si="3"/>
        <v>1.1679346018419265</v>
      </c>
      <c r="Y18">
        <f t="shared" si="4"/>
        <v>0.21821538614396177</v>
      </c>
      <c r="Z18">
        <f t="shared" si="5"/>
        <v>-0.35993423553398285</v>
      </c>
      <c r="AA18">
        <f t="shared" si="6"/>
        <v>0.9322370362027349</v>
      </c>
      <c r="AB18">
        <f t="shared" si="7"/>
        <v>-1.4743740137263153</v>
      </c>
      <c r="AC18">
        <f t="shared" si="8"/>
        <v>2.984760671606995</v>
      </c>
      <c r="AD18">
        <f>X18*'Comb LR RESULTS'!$B$18+Y18*'Comb LR RESULTS'!$B$19+Z18*'Comb LR RESULTS'!$B$20+AA18*'Comb LR RESULTS'!$B$21+AB18*'Comb LR RESULTS'!$B$22</f>
        <v>0.86626037575011239</v>
      </c>
    </row>
    <row r="19" spans="1:30" x14ac:dyDescent="0.3">
      <c r="A19">
        <v>2023</v>
      </c>
      <c r="B19" t="s">
        <v>98</v>
      </c>
      <c r="C19" t="s">
        <v>99</v>
      </c>
      <c r="D19">
        <v>2023</v>
      </c>
      <c r="E19">
        <v>492</v>
      </c>
      <c r="F19">
        <v>336</v>
      </c>
      <c r="G19">
        <v>26.5</v>
      </c>
      <c r="H19">
        <v>106.4</v>
      </c>
      <c r="I19">
        <v>111.7</v>
      </c>
      <c r="J19">
        <v>10.1</v>
      </c>
      <c r="K19">
        <v>13.9</v>
      </c>
      <c r="L19">
        <v>48.7</v>
      </c>
      <c r="M19">
        <v>34.799999999999997</v>
      </c>
      <c r="N19">
        <v>28.5</v>
      </c>
      <c r="O19">
        <v>89.5</v>
      </c>
      <c r="P19">
        <v>26.2</v>
      </c>
      <c r="Q19">
        <v>6.9</v>
      </c>
      <c r="R19">
        <f>VLOOKUP($B19,FG!$A:$Y,15,FALSE)</f>
        <v>0.48401826399999998</v>
      </c>
      <c r="S19">
        <f>VLOOKUP($B19,FG!$A:$Y,16,FALSE)</f>
        <v>0.34840303975064402</v>
      </c>
      <c r="T19">
        <f>VLOOKUP($B19,FG!$A:$Y,17,FALSE)</f>
        <v>0.36199999999999999</v>
      </c>
      <c r="U19">
        <f t="shared" si="0"/>
        <v>-0.14387431961687305</v>
      </c>
      <c r="V19">
        <f t="shared" si="1"/>
        <v>0.47652692924829049</v>
      </c>
      <c r="W19">
        <f t="shared" si="2"/>
        <v>0.34148503154610355</v>
      </c>
      <c r="X19">
        <f t="shared" si="3"/>
        <v>-0.32878590557001808</v>
      </c>
      <c r="Y19">
        <f t="shared" si="4"/>
        <v>0.58456834865350848</v>
      </c>
      <c r="Z19">
        <f t="shared" si="5"/>
        <v>-0.11293259216651548</v>
      </c>
      <c r="AA19">
        <f t="shared" si="6"/>
        <v>1.036824915348052</v>
      </c>
      <c r="AB19">
        <f t="shared" si="7"/>
        <v>-0.63219688007960784</v>
      </c>
      <c r="AC19">
        <f t="shared" si="8"/>
        <v>2.3665227362476839</v>
      </c>
      <c r="AD19">
        <f>X19*'Comb LR RESULTS'!$B$18+Y19*'Comb LR RESULTS'!$B$19+Z19*'Comb LR RESULTS'!$B$20+AA19*'Comb LR RESULTS'!$B$21+AB19*'Comb LR RESULTS'!$B$22</f>
        <v>0.85742563988225218</v>
      </c>
    </row>
    <row r="20" spans="1:30" x14ac:dyDescent="0.3">
      <c r="A20">
        <v>2023</v>
      </c>
      <c r="B20" t="s">
        <v>55</v>
      </c>
      <c r="C20" t="s">
        <v>21</v>
      </c>
      <c r="D20">
        <v>2023</v>
      </c>
      <c r="E20">
        <v>434</v>
      </c>
      <c r="F20">
        <v>270</v>
      </c>
      <c r="G20">
        <v>31.5</v>
      </c>
      <c r="H20">
        <v>108.3</v>
      </c>
      <c r="I20">
        <v>114.7</v>
      </c>
      <c r="J20">
        <v>9.3000000000000007</v>
      </c>
      <c r="K20">
        <v>15.5</v>
      </c>
      <c r="L20">
        <v>50.2</v>
      </c>
      <c r="M20">
        <v>34.700000000000003</v>
      </c>
      <c r="N20">
        <v>26.7</v>
      </c>
      <c r="O20">
        <v>83.2</v>
      </c>
      <c r="P20">
        <v>29.2</v>
      </c>
      <c r="Q20">
        <v>0.1</v>
      </c>
      <c r="R20">
        <f>VLOOKUP($B20,FG!$A:$Y,15,FALSE)</f>
        <v>0.47837837799999999</v>
      </c>
      <c r="S20">
        <f>VLOOKUP($B20,FG!$A:$Y,16,FALSE)</f>
        <v>0.36616834412971</v>
      </c>
      <c r="T20">
        <f>VLOOKUP($B20,FG!$A:$Y,17,FALSE)</f>
        <v>0.39500000000000002</v>
      </c>
      <c r="U20">
        <f t="shared" si="0"/>
        <v>0.19214587783255374</v>
      </c>
      <c r="V20">
        <f t="shared" si="1"/>
        <v>1.0198873017652605</v>
      </c>
      <c r="W20">
        <f t="shared" si="2"/>
        <v>0.12306501136864341</v>
      </c>
      <c r="X20">
        <f t="shared" si="3"/>
        <v>0.10296039464496631</v>
      </c>
      <c r="Y20">
        <f t="shared" si="4"/>
        <v>1.216211387463072</v>
      </c>
      <c r="Z20">
        <f t="shared" si="5"/>
        <v>-0.13763275650326082</v>
      </c>
      <c r="AA20">
        <f t="shared" si="6"/>
        <v>-0.28098236188294173</v>
      </c>
      <c r="AB20">
        <f t="shared" si="7"/>
        <v>-0.92371973403423757</v>
      </c>
      <c r="AC20">
        <f t="shared" si="8"/>
        <v>1.9965815161176288</v>
      </c>
      <c r="AD20">
        <f>X20*'Comb LR RESULTS'!$B$18+Y20*'Comb LR RESULTS'!$B$19+Z20*'Comb LR RESULTS'!$B$20+AA20*'Comb LR RESULTS'!$B$21+AB20*'Comb LR RESULTS'!$B$22</f>
        <v>0.85124118041932173</v>
      </c>
    </row>
    <row r="21" spans="1:30" x14ac:dyDescent="0.3">
      <c r="A21">
        <v>2023</v>
      </c>
      <c r="B21" t="s">
        <v>18</v>
      </c>
      <c r="C21" t="s">
        <v>19</v>
      </c>
      <c r="D21">
        <v>2023</v>
      </c>
      <c r="E21">
        <v>583</v>
      </c>
      <c r="F21">
        <v>346</v>
      </c>
      <c r="G21">
        <v>37.9</v>
      </c>
      <c r="H21">
        <v>107.8</v>
      </c>
      <c r="I21">
        <v>114.3</v>
      </c>
      <c r="J21">
        <v>7.5</v>
      </c>
      <c r="K21">
        <v>17.399999999999999</v>
      </c>
      <c r="L21">
        <v>52.2</v>
      </c>
      <c r="M21">
        <v>34.799999999999997</v>
      </c>
      <c r="N21">
        <v>22.7</v>
      </c>
      <c r="O21">
        <v>74.400000000000006</v>
      </c>
      <c r="P21">
        <v>32.6</v>
      </c>
      <c r="Q21">
        <v>-6.2</v>
      </c>
      <c r="R21">
        <f>VLOOKUP($B21,FG!$A:$Y,15,FALSE)</f>
        <v>0.42436149299999998</v>
      </c>
      <c r="S21">
        <f>VLOOKUP($B21,FG!$A:$Y,16,FALSE)</f>
        <v>0.32836984118510898</v>
      </c>
      <c r="T21">
        <f>VLOOKUP($B21,FG!$A:$Y,17,FALSE)</f>
        <v>0.33700000000000002</v>
      </c>
      <c r="U21">
        <f t="shared" si="0"/>
        <v>0.5911698623037478</v>
      </c>
      <c r="V21">
        <f t="shared" si="1"/>
        <v>-0.13619807692173291</v>
      </c>
      <c r="W21">
        <f t="shared" si="2"/>
        <v>-0.36838003403064273</v>
      </c>
      <c r="X21">
        <f t="shared" si="3"/>
        <v>0.6786221282649455</v>
      </c>
      <c r="Y21">
        <f t="shared" si="4"/>
        <v>2.0247144771393133</v>
      </c>
      <c r="Z21">
        <f t="shared" si="5"/>
        <v>-0.11293259216651548</v>
      </c>
      <c r="AA21">
        <f t="shared" si="6"/>
        <v>-2.1217290348405204</v>
      </c>
      <c r="AB21">
        <f t="shared" si="7"/>
        <v>-1.5715482983778588</v>
      </c>
      <c r="AC21">
        <f t="shared" si="8"/>
        <v>1.5874663328431671</v>
      </c>
      <c r="AD21">
        <f>X21*'Comb LR RESULTS'!$B$18+Y21*'Comb LR RESULTS'!$B$19+Z21*'Comb LR RESULTS'!$B$20+AA21*'Comb LR RESULTS'!$B$21+AB21*'Comb LR RESULTS'!$B$22</f>
        <v>0.81094681387276024</v>
      </c>
    </row>
    <row r="22" spans="1:30" x14ac:dyDescent="0.3">
      <c r="A22">
        <v>2023</v>
      </c>
      <c r="B22" t="s">
        <v>89</v>
      </c>
      <c r="C22" t="s">
        <v>64</v>
      </c>
      <c r="D22">
        <v>2023</v>
      </c>
      <c r="E22">
        <v>616</v>
      </c>
      <c r="F22">
        <v>439</v>
      </c>
      <c r="G22">
        <v>27.1</v>
      </c>
      <c r="H22">
        <v>105.9</v>
      </c>
      <c r="I22">
        <v>111.7</v>
      </c>
      <c r="J22">
        <v>9.3000000000000007</v>
      </c>
      <c r="K22">
        <v>17.899999999999999</v>
      </c>
      <c r="L22">
        <v>52.2</v>
      </c>
      <c r="M22">
        <v>34.299999999999997</v>
      </c>
      <c r="N22">
        <v>34.9</v>
      </c>
      <c r="O22">
        <v>88.3</v>
      </c>
      <c r="P22">
        <v>34</v>
      </c>
      <c r="Q22">
        <v>6.6</v>
      </c>
      <c r="R22">
        <f>VLOOKUP($B22,FG!$A:$Y,15,FALSE)</f>
        <v>0.42932862100000002</v>
      </c>
      <c r="S22">
        <f>VLOOKUP($B22,FG!$A:$Y,16,FALSE)</f>
        <v>0.32138382458105302</v>
      </c>
      <c r="T22">
        <f>VLOOKUP($B22,FG!$A:$Y,17,FALSE)</f>
        <v>0.31900000000000001</v>
      </c>
      <c r="U22">
        <f t="shared" si="0"/>
        <v>0.69617617400669374</v>
      </c>
      <c r="V22">
        <f t="shared" si="1"/>
        <v>-0.34986875226701813</v>
      </c>
      <c r="W22">
        <f t="shared" si="2"/>
        <v>0.12306501136864341</v>
      </c>
      <c r="X22">
        <f t="shared" si="3"/>
        <v>0.6786221282649455</v>
      </c>
      <c r="Y22">
        <f t="shared" si="4"/>
        <v>0.66036551331065629</v>
      </c>
      <c r="Z22">
        <f t="shared" si="5"/>
        <v>-0.23643341385024916</v>
      </c>
      <c r="AA22">
        <f t="shared" si="6"/>
        <v>0.78581400539929047</v>
      </c>
      <c r="AB22">
        <f t="shared" si="7"/>
        <v>0.4043288228701859</v>
      </c>
      <c r="AC22">
        <f t="shared" si="8"/>
        <v>1.2782841096900102</v>
      </c>
      <c r="AD22">
        <f>X22*'Comb LR RESULTS'!$B$18+Y22*'Comb LR RESULTS'!$B$19+Z22*'Comb LR RESULTS'!$B$20+AA22*'Comb LR RESULTS'!$B$21+AB22*'Comb LR RESULTS'!$B$22</f>
        <v>0.79600042312456498</v>
      </c>
    </row>
    <row r="23" spans="1:30" x14ac:dyDescent="0.3">
      <c r="A23">
        <v>2023</v>
      </c>
      <c r="B23" t="s">
        <v>135</v>
      </c>
      <c r="C23" t="s">
        <v>29</v>
      </c>
      <c r="D23">
        <v>2023</v>
      </c>
      <c r="E23">
        <v>667</v>
      </c>
      <c r="F23">
        <v>492</v>
      </c>
      <c r="G23">
        <v>22.8</v>
      </c>
      <c r="H23">
        <v>104.7</v>
      </c>
      <c r="I23">
        <v>110.1</v>
      </c>
      <c r="J23">
        <v>13.2</v>
      </c>
      <c r="K23">
        <v>18.100000000000001</v>
      </c>
      <c r="L23">
        <v>49.5</v>
      </c>
      <c r="M23">
        <v>31.4</v>
      </c>
      <c r="N23">
        <v>26.3</v>
      </c>
      <c r="O23">
        <v>88.2</v>
      </c>
      <c r="P23">
        <v>22.8</v>
      </c>
      <c r="Q23">
        <v>6.6</v>
      </c>
      <c r="R23">
        <f>VLOOKUP($B23,FG!$A:$Y,15,FALSE)</f>
        <v>0.51742160199999998</v>
      </c>
      <c r="S23">
        <f>VLOOKUP($B23,FG!$A:$Y,16,FALSE)</f>
        <v>0.37197995675008699</v>
      </c>
      <c r="T23">
        <f>VLOOKUP($B23,FG!$A:$Y,17,FALSE)</f>
        <v>0.38600000000000001</v>
      </c>
      <c r="U23">
        <f t="shared" si="0"/>
        <v>0.73817869868787267</v>
      </c>
      <c r="V23">
        <f t="shared" si="1"/>
        <v>1.197638266846017</v>
      </c>
      <c r="W23">
        <f t="shared" si="2"/>
        <v>1.1878626097337626</v>
      </c>
      <c r="X23">
        <f t="shared" si="3"/>
        <v>-9.8521212122027219E-2</v>
      </c>
      <c r="Y23">
        <f t="shared" si="4"/>
        <v>0.11715249993443151</v>
      </c>
      <c r="Z23">
        <f t="shared" si="5"/>
        <v>-0.95273817961590412</v>
      </c>
      <c r="AA23">
        <f t="shared" si="6"/>
        <v>0.7648964295702283</v>
      </c>
      <c r="AB23">
        <f t="shared" si="7"/>
        <v>-0.98850259046859945</v>
      </c>
      <c r="AC23">
        <f t="shared" si="8"/>
        <v>2.8232896995891634</v>
      </c>
      <c r="AD23">
        <f>X23*'Comb LR RESULTS'!$B$18+Y23*'Comb LR RESULTS'!$B$19+Z23*'Comb LR RESULTS'!$B$20+AA23*'Comb LR RESULTS'!$B$21+AB23*'Comb LR RESULTS'!$B$22</f>
        <v>0.66153307296665853</v>
      </c>
    </row>
    <row r="24" spans="1:30" x14ac:dyDescent="0.3">
      <c r="A24">
        <v>2023</v>
      </c>
      <c r="B24" t="s">
        <v>47</v>
      </c>
      <c r="C24" t="s">
        <v>48</v>
      </c>
      <c r="D24">
        <v>2023</v>
      </c>
      <c r="E24">
        <v>430</v>
      </c>
      <c r="F24">
        <v>258</v>
      </c>
      <c r="G24">
        <v>32.200000000000003</v>
      </c>
      <c r="H24">
        <v>108.2</v>
      </c>
      <c r="I24">
        <v>113.6</v>
      </c>
      <c r="J24">
        <v>13.2</v>
      </c>
      <c r="K24">
        <v>20.100000000000001</v>
      </c>
      <c r="L24">
        <v>50.1</v>
      </c>
      <c r="M24">
        <v>30</v>
      </c>
      <c r="N24">
        <v>35.700000000000003</v>
      </c>
      <c r="O24">
        <v>79.599999999999994</v>
      </c>
      <c r="P24">
        <v>42.6</v>
      </c>
      <c r="Q24">
        <v>-8.1999999999999993</v>
      </c>
      <c r="R24">
        <f>VLOOKUP($B24,FG!$A:$Y,15,FALSE)</f>
        <v>0.50773195800000004</v>
      </c>
      <c r="S24">
        <f>VLOOKUP($B24,FG!$A:$Y,16,FALSE)</f>
        <v>0.34716927503870998</v>
      </c>
      <c r="T24">
        <f>VLOOKUP($B24,FG!$A:$Y,17,FALSE)</f>
        <v>0.34300000000000003</v>
      </c>
      <c r="U24">
        <f t="shared" si="0"/>
        <v>1.1582039454996562</v>
      </c>
      <c r="V24">
        <f t="shared" si="1"/>
        <v>0.43879164258105374</v>
      </c>
      <c r="W24">
        <f t="shared" si="2"/>
        <v>1.1878626097337626</v>
      </c>
      <c r="X24">
        <f t="shared" si="3"/>
        <v>7.4177307963966946E-2</v>
      </c>
      <c r="Y24">
        <f t="shared" si="4"/>
        <v>1.3046414128964114</v>
      </c>
      <c r="Z24">
        <f t="shared" si="5"/>
        <v>-1.2985404803303582</v>
      </c>
      <c r="AA24">
        <f t="shared" si="6"/>
        <v>-1.0340150917292259</v>
      </c>
      <c r="AB24">
        <f t="shared" si="7"/>
        <v>0.53389453573891077</v>
      </c>
      <c r="AC24">
        <f t="shared" si="8"/>
        <v>1.0352722657586328</v>
      </c>
      <c r="AD24">
        <f>X24*'Comb LR RESULTS'!$B$18+Y24*'Comb LR RESULTS'!$B$19+Z24*'Comb LR RESULTS'!$B$20+AA24*'Comb LR RESULTS'!$B$21+AB24*'Comb LR RESULTS'!$B$22</f>
        <v>0.64205623135442391</v>
      </c>
    </row>
    <row r="25" spans="1:30" x14ac:dyDescent="0.3">
      <c r="A25">
        <v>2023</v>
      </c>
      <c r="B25" t="s">
        <v>286</v>
      </c>
      <c r="C25" t="s">
        <v>19</v>
      </c>
      <c r="D25">
        <v>2023</v>
      </c>
      <c r="E25">
        <v>677</v>
      </c>
      <c r="F25">
        <v>506</v>
      </c>
      <c r="G25">
        <v>23.1</v>
      </c>
      <c r="H25">
        <v>109.1</v>
      </c>
      <c r="I25">
        <v>116.7</v>
      </c>
      <c r="J25">
        <v>7.3</v>
      </c>
      <c r="K25">
        <v>22.5</v>
      </c>
      <c r="L25">
        <v>50.6</v>
      </c>
      <c r="M25">
        <v>28.1</v>
      </c>
      <c r="N25">
        <v>32.700000000000003</v>
      </c>
      <c r="O25">
        <v>86.8</v>
      </c>
      <c r="P25">
        <v>28.3</v>
      </c>
      <c r="Q25">
        <v>6</v>
      </c>
      <c r="R25">
        <f>VLOOKUP($B25,FG!$A:$Y,15,FALSE)</f>
        <v>0.44352159400000002</v>
      </c>
      <c r="S25">
        <f>VLOOKUP($B25,FG!$A:$Y,16,FALSE)</f>
        <v>0.339735067401361</v>
      </c>
      <c r="T25">
        <f>VLOOKUP($B25,FG!$A:$Y,17,FALSE)</f>
        <v>0.378</v>
      </c>
      <c r="U25">
        <f t="shared" si="0"/>
        <v>1.6622342416737963</v>
      </c>
      <c r="V25">
        <f t="shared" si="1"/>
        <v>0.2114128290799242</v>
      </c>
      <c r="W25">
        <f t="shared" si="2"/>
        <v>-0.42298503907500784</v>
      </c>
      <c r="X25">
        <f t="shared" si="3"/>
        <v>0.21809274136896176</v>
      </c>
      <c r="Y25">
        <f t="shared" si="4"/>
        <v>0.1550510822630054</v>
      </c>
      <c r="Z25">
        <f t="shared" si="5"/>
        <v>-1.7678436027285458</v>
      </c>
      <c r="AA25">
        <f t="shared" si="6"/>
        <v>0.47205036796333949</v>
      </c>
      <c r="AB25">
        <f t="shared" si="7"/>
        <v>4.8023112481194896E-2</v>
      </c>
      <c r="AC25">
        <f t="shared" si="8"/>
        <v>2.3469219404736958</v>
      </c>
      <c r="AD25">
        <f>X25*'Comb LR RESULTS'!$B$18+Y25*'Comb LR RESULTS'!$B$19+Z25*'Comb LR RESULTS'!$B$20+AA25*'Comb LR RESULTS'!$B$21+AB25*'Comb LR RESULTS'!$B$22</f>
        <v>0.61936514863620717</v>
      </c>
    </row>
    <row r="26" spans="1:30" x14ac:dyDescent="0.3">
      <c r="A26">
        <v>2023</v>
      </c>
      <c r="B26" t="s">
        <v>62</v>
      </c>
      <c r="C26" t="s">
        <v>27</v>
      </c>
      <c r="D26">
        <v>2023</v>
      </c>
      <c r="E26">
        <v>710</v>
      </c>
      <c r="F26">
        <v>481</v>
      </c>
      <c r="G26">
        <v>29.9</v>
      </c>
      <c r="H26">
        <v>108.7</v>
      </c>
      <c r="I26">
        <v>116.7</v>
      </c>
      <c r="J26">
        <v>6.9</v>
      </c>
      <c r="K26">
        <v>15.8</v>
      </c>
      <c r="L26">
        <v>47.4</v>
      </c>
      <c r="M26">
        <v>31.6</v>
      </c>
      <c r="N26">
        <v>41</v>
      </c>
      <c r="O26">
        <v>84.7</v>
      </c>
      <c r="P26">
        <v>36</v>
      </c>
      <c r="Q26">
        <v>4.2</v>
      </c>
      <c r="R26">
        <f>VLOOKUP($B26,FG!$A:$Y,15,FALSE)</f>
        <v>0.48470948000000003</v>
      </c>
      <c r="S26">
        <f>VLOOKUP($B26,FG!$A:$Y,16,FALSE)</f>
        <v>0.34746124843756299</v>
      </c>
      <c r="T26">
        <f>VLOOKUP($B26,FG!$A:$Y,17,FALSE)</f>
        <v>0.34499999999999997</v>
      </c>
      <c r="U26">
        <f t="shared" si="0"/>
        <v>0.25514966485432145</v>
      </c>
      <c r="V26">
        <f t="shared" si="1"/>
        <v>0.44772178930866963</v>
      </c>
      <c r="W26">
        <f t="shared" si="2"/>
        <v>-0.53219504916373794</v>
      </c>
      <c r="X26">
        <f t="shared" si="3"/>
        <v>-0.70296603242300582</v>
      </c>
      <c r="Y26">
        <f t="shared" si="4"/>
        <v>1.0140856150440116</v>
      </c>
      <c r="Z26">
        <f t="shared" si="5"/>
        <v>-0.90333785094240993</v>
      </c>
      <c r="AA26">
        <f t="shared" si="6"/>
        <v>3.2781275553009276E-2</v>
      </c>
      <c r="AB26">
        <f t="shared" si="7"/>
        <v>1.3922673834942085</v>
      </c>
      <c r="AC26">
        <f t="shared" si="8"/>
        <v>0.55793735804522226</v>
      </c>
      <c r="AD26">
        <f>X26*'Comb LR RESULTS'!$B$18+Y26*'Comb LR RESULTS'!$B$19+Z26*'Comb LR RESULTS'!$B$20+AA26*'Comb LR RESULTS'!$B$21+AB26*'Comb LR RESULTS'!$B$22</f>
        <v>0.60631679045548759</v>
      </c>
    </row>
    <row r="27" spans="1:30" x14ac:dyDescent="0.3">
      <c r="A27">
        <v>2023</v>
      </c>
      <c r="B27" t="s">
        <v>84</v>
      </c>
      <c r="C27" t="s">
        <v>85</v>
      </c>
      <c r="D27">
        <v>2023</v>
      </c>
      <c r="E27">
        <v>470</v>
      </c>
      <c r="F27">
        <v>323</v>
      </c>
      <c r="G27">
        <v>27.2</v>
      </c>
      <c r="H27">
        <v>107</v>
      </c>
      <c r="I27">
        <v>114.6</v>
      </c>
      <c r="J27">
        <v>5</v>
      </c>
      <c r="K27">
        <v>18.600000000000001</v>
      </c>
      <c r="L27">
        <v>47.5</v>
      </c>
      <c r="M27">
        <v>28.9</v>
      </c>
      <c r="N27">
        <v>40.799999999999997</v>
      </c>
      <c r="O27">
        <v>85.9</v>
      </c>
      <c r="P27">
        <v>32.4</v>
      </c>
      <c r="Q27">
        <v>3.2</v>
      </c>
      <c r="R27">
        <f>VLOOKUP($B27,FG!$A:$Y,15,FALSE)</f>
        <v>0.45153664300000002</v>
      </c>
      <c r="S27">
        <f>VLOOKUP($B27,FG!$A:$Y,16,FALSE)</f>
        <v>0.33326187202417001</v>
      </c>
      <c r="T27">
        <f>VLOOKUP($B27,FG!$A:$Y,17,FALSE)</f>
        <v>0.35599999999999998</v>
      </c>
      <c r="U27">
        <f t="shared" si="0"/>
        <v>0.84318501039081861</v>
      </c>
      <c r="V27">
        <f t="shared" si="1"/>
        <v>1.3427037422435829E-2</v>
      </c>
      <c r="W27">
        <f t="shared" si="2"/>
        <v>-1.0509425970852064</v>
      </c>
      <c r="X27">
        <f t="shared" si="3"/>
        <v>-0.67418294574200643</v>
      </c>
      <c r="Y27">
        <f t="shared" si="4"/>
        <v>0.67299837408684726</v>
      </c>
      <c r="Z27">
        <f t="shared" si="5"/>
        <v>-1.5702422880345726</v>
      </c>
      <c r="AA27">
        <f t="shared" si="6"/>
        <v>0.28379218550177066</v>
      </c>
      <c r="AB27">
        <f t="shared" si="7"/>
        <v>1.359875955277027</v>
      </c>
      <c r="AC27">
        <f t="shared" si="8"/>
        <v>1.1671568923461635</v>
      </c>
      <c r="AD27">
        <f>X27*'Comb LR RESULTS'!$B$18+Y27*'Comb LR RESULTS'!$B$19+Z27*'Comb LR RESULTS'!$B$20+AA27*'Comb LR RESULTS'!$B$21+AB27*'Comb LR RESULTS'!$B$22</f>
        <v>0.60423301351035363</v>
      </c>
    </row>
    <row r="28" spans="1:30" x14ac:dyDescent="0.3">
      <c r="A28">
        <v>2023</v>
      </c>
      <c r="B28" t="s">
        <v>45</v>
      </c>
      <c r="C28" t="s">
        <v>46</v>
      </c>
      <c r="D28">
        <v>2023</v>
      </c>
      <c r="E28">
        <v>718</v>
      </c>
      <c r="F28">
        <v>373</v>
      </c>
      <c r="G28">
        <v>32.200000000000003</v>
      </c>
      <c r="H28">
        <v>108.1</v>
      </c>
      <c r="I28">
        <v>115.2</v>
      </c>
      <c r="J28">
        <v>18.5</v>
      </c>
      <c r="K28">
        <v>17.2</v>
      </c>
      <c r="L28">
        <v>57.1</v>
      </c>
      <c r="M28">
        <v>39.9</v>
      </c>
      <c r="N28">
        <v>24.1</v>
      </c>
      <c r="O28">
        <v>79.2</v>
      </c>
      <c r="P28">
        <v>39.799999999999997</v>
      </c>
      <c r="Q28">
        <v>-3.7</v>
      </c>
      <c r="R28">
        <f>VLOOKUP($B28,FG!$A:$Y,15,FALSE)</f>
        <v>0.47350427299999998</v>
      </c>
      <c r="S28">
        <f>VLOOKUP($B28,FG!$A:$Y,16,FALSE)</f>
        <v>0.35009095793837403</v>
      </c>
      <c r="T28">
        <f>VLOOKUP($B28,FG!$A:$Y,17,FALSE)</f>
        <v>0.36399999999999999</v>
      </c>
      <c r="U28">
        <f t="shared" si="0"/>
        <v>0.54916733762256964</v>
      </c>
      <c r="V28">
        <f t="shared" si="1"/>
        <v>0.52815271824090027</v>
      </c>
      <c r="W28">
        <f t="shared" si="2"/>
        <v>2.6348952434094377</v>
      </c>
      <c r="X28">
        <f t="shared" si="3"/>
        <v>2.0889933756338941</v>
      </c>
      <c r="Y28">
        <f t="shared" si="4"/>
        <v>1.3046414128964114</v>
      </c>
      <c r="Z28">
        <f t="shared" si="5"/>
        <v>1.1467757890075683</v>
      </c>
      <c r="AA28">
        <f t="shared" si="6"/>
        <v>-1.1176853950454777</v>
      </c>
      <c r="AB28">
        <f t="shared" si="7"/>
        <v>-1.3448083008575911</v>
      </c>
      <c r="AC28">
        <f t="shared" si="8"/>
        <v>0.38498852970095654</v>
      </c>
      <c r="AD28">
        <f>X28*'Comb LR RESULTS'!$B$18+Y28*'Comb LR RESULTS'!$B$19+Z28*'Comb LR RESULTS'!$B$20+AA28*'Comb LR RESULTS'!$B$21+AB28*'Comb LR RESULTS'!$B$22</f>
        <v>0.59482586148281269</v>
      </c>
    </row>
    <row r="29" spans="1:30" x14ac:dyDescent="0.3">
      <c r="A29">
        <v>2023</v>
      </c>
      <c r="B29" t="s">
        <v>141</v>
      </c>
      <c r="C29" t="s">
        <v>35</v>
      </c>
      <c r="D29">
        <v>2023</v>
      </c>
      <c r="E29">
        <v>722</v>
      </c>
      <c r="F29">
        <v>461</v>
      </c>
      <c r="G29">
        <v>22.1</v>
      </c>
      <c r="H29">
        <v>106.1</v>
      </c>
      <c r="I29">
        <v>111.2</v>
      </c>
      <c r="J29">
        <v>4.5999999999999996</v>
      </c>
      <c r="K29">
        <v>18.600000000000001</v>
      </c>
      <c r="L29">
        <v>52.5</v>
      </c>
      <c r="M29">
        <v>33.9</v>
      </c>
      <c r="N29">
        <v>25.6</v>
      </c>
      <c r="O29">
        <v>87.8</v>
      </c>
      <c r="P29">
        <v>21.7</v>
      </c>
      <c r="Q29">
        <v>5.7</v>
      </c>
      <c r="R29">
        <f>VLOOKUP($B29,FG!$A:$Y,15,FALSE)</f>
        <v>0.41412520000000003</v>
      </c>
      <c r="S29">
        <f>VLOOKUP($B29,FG!$A:$Y,16,FALSE)</f>
        <v>0.34025300366396299</v>
      </c>
      <c r="T29">
        <f>VLOOKUP($B29,FG!$A:$Y,17,FALSE)</f>
        <v>0.33900000000000002</v>
      </c>
      <c r="U29">
        <f t="shared" si="0"/>
        <v>0.84318501039081861</v>
      </c>
      <c r="V29">
        <f t="shared" si="1"/>
        <v>0.2272541585940466</v>
      </c>
      <c r="W29">
        <f t="shared" si="2"/>
        <v>-1.1601526071739368</v>
      </c>
      <c r="X29">
        <f t="shared" si="3"/>
        <v>0.76497138830794154</v>
      </c>
      <c r="Y29">
        <f t="shared" si="4"/>
        <v>2.8722474501092693E-2</v>
      </c>
      <c r="Z29">
        <f t="shared" si="5"/>
        <v>-0.33523407119723575</v>
      </c>
      <c r="AA29">
        <f t="shared" si="6"/>
        <v>0.6812261262539735</v>
      </c>
      <c r="AB29">
        <f t="shared" si="7"/>
        <v>-1.1018725892287331</v>
      </c>
      <c r="AC29">
        <f t="shared" si="8"/>
        <v>2.147055261181035</v>
      </c>
      <c r="AD29">
        <f>X29*'Comb LR RESULTS'!$B$18+Y29*'Comb LR RESULTS'!$B$19+Z29*'Comb LR RESULTS'!$B$20+AA29*'Comb LR RESULTS'!$B$21+AB29*'Comb LR RESULTS'!$B$22</f>
        <v>0.5541344078503927</v>
      </c>
    </row>
    <row r="30" spans="1:30" x14ac:dyDescent="0.3">
      <c r="A30">
        <v>2023</v>
      </c>
      <c r="B30" t="s">
        <v>70</v>
      </c>
      <c r="C30" t="s">
        <v>46</v>
      </c>
      <c r="D30">
        <v>2023</v>
      </c>
      <c r="E30">
        <v>539</v>
      </c>
      <c r="F30">
        <v>342</v>
      </c>
      <c r="G30">
        <v>29.2</v>
      </c>
      <c r="H30">
        <v>108.6</v>
      </c>
      <c r="I30">
        <v>115.7</v>
      </c>
      <c r="J30">
        <v>8.5</v>
      </c>
      <c r="K30">
        <v>24.9</v>
      </c>
      <c r="L30">
        <v>51.2</v>
      </c>
      <c r="M30">
        <v>26.3</v>
      </c>
      <c r="N30">
        <v>35.9</v>
      </c>
      <c r="O30">
        <v>79.2</v>
      </c>
      <c r="P30">
        <v>38</v>
      </c>
      <c r="Q30">
        <v>-3.6</v>
      </c>
      <c r="R30">
        <f>VLOOKUP($B30,FG!$A:$Y,15,FALSE)</f>
        <v>0.49890590800000001</v>
      </c>
      <c r="S30">
        <f>VLOOKUP($B30,FG!$A:$Y,16,FALSE)</f>
        <v>0.38421847629724298</v>
      </c>
      <c r="T30">
        <f>VLOOKUP($B30,FG!$A:$Y,17,FALSE)</f>
        <v>0.39900000000000002</v>
      </c>
      <c r="U30">
        <f t="shared" si="0"/>
        <v>2.1662645378479364</v>
      </c>
      <c r="V30">
        <f t="shared" si="1"/>
        <v>1.5719592690819788</v>
      </c>
      <c r="W30">
        <f t="shared" si="2"/>
        <v>-9.5355008808817199E-2</v>
      </c>
      <c r="X30">
        <f t="shared" si="3"/>
        <v>0.39079126145495591</v>
      </c>
      <c r="Y30">
        <f t="shared" si="4"/>
        <v>0.92565558961067274</v>
      </c>
      <c r="Z30">
        <f t="shared" si="5"/>
        <v>-2.2124465607899872</v>
      </c>
      <c r="AA30">
        <f t="shared" si="6"/>
        <v>-1.1176853950454777</v>
      </c>
      <c r="AB30">
        <f t="shared" si="7"/>
        <v>0.56628596395609121</v>
      </c>
      <c r="AC30">
        <f t="shared" si="8"/>
        <v>1.4541307913990911</v>
      </c>
      <c r="AD30">
        <f>X30*'Comb LR RESULTS'!$B$18+Y30*'Comb LR RESULTS'!$B$19+Z30*'Comb LR RESULTS'!$B$20+AA30*'Comb LR RESULTS'!$B$21+AB30*'Comb LR RESULTS'!$B$22</f>
        <v>0.54942075441222205</v>
      </c>
    </row>
    <row r="31" spans="1:30" x14ac:dyDescent="0.3">
      <c r="A31">
        <v>2023</v>
      </c>
      <c r="B31" t="s">
        <v>87</v>
      </c>
      <c r="C31" t="s">
        <v>88</v>
      </c>
      <c r="D31">
        <v>2023</v>
      </c>
      <c r="E31">
        <v>656</v>
      </c>
      <c r="F31">
        <v>421</v>
      </c>
      <c r="G31">
        <v>27.1</v>
      </c>
      <c r="H31">
        <v>108.9</v>
      </c>
      <c r="I31">
        <v>115.7</v>
      </c>
      <c r="J31">
        <v>12.1</v>
      </c>
      <c r="K31">
        <v>20.7</v>
      </c>
      <c r="L31">
        <v>54.8</v>
      </c>
      <c r="M31">
        <v>34.1</v>
      </c>
      <c r="N31">
        <v>29.6</v>
      </c>
      <c r="O31">
        <v>82.9</v>
      </c>
      <c r="P31">
        <v>37.6</v>
      </c>
      <c r="Q31">
        <v>3.1</v>
      </c>
      <c r="R31">
        <f>VLOOKUP($B31,FG!$A:$Y,15,FALSE)</f>
        <v>0.50352112599999999</v>
      </c>
      <c r="S31">
        <f>VLOOKUP($B31,FG!$A:$Y,16,FALSE)</f>
        <v>0.34571568987852203</v>
      </c>
      <c r="T31">
        <f>VLOOKUP($B31,FG!$A:$Y,17,FALSE)</f>
        <v>0.36799999999999999</v>
      </c>
      <c r="U31">
        <f t="shared" si="0"/>
        <v>1.2842115195431909</v>
      </c>
      <c r="V31">
        <f t="shared" si="1"/>
        <v>0.394333041857299</v>
      </c>
      <c r="W31">
        <f t="shared" si="2"/>
        <v>0.8875350819897545</v>
      </c>
      <c r="X31">
        <f t="shared" si="3"/>
        <v>1.4269823819709169</v>
      </c>
      <c r="Y31">
        <f t="shared" si="4"/>
        <v>0.66036551331065629</v>
      </c>
      <c r="Z31">
        <f t="shared" si="5"/>
        <v>-0.28583374252374155</v>
      </c>
      <c r="AA31">
        <f t="shared" si="6"/>
        <v>-0.34373508937013136</v>
      </c>
      <c r="AB31">
        <f t="shared" si="7"/>
        <v>-0.45404402488511181</v>
      </c>
      <c r="AC31">
        <f t="shared" si="8"/>
        <v>1.0565081913493783</v>
      </c>
      <c r="AD31">
        <f>X31*'Comb LR RESULTS'!$B$18+Y31*'Comb LR RESULTS'!$B$19+Z31*'Comb LR RESULTS'!$B$20+AA31*'Comb LR RESULTS'!$B$21+AB31*'Comb LR RESULTS'!$B$22</f>
        <v>0.54935237598738929</v>
      </c>
    </row>
    <row r="32" spans="1:30" x14ac:dyDescent="0.3">
      <c r="A32">
        <v>2023</v>
      </c>
      <c r="B32" t="s">
        <v>116</v>
      </c>
      <c r="C32" t="s">
        <v>25</v>
      </c>
      <c r="D32">
        <v>2023</v>
      </c>
      <c r="E32">
        <v>723</v>
      </c>
      <c r="F32">
        <v>519</v>
      </c>
      <c r="G32">
        <v>24.5</v>
      </c>
      <c r="H32">
        <v>105.1</v>
      </c>
      <c r="I32">
        <v>110.6</v>
      </c>
      <c r="J32">
        <v>7.5</v>
      </c>
      <c r="K32">
        <v>17.600000000000001</v>
      </c>
      <c r="L32">
        <v>47</v>
      </c>
      <c r="M32">
        <v>29.4</v>
      </c>
      <c r="N32">
        <v>30.5</v>
      </c>
      <c r="O32">
        <v>85.8</v>
      </c>
      <c r="P32">
        <v>25.1</v>
      </c>
      <c r="Q32">
        <v>3.4</v>
      </c>
      <c r="R32">
        <f>VLOOKUP($B32,FG!$A:$Y,15,FALSE)</f>
        <v>0.566718995</v>
      </c>
      <c r="S32">
        <f>VLOOKUP($B32,FG!$A:$Y,16,FALSE)</f>
        <v>0.41057882659282502</v>
      </c>
      <c r="T32">
        <f>VLOOKUP($B32,FG!$A:$Y,17,FALSE)</f>
        <v>0.40799999999999997</v>
      </c>
      <c r="U32">
        <f t="shared" si="0"/>
        <v>0.63317238698492684</v>
      </c>
      <c r="V32">
        <f t="shared" si="1"/>
        <v>2.3782032517723737</v>
      </c>
      <c r="W32">
        <f t="shared" si="2"/>
        <v>-0.36838003403064273</v>
      </c>
      <c r="X32">
        <f t="shared" si="3"/>
        <v>-0.81809837914700123</v>
      </c>
      <c r="Y32">
        <f t="shared" si="4"/>
        <v>0.33191113312968307</v>
      </c>
      <c r="Z32">
        <f t="shared" si="5"/>
        <v>-1.4467414663508389</v>
      </c>
      <c r="AA32">
        <f t="shared" si="6"/>
        <v>0.26287460967270548</v>
      </c>
      <c r="AB32">
        <f t="shared" si="7"/>
        <v>-0.30828259790779722</v>
      </c>
      <c r="AC32">
        <f t="shared" si="8"/>
        <v>2.3498098070610247</v>
      </c>
      <c r="AD32">
        <f>X32*'Comb LR RESULTS'!$B$18+Y32*'Comb LR RESULTS'!$B$19+Z32*'Comb LR RESULTS'!$B$20+AA32*'Comb LR RESULTS'!$B$21+AB32*'Comb LR RESULTS'!$B$22</f>
        <v>0.54619833208477664</v>
      </c>
    </row>
    <row r="33" spans="1:30" x14ac:dyDescent="0.3">
      <c r="A33">
        <v>2023</v>
      </c>
      <c r="B33" t="s">
        <v>123</v>
      </c>
      <c r="C33" t="s">
        <v>40</v>
      </c>
      <c r="D33">
        <v>2023</v>
      </c>
      <c r="E33">
        <v>525</v>
      </c>
      <c r="F33">
        <v>393</v>
      </c>
      <c r="G33">
        <v>23.4</v>
      </c>
      <c r="H33">
        <v>105.8</v>
      </c>
      <c r="I33">
        <v>113.1</v>
      </c>
      <c r="J33">
        <v>5.9</v>
      </c>
      <c r="K33">
        <v>14.4</v>
      </c>
      <c r="L33">
        <v>51.9</v>
      </c>
      <c r="M33">
        <v>37.5</v>
      </c>
      <c r="N33">
        <v>36.1</v>
      </c>
      <c r="O33">
        <v>91.2</v>
      </c>
      <c r="P33">
        <v>29.3</v>
      </c>
      <c r="Q33">
        <v>9</v>
      </c>
      <c r="R33">
        <f>VLOOKUP($B33,FG!$A:$Y,15,FALSE)</f>
        <v>0.45344129500000002</v>
      </c>
      <c r="S33">
        <f>VLOOKUP($B33,FG!$A:$Y,16,FALSE)</f>
        <v>0.32418883051580999</v>
      </c>
      <c r="T33">
        <f>VLOOKUP($B33,FG!$A:$Y,17,FALSE)</f>
        <v>0.32400000000000001</v>
      </c>
      <c r="U33">
        <f t="shared" si="0"/>
        <v>-3.8868007913927159E-2</v>
      </c>
      <c r="V33">
        <f t="shared" si="1"/>
        <v>-0.26407629765431606</v>
      </c>
      <c r="W33">
        <f t="shared" si="2"/>
        <v>-0.80522007438556342</v>
      </c>
      <c r="X33">
        <f t="shared" si="3"/>
        <v>0.59227286822194747</v>
      </c>
      <c r="Y33">
        <f t="shared" si="4"/>
        <v>0.19294966459157886</v>
      </c>
      <c r="Z33">
        <f t="shared" si="5"/>
        <v>0.55397184492564711</v>
      </c>
      <c r="AA33">
        <f t="shared" si="6"/>
        <v>1.3924237044421304</v>
      </c>
      <c r="AB33">
        <f t="shared" si="7"/>
        <v>0.59867739217327276</v>
      </c>
      <c r="AC33">
        <f t="shared" si="8"/>
        <v>0.43272413193478942</v>
      </c>
      <c r="AD33">
        <f>X33*'Comb LR RESULTS'!$B$18+Y33*'Comb LR RESULTS'!$B$19+Z33*'Comb LR RESULTS'!$B$20+AA33*'Comb LR RESULTS'!$B$21+AB33*'Comb LR RESULTS'!$B$22</f>
        <v>0.54331894244540369</v>
      </c>
    </row>
    <row r="34" spans="1:30" x14ac:dyDescent="0.3">
      <c r="A34">
        <v>2023</v>
      </c>
      <c r="B34" t="s">
        <v>270</v>
      </c>
      <c r="C34" t="s">
        <v>80</v>
      </c>
      <c r="D34">
        <v>2023</v>
      </c>
      <c r="E34">
        <v>693</v>
      </c>
      <c r="F34">
        <v>529</v>
      </c>
      <c r="G34">
        <v>25.7</v>
      </c>
      <c r="H34">
        <v>106.6</v>
      </c>
      <c r="I34">
        <v>113.8</v>
      </c>
      <c r="J34">
        <v>7.9</v>
      </c>
      <c r="K34">
        <v>18.3</v>
      </c>
      <c r="L34">
        <v>49.6</v>
      </c>
      <c r="M34">
        <v>31.3</v>
      </c>
      <c r="N34">
        <v>35.1</v>
      </c>
      <c r="O34">
        <v>85.6</v>
      </c>
      <c r="P34">
        <v>27.4</v>
      </c>
      <c r="Q34">
        <v>6.1</v>
      </c>
      <c r="R34">
        <f>VLOOKUP($B34,FG!$A:$Y,15,FALSE)</f>
        <v>0.49453978100000001</v>
      </c>
      <c r="S34">
        <f>VLOOKUP($B34,FG!$A:$Y,16,FALSE)</f>
        <v>0.34330054368242302</v>
      </c>
      <c r="T34">
        <f>VLOOKUP($B34,FG!$A:$Y,17,FALSE)</f>
        <v>0.36899999999999999</v>
      </c>
      <c r="U34">
        <f t="shared" si="0"/>
        <v>0.78018122336905094</v>
      </c>
      <c r="V34">
        <f t="shared" si="1"/>
        <v>0.32046463471975167</v>
      </c>
      <c r="W34">
        <f t="shared" si="2"/>
        <v>-0.25917002394191241</v>
      </c>
      <c r="X34">
        <f t="shared" si="3"/>
        <v>-6.9738125441027851E-2</v>
      </c>
      <c r="Y34">
        <f t="shared" si="4"/>
        <v>0.48350546244397824</v>
      </c>
      <c r="Z34">
        <f t="shared" si="5"/>
        <v>-0.97743834395265039</v>
      </c>
      <c r="AA34">
        <f t="shared" si="6"/>
        <v>0.22103945801457811</v>
      </c>
      <c r="AB34">
        <f t="shared" si="7"/>
        <v>0.43672025108736739</v>
      </c>
      <c r="AC34">
        <f t="shared" ref="AC34:AC65" si="9">Y34+AA34-AB34-Z34</f>
        <v>1.2452630133238394</v>
      </c>
      <c r="AD34">
        <f>X34*'Comb LR RESULTS'!$B$18+Y34*'Comb LR RESULTS'!$B$19+Z34*'Comb LR RESULTS'!$B$20+AA34*'Comb LR RESULTS'!$B$21+AB34*'Comb LR RESULTS'!$B$22</f>
        <v>0.52104788721113005</v>
      </c>
    </row>
    <row r="35" spans="1:30" x14ac:dyDescent="0.3">
      <c r="A35">
        <v>2023</v>
      </c>
      <c r="B35" t="s">
        <v>119</v>
      </c>
      <c r="C35" t="s">
        <v>40</v>
      </c>
      <c r="D35">
        <v>2023</v>
      </c>
      <c r="E35">
        <v>638</v>
      </c>
      <c r="F35">
        <v>442</v>
      </c>
      <c r="G35">
        <v>24.2</v>
      </c>
      <c r="H35">
        <v>105.1</v>
      </c>
      <c r="I35">
        <v>112.6</v>
      </c>
      <c r="J35">
        <v>6.1</v>
      </c>
      <c r="K35">
        <v>18.2</v>
      </c>
      <c r="L35">
        <v>49.9</v>
      </c>
      <c r="M35">
        <v>31.7</v>
      </c>
      <c r="N35">
        <v>30.1</v>
      </c>
      <c r="O35">
        <v>85.9</v>
      </c>
      <c r="P35">
        <v>37.200000000000003</v>
      </c>
      <c r="Q35">
        <v>-2.9</v>
      </c>
      <c r="R35">
        <f>VLOOKUP($B35,FG!$A:$Y,15,FALSE)</f>
        <v>0.45993031299999998</v>
      </c>
      <c r="S35">
        <f>VLOOKUP($B35,FG!$A:$Y,16,FALSE)</f>
        <v>0.33759118369006802</v>
      </c>
      <c r="T35">
        <f>VLOOKUP($B35,FG!$A:$Y,17,FALSE)</f>
        <v>0.36</v>
      </c>
      <c r="U35">
        <f t="shared" si="0"/>
        <v>0.75917996102846141</v>
      </c>
      <c r="V35">
        <f t="shared" si="1"/>
        <v>0.14584111541010955</v>
      </c>
      <c r="W35">
        <f t="shared" si="2"/>
        <v>-0.75061506934119848</v>
      </c>
      <c r="X35">
        <f t="shared" si="3"/>
        <v>1.6611134601968208E-2</v>
      </c>
      <c r="Y35">
        <f t="shared" si="4"/>
        <v>0.29401255080110916</v>
      </c>
      <c r="Z35">
        <f t="shared" si="5"/>
        <v>-0.87863768660566377</v>
      </c>
      <c r="AA35">
        <f t="shared" si="6"/>
        <v>0.28379218550177066</v>
      </c>
      <c r="AB35">
        <f t="shared" si="7"/>
        <v>-0.37306545434215915</v>
      </c>
      <c r="AC35">
        <f t="shared" si="9"/>
        <v>1.8295078772507027</v>
      </c>
      <c r="AD35">
        <f>X35*'Comb LR RESULTS'!$B$18+Y35*'Comb LR RESULTS'!$B$19+Z35*'Comb LR RESULTS'!$B$20+AA35*'Comb LR RESULTS'!$B$21+AB35*'Comb LR RESULTS'!$B$22</f>
        <v>0.51268920892074454</v>
      </c>
    </row>
    <row r="36" spans="1:30" x14ac:dyDescent="0.3">
      <c r="A36">
        <v>2023</v>
      </c>
      <c r="B36" t="s">
        <v>67</v>
      </c>
      <c r="C36" t="s">
        <v>46</v>
      </c>
      <c r="D36">
        <v>2023</v>
      </c>
      <c r="E36">
        <v>538</v>
      </c>
      <c r="F36">
        <v>357</v>
      </c>
      <c r="G36">
        <v>29.4</v>
      </c>
      <c r="H36">
        <v>106.1</v>
      </c>
      <c r="I36">
        <v>110.6</v>
      </c>
      <c r="J36">
        <v>7.8</v>
      </c>
      <c r="K36">
        <v>15.2</v>
      </c>
      <c r="L36">
        <v>48.3</v>
      </c>
      <c r="M36">
        <v>33.1</v>
      </c>
      <c r="N36">
        <v>34.1</v>
      </c>
      <c r="O36">
        <v>82.7</v>
      </c>
      <c r="P36">
        <v>31.4</v>
      </c>
      <c r="Q36">
        <v>2.2999999999999998</v>
      </c>
      <c r="R36">
        <f>VLOOKUP($B36,FG!$A:$Y,15,FALSE)</f>
        <v>0.45194274000000001</v>
      </c>
      <c r="S36">
        <f>VLOOKUP($B36,FG!$A:$Y,16,FALSE)</f>
        <v>0.32398521866753799</v>
      </c>
      <c r="T36">
        <f>VLOOKUP($B36,FG!$A:$Y,17,FALSE)</f>
        <v>0.33400000000000002</v>
      </c>
      <c r="U36">
        <f t="shared" si="0"/>
        <v>0.12914209081078606</v>
      </c>
      <c r="V36">
        <f t="shared" si="1"/>
        <v>-0.2703038638904629</v>
      </c>
      <c r="W36">
        <f t="shared" si="2"/>
        <v>-0.2864725264640951</v>
      </c>
      <c r="X36">
        <f t="shared" si="3"/>
        <v>-0.44391825229401555</v>
      </c>
      <c r="Y36">
        <f t="shared" si="4"/>
        <v>0.95092131116305523</v>
      </c>
      <c r="Z36">
        <f t="shared" si="5"/>
        <v>-0.53283538589120893</v>
      </c>
      <c r="AA36">
        <f t="shared" si="6"/>
        <v>-0.38557024102825876</v>
      </c>
      <c r="AB36">
        <f t="shared" si="7"/>
        <v>0.27476311000146209</v>
      </c>
      <c r="AC36">
        <f t="shared" si="9"/>
        <v>0.82342334602454326</v>
      </c>
      <c r="AD36">
        <f>X36*'Comb LR RESULTS'!$B$18+Y36*'Comb LR RESULTS'!$B$19+Z36*'Comb LR RESULTS'!$B$20+AA36*'Comb LR RESULTS'!$B$21+AB36*'Comb LR RESULTS'!$B$22</f>
        <v>0.50265640134971534</v>
      </c>
    </row>
    <row r="37" spans="1:30" x14ac:dyDescent="0.3">
      <c r="A37">
        <v>2023</v>
      </c>
      <c r="B37" t="s">
        <v>26</v>
      </c>
      <c r="C37" t="s">
        <v>27</v>
      </c>
      <c r="D37">
        <v>2023</v>
      </c>
      <c r="E37">
        <v>679</v>
      </c>
      <c r="F37">
        <v>421</v>
      </c>
      <c r="G37">
        <v>36.1</v>
      </c>
      <c r="H37">
        <v>107.2</v>
      </c>
      <c r="I37">
        <v>112.6</v>
      </c>
      <c r="J37">
        <v>5.5</v>
      </c>
      <c r="K37">
        <v>15.9</v>
      </c>
      <c r="L37">
        <v>47.1</v>
      </c>
      <c r="M37">
        <v>31.2</v>
      </c>
      <c r="N37">
        <v>39.1</v>
      </c>
      <c r="O37">
        <v>76.3</v>
      </c>
      <c r="P37">
        <v>40.9</v>
      </c>
      <c r="Q37">
        <v>-4.4000000000000004</v>
      </c>
      <c r="R37">
        <f>VLOOKUP($B37,FG!$A:$Y,15,FALSE)</f>
        <v>0.43519999999999998</v>
      </c>
      <c r="S37">
        <f>VLOOKUP($B37,FG!$A:$Y,16,FALSE)</f>
        <v>0.31650543406870202</v>
      </c>
      <c r="T37">
        <f>VLOOKUP($B37,FG!$A:$Y,17,FALSE)</f>
        <v>0.33600000000000002</v>
      </c>
      <c r="U37">
        <f t="shared" si="0"/>
        <v>0.27615092719491052</v>
      </c>
      <c r="V37">
        <f t="shared" si="1"/>
        <v>-0.4990766706631598</v>
      </c>
      <c r="W37">
        <f t="shared" si="2"/>
        <v>-0.91443008447429375</v>
      </c>
      <c r="X37">
        <f t="shared" si="3"/>
        <v>-0.78931529246600185</v>
      </c>
      <c r="Y37">
        <f t="shared" si="4"/>
        <v>1.7973229831678708</v>
      </c>
      <c r="Z37">
        <f t="shared" si="5"/>
        <v>-1.0021385082893974</v>
      </c>
      <c r="AA37">
        <f t="shared" si="6"/>
        <v>-1.7242950940883175</v>
      </c>
      <c r="AB37">
        <f t="shared" si="7"/>
        <v>1.0845488154309886</v>
      </c>
      <c r="AC37">
        <f t="shared" si="9"/>
        <v>-9.3824180620378783E-3</v>
      </c>
      <c r="AD37">
        <f>X37*'Comb LR RESULTS'!$B$18+Y37*'Comb LR RESULTS'!$B$19+Z37*'Comb LR RESULTS'!$B$20+AA37*'Comb LR RESULTS'!$B$21+AB37*'Comb LR RESULTS'!$B$22</f>
        <v>0.4984842606696866</v>
      </c>
    </row>
    <row r="38" spans="1:30" x14ac:dyDescent="0.3">
      <c r="A38">
        <v>2023</v>
      </c>
      <c r="B38" t="s">
        <v>81</v>
      </c>
      <c r="C38" t="s">
        <v>82</v>
      </c>
      <c r="D38">
        <v>2023</v>
      </c>
      <c r="E38">
        <v>628</v>
      </c>
      <c r="F38">
        <v>411</v>
      </c>
      <c r="G38">
        <v>27.5</v>
      </c>
      <c r="H38">
        <v>107.6</v>
      </c>
      <c r="I38">
        <v>113.5</v>
      </c>
      <c r="J38">
        <v>1.9</v>
      </c>
      <c r="K38">
        <v>15.5</v>
      </c>
      <c r="L38">
        <v>51.2</v>
      </c>
      <c r="M38">
        <v>35.700000000000003</v>
      </c>
      <c r="N38">
        <v>27</v>
      </c>
      <c r="O38">
        <v>83.2</v>
      </c>
      <c r="P38">
        <v>34.299999999999997</v>
      </c>
      <c r="Q38">
        <v>-2.1</v>
      </c>
      <c r="R38">
        <f>VLOOKUP($B38,FG!$A:$Y,15,FALSE)</f>
        <v>0.44727272699999998</v>
      </c>
      <c r="S38">
        <f>VLOOKUP($B38,FG!$A:$Y,16,FALSE)</f>
        <v>0.35342848463058402</v>
      </c>
      <c r="T38">
        <f>VLOOKUP($B38,FG!$A:$Y,17,FALSE)</f>
        <v>0.36199999999999999</v>
      </c>
      <c r="U38">
        <f t="shared" si="0"/>
        <v>0.19214587783255374</v>
      </c>
      <c r="V38">
        <f t="shared" si="1"/>
        <v>0.63023257615211581</v>
      </c>
      <c r="W38">
        <f t="shared" si="2"/>
        <v>-1.8973201752728655</v>
      </c>
      <c r="X38">
        <f t="shared" si="3"/>
        <v>0.39079126145495591</v>
      </c>
      <c r="Y38">
        <f t="shared" si="4"/>
        <v>0.71089695641542117</v>
      </c>
      <c r="Z38">
        <f t="shared" si="5"/>
        <v>0.10936888686420654</v>
      </c>
      <c r="AA38">
        <f t="shared" si="6"/>
        <v>-0.28098236188294173</v>
      </c>
      <c r="AB38">
        <f t="shared" si="7"/>
        <v>-0.8751325917084658</v>
      </c>
      <c r="AC38">
        <f t="shared" si="9"/>
        <v>1.1956782993767385</v>
      </c>
      <c r="AD38">
        <f>X38*'Comb LR RESULTS'!$B$18+Y38*'Comb LR RESULTS'!$B$19+Z38*'Comb LR RESULTS'!$B$20+AA38*'Comb LR RESULTS'!$B$21+AB38*'Comb LR RESULTS'!$B$22</f>
        <v>0.49187683834876572</v>
      </c>
    </row>
    <row r="39" spans="1:30" x14ac:dyDescent="0.3">
      <c r="A39">
        <v>2023</v>
      </c>
      <c r="B39" t="s">
        <v>94</v>
      </c>
      <c r="C39" t="s">
        <v>88</v>
      </c>
      <c r="D39">
        <v>2023</v>
      </c>
      <c r="E39">
        <v>686</v>
      </c>
      <c r="F39">
        <v>472</v>
      </c>
      <c r="G39">
        <v>26.7</v>
      </c>
      <c r="H39">
        <v>104.6</v>
      </c>
      <c r="I39">
        <v>112.4</v>
      </c>
      <c r="J39">
        <v>13.1</v>
      </c>
      <c r="K39">
        <v>13.2</v>
      </c>
      <c r="L39">
        <v>48.6</v>
      </c>
      <c r="M39">
        <v>35.4</v>
      </c>
      <c r="N39">
        <v>33.799999999999997</v>
      </c>
      <c r="O39">
        <v>86.4</v>
      </c>
      <c r="P39">
        <v>27.3</v>
      </c>
      <c r="Q39">
        <v>4.4000000000000004</v>
      </c>
      <c r="R39">
        <f>VLOOKUP($B39,FG!$A:$Y,15,FALSE)</f>
        <v>0.470099667</v>
      </c>
      <c r="S39">
        <f>VLOOKUP($B39,FG!$A:$Y,16,FALSE)</f>
        <v>0.34553252051940098</v>
      </c>
      <c r="T39">
        <f>VLOOKUP($B39,FG!$A:$Y,17,FALSE)</f>
        <v>0.34599999999999997</v>
      </c>
      <c r="U39">
        <f t="shared" si="0"/>
        <v>-0.29088315600099751</v>
      </c>
      <c r="V39">
        <f t="shared" si="1"/>
        <v>0.38873071897658401</v>
      </c>
      <c r="W39">
        <f t="shared" si="2"/>
        <v>1.1605601072115801</v>
      </c>
      <c r="X39">
        <f t="shared" si="3"/>
        <v>-0.35756899225101746</v>
      </c>
      <c r="Y39">
        <f t="shared" si="4"/>
        <v>0.60983407020589098</v>
      </c>
      <c r="Z39">
        <f t="shared" si="5"/>
        <v>3.5268393853965276E-2</v>
      </c>
      <c r="AA39">
        <f t="shared" si="6"/>
        <v>0.38838006464708769</v>
      </c>
      <c r="AB39">
        <f t="shared" si="7"/>
        <v>0.22617596767568982</v>
      </c>
      <c r="AC39">
        <f t="shared" si="9"/>
        <v>0.73676977332332361</v>
      </c>
      <c r="AD39">
        <f>X39*'Comb LR RESULTS'!$B$18+Y39*'Comb LR RESULTS'!$B$19+Z39*'Comb LR RESULTS'!$B$20+AA39*'Comb LR RESULTS'!$B$21+AB39*'Comb LR RESULTS'!$B$22</f>
        <v>0.485668226124571</v>
      </c>
    </row>
    <row r="40" spans="1:30" x14ac:dyDescent="0.3">
      <c r="A40">
        <v>2023</v>
      </c>
      <c r="B40" t="s">
        <v>31</v>
      </c>
      <c r="C40" t="s">
        <v>32</v>
      </c>
      <c r="D40">
        <v>2023</v>
      </c>
      <c r="E40">
        <v>464</v>
      </c>
      <c r="F40">
        <v>260</v>
      </c>
      <c r="G40">
        <v>35.4</v>
      </c>
      <c r="H40">
        <v>106.3</v>
      </c>
      <c r="I40">
        <v>112.3</v>
      </c>
      <c r="J40">
        <v>14.2</v>
      </c>
      <c r="K40">
        <v>17.600000000000001</v>
      </c>
      <c r="L40">
        <v>49.2</v>
      </c>
      <c r="M40">
        <v>31.6</v>
      </c>
      <c r="N40">
        <v>31.2</v>
      </c>
      <c r="O40">
        <v>74.3</v>
      </c>
      <c r="P40">
        <v>36.6</v>
      </c>
      <c r="Q40">
        <v>-8.6999999999999993</v>
      </c>
      <c r="R40">
        <f>VLOOKUP($B40,FG!$A:$Y,15,FALSE)</f>
        <v>0.47783251199999999</v>
      </c>
      <c r="S40">
        <f>VLOOKUP($B40,FG!$A:$Y,16,FALSE)</f>
        <v>0.34451720305189398</v>
      </c>
      <c r="T40">
        <f>VLOOKUP($B40,FG!$A:$Y,17,FALSE)</f>
        <v>0.35399999999999998</v>
      </c>
      <c r="U40">
        <f t="shared" si="0"/>
        <v>0.63317238698492684</v>
      </c>
      <c r="V40">
        <f t="shared" si="1"/>
        <v>0.35767674626685264</v>
      </c>
      <c r="W40">
        <f t="shared" si="2"/>
        <v>1.4608876349555879</v>
      </c>
      <c r="X40">
        <f t="shared" si="3"/>
        <v>-0.18487047216502328</v>
      </c>
      <c r="Y40">
        <f t="shared" si="4"/>
        <v>1.7088929577345315</v>
      </c>
      <c r="Z40">
        <f t="shared" si="5"/>
        <v>-0.90333785094240993</v>
      </c>
      <c r="AA40">
        <f t="shared" si="6"/>
        <v>-2.1426466106695856</v>
      </c>
      <c r="AB40">
        <f t="shared" si="7"/>
        <v>-0.19491259914766365</v>
      </c>
      <c r="AC40">
        <f t="shared" si="9"/>
        <v>0.66449679715501953</v>
      </c>
      <c r="AD40">
        <f>X40*'Comb LR RESULTS'!$B$18+Y40*'Comb LR RESULTS'!$B$19+Z40*'Comb LR RESULTS'!$B$20+AA40*'Comb LR RESULTS'!$B$21+AB40*'Comb LR RESULTS'!$B$22</f>
        <v>0.48028333594076006</v>
      </c>
    </row>
    <row r="41" spans="1:30" x14ac:dyDescent="0.3">
      <c r="A41">
        <v>2023</v>
      </c>
      <c r="B41" t="s">
        <v>43</v>
      </c>
      <c r="C41" t="s">
        <v>44</v>
      </c>
      <c r="D41">
        <v>2023</v>
      </c>
      <c r="E41">
        <v>648</v>
      </c>
      <c r="F41">
        <v>457</v>
      </c>
      <c r="G41">
        <v>32.4</v>
      </c>
      <c r="H41">
        <v>108.6</v>
      </c>
      <c r="I41">
        <v>115</v>
      </c>
      <c r="J41">
        <v>11.4</v>
      </c>
      <c r="K41">
        <v>22.4</v>
      </c>
      <c r="L41">
        <v>49.5</v>
      </c>
      <c r="M41">
        <v>27.1</v>
      </c>
      <c r="N41">
        <v>36.700000000000003</v>
      </c>
      <c r="O41">
        <v>76.2</v>
      </c>
      <c r="P41">
        <v>23</v>
      </c>
      <c r="Q41">
        <v>4.8</v>
      </c>
      <c r="R41">
        <f>VLOOKUP($B41,FG!$A:$Y,15,FALSE)</f>
        <v>0.5</v>
      </c>
      <c r="S41">
        <f>VLOOKUP($B41,FG!$A:$Y,16,FALSE)</f>
        <v>0.35917088740012199</v>
      </c>
      <c r="T41">
        <f>VLOOKUP($B41,FG!$A:$Y,17,FALSE)</f>
        <v>0.38</v>
      </c>
      <c r="U41">
        <f t="shared" si="0"/>
        <v>1.6412329793332068</v>
      </c>
      <c r="V41">
        <f t="shared" si="1"/>
        <v>0.80586672468240272</v>
      </c>
      <c r="W41">
        <f t="shared" si="2"/>
        <v>0.69641756433447688</v>
      </c>
      <c r="X41">
        <f t="shared" si="3"/>
        <v>-9.8521212122027219E-2</v>
      </c>
      <c r="Y41">
        <f t="shared" si="4"/>
        <v>1.3299071344487934</v>
      </c>
      <c r="Z41">
        <f t="shared" si="5"/>
        <v>-2.0148452460960131</v>
      </c>
      <c r="AA41">
        <f t="shared" si="6"/>
        <v>-1.7452126699173798</v>
      </c>
      <c r="AB41">
        <f t="shared" si="7"/>
        <v>0.69585167682481608</v>
      </c>
      <c r="AC41">
        <f t="shared" si="9"/>
        <v>0.90368803380261076</v>
      </c>
      <c r="AD41">
        <f>X41*'Comb LR RESULTS'!$B$18+Y41*'Comb LR RESULTS'!$B$19+Z41*'Comb LR RESULTS'!$B$20+AA41*'Comb LR RESULTS'!$B$21+AB41*'Comb LR RESULTS'!$B$22</f>
        <v>0.47790000781476305</v>
      </c>
    </row>
    <row r="42" spans="1:30" x14ac:dyDescent="0.3">
      <c r="A42">
        <v>2023</v>
      </c>
      <c r="B42" t="s">
        <v>126</v>
      </c>
      <c r="C42" t="s">
        <v>48</v>
      </c>
      <c r="D42">
        <v>2023</v>
      </c>
      <c r="E42">
        <v>585</v>
      </c>
      <c r="F42">
        <v>392</v>
      </c>
      <c r="G42">
        <v>23.2</v>
      </c>
      <c r="H42">
        <v>106.3</v>
      </c>
      <c r="I42">
        <v>114.6</v>
      </c>
      <c r="J42">
        <v>5.9</v>
      </c>
      <c r="K42">
        <v>19</v>
      </c>
      <c r="L42">
        <v>54.4</v>
      </c>
      <c r="M42">
        <v>35.4</v>
      </c>
      <c r="N42">
        <v>26.5</v>
      </c>
      <c r="O42">
        <v>86.1</v>
      </c>
      <c r="P42">
        <v>24.6</v>
      </c>
      <c r="Q42">
        <v>3.9</v>
      </c>
      <c r="R42">
        <f>VLOOKUP($B42,FG!$A:$Y,15,FALSE)</f>
        <v>0.48543689299999998</v>
      </c>
      <c r="S42">
        <f>VLOOKUP($B42,FG!$A:$Y,16,FALSE)</f>
        <v>0.35845275644598301</v>
      </c>
      <c r="T42">
        <f>VLOOKUP($B42,FG!$A:$Y,17,FALSE)</f>
        <v>0.35699999999999998</v>
      </c>
      <c r="U42">
        <f t="shared" si="0"/>
        <v>0.92719005975317503</v>
      </c>
      <c r="V42">
        <f t="shared" si="1"/>
        <v>0.78390234431317452</v>
      </c>
      <c r="W42">
        <f t="shared" si="2"/>
        <v>-0.80522007438556342</v>
      </c>
      <c r="X42">
        <f t="shared" si="3"/>
        <v>1.3118500352469213</v>
      </c>
      <c r="Y42">
        <f t="shared" si="4"/>
        <v>0.16768394303919643</v>
      </c>
      <c r="Z42">
        <f t="shared" si="5"/>
        <v>3.5268393853965276E-2</v>
      </c>
      <c r="AA42">
        <f t="shared" si="6"/>
        <v>0.32562733715989511</v>
      </c>
      <c r="AB42">
        <f t="shared" si="7"/>
        <v>-0.95611116225141846</v>
      </c>
      <c r="AC42">
        <f t="shared" si="9"/>
        <v>1.4141540485965447</v>
      </c>
      <c r="AD42">
        <f>X42*'Comb LR RESULTS'!$B$18+Y42*'Comb LR RESULTS'!$B$19+Z42*'Comb LR RESULTS'!$B$20+AA42*'Comb LR RESULTS'!$B$21+AB42*'Comb LR RESULTS'!$B$22</f>
        <v>0.47502957304041094</v>
      </c>
    </row>
    <row r="43" spans="1:30" x14ac:dyDescent="0.3">
      <c r="A43">
        <v>2023</v>
      </c>
      <c r="B43" t="s">
        <v>49</v>
      </c>
      <c r="C43" t="s">
        <v>44</v>
      </c>
      <c r="D43">
        <v>2023</v>
      </c>
      <c r="E43">
        <v>500</v>
      </c>
      <c r="F43">
        <v>305</v>
      </c>
      <c r="G43">
        <v>31.8</v>
      </c>
      <c r="H43">
        <v>107.8</v>
      </c>
      <c r="I43">
        <v>113.2</v>
      </c>
      <c r="J43">
        <v>8.9</v>
      </c>
      <c r="K43">
        <v>15.9</v>
      </c>
      <c r="L43">
        <v>51.7</v>
      </c>
      <c r="M43">
        <v>35.799999999999997</v>
      </c>
      <c r="N43">
        <v>25.9</v>
      </c>
      <c r="O43">
        <v>77.900000000000006</v>
      </c>
      <c r="P43">
        <v>34.1</v>
      </c>
      <c r="Q43">
        <v>-1.5</v>
      </c>
      <c r="R43">
        <f>VLOOKUP($B43,FG!$A:$Y,15,FALSE)</f>
        <v>0.48951048899999999</v>
      </c>
      <c r="S43">
        <f>VLOOKUP($B43,FG!$A:$Y,16,FALSE)</f>
        <v>0.36729977309703798</v>
      </c>
      <c r="T43">
        <f>VLOOKUP($B43,FG!$A:$Y,17,FALSE)</f>
        <v>0.37</v>
      </c>
      <c r="U43">
        <f t="shared" si="0"/>
        <v>0.27615092719491052</v>
      </c>
      <c r="V43">
        <f t="shared" si="1"/>
        <v>1.0544926005007131</v>
      </c>
      <c r="W43">
        <f t="shared" si="2"/>
        <v>1.38550012799131E-2</v>
      </c>
      <c r="X43">
        <f t="shared" si="3"/>
        <v>0.5347066948599507</v>
      </c>
      <c r="Y43">
        <f t="shared" si="4"/>
        <v>1.254109969791646</v>
      </c>
      <c r="Z43">
        <f t="shared" si="5"/>
        <v>0.13406905120095186</v>
      </c>
      <c r="AA43">
        <f t="shared" si="6"/>
        <v>-1.3896138808233014</v>
      </c>
      <c r="AB43">
        <f t="shared" si="7"/>
        <v>-1.053285446902962</v>
      </c>
      <c r="AC43">
        <f t="shared" si="9"/>
        <v>0.7837124846703547</v>
      </c>
      <c r="AD43">
        <f>X43*'Comb LR RESULTS'!$B$18+Y43*'Comb LR RESULTS'!$B$19+Z43*'Comb LR RESULTS'!$B$20+AA43*'Comb LR RESULTS'!$B$21+AB43*'Comb LR RESULTS'!$B$22</f>
        <v>0.45718221007408189</v>
      </c>
    </row>
    <row r="44" spans="1:30" x14ac:dyDescent="0.3">
      <c r="A44">
        <v>2023</v>
      </c>
      <c r="B44" t="s">
        <v>136</v>
      </c>
      <c r="C44" t="s">
        <v>85</v>
      </c>
      <c r="D44">
        <v>2023</v>
      </c>
      <c r="E44">
        <v>565</v>
      </c>
      <c r="F44">
        <v>384</v>
      </c>
      <c r="G44">
        <v>22.7</v>
      </c>
      <c r="H44">
        <v>105.2</v>
      </c>
      <c r="I44">
        <v>111</v>
      </c>
      <c r="J44">
        <v>8.9</v>
      </c>
      <c r="K44">
        <v>20.8</v>
      </c>
      <c r="L44">
        <v>53.4</v>
      </c>
      <c r="M44">
        <v>32.6</v>
      </c>
      <c r="N44">
        <v>34.1</v>
      </c>
      <c r="O44">
        <v>87</v>
      </c>
      <c r="P44">
        <v>34.799999999999997</v>
      </c>
      <c r="Q44">
        <v>0.9</v>
      </c>
      <c r="R44">
        <f>VLOOKUP($B44,FG!$A:$Y,15,FALSE)</f>
        <v>0.44423076900000003</v>
      </c>
      <c r="S44">
        <f>VLOOKUP($B44,FG!$A:$Y,16,FALSE)</f>
        <v>0.33000146994548502</v>
      </c>
      <c r="T44">
        <f>VLOOKUP($B44,FG!$A:$Y,17,FALSE)</f>
        <v>0.309</v>
      </c>
      <c r="U44">
        <f t="shared" si="0"/>
        <v>1.3052127818837804</v>
      </c>
      <c r="V44">
        <f t="shared" si="1"/>
        <v>-8.6293927117690183E-2</v>
      </c>
      <c r="W44">
        <f t="shared" si="2"/>
        <v>1.38550012799131E-2</v>
      </c>
      <c r="X44">
        <f t="shared" si="3"/>
        <v>1.0240191684369317</v>
      </c>
      <c r="Y44">
        <f t="shared" si="4"/>
        <v>0.10451963915824006</v>
      </c>
      <c r="Z44">
        <f t="shared" si="5"/>
        <v>-0.6563362075749426</v>
      </c>
      <c r="AA44">
        <f t="shared" si="6"/>
        <v>0.51388551962146689</v>
      </c>
      <c r="AB44">
        <f t="shared" si="7"/>
        <v>0.27476311000146209</v>
      </c>
      <c r="AC44">
        <f t="shared" si="9"/>
        <v>0.99997825635318738</v>
      </c>
      <c r="AD44">
        <f>X44*'Comb LR RESULTS'!$B$18+Y44*'Comb LR RESULTS'!$B$19+Z44*'Comb LR RESULTS'!$B$20+AA44*'Comb LR RESULTS'!$B$21+AB44*'Comb LR RESULTS'!$B$22</f>
        <v>0.44727013991445375</v>
      </c>
    </row>
    <row r="45" spans="1:30" x14ac:dyDescent="0.3">
      <c r="A45">
        <v>2023</v>
      </c>
      <c r="B45" t="s">
        <v>71</v>
      </c>
      <c r="C45" t="s">
        <v>27</v>
      </c>
      <c r="D45">
        <v>2023</v>
      </c>
      <c r="E45">
        <v>695</v>
      </c>
      <c r="F45">
        <v>395</v>
      </c>
      <c r="G45">
        <v>29.1</v>
      </c>
      <c r="H45">
        <v>105.1</v>
      </c>
      <c r="I45">
        <v>111.1</v>
      </c>
      <c r="J45">
        <v>11.9</v>
      </c>
      <c r="K45">
        <v>17.399999999999999</v>
      </c>
      <c r="L45">
        <v>52.3</v>
      </c>
      <c r="M45">
        <v>34.9</v>
      </c>
      <c r="N45">
        <v>30</v>
      </c>
      <c r="O45">
        <v>80.900000000000006</v>
      </c>
      <c r="P45">
        <v>38.4</v>
      </c>
      <c r="Q45">
        <v>-4.0999999999999996</v>
      </c>
      <c r="R45">
        <f>VLOOKUP($B45,FG!$A:$Y,15,FALSE)</f>
        <v>0.391304347</v>
      </c>
      <c r="S45">
        <f>VLOOKUP($B45,FG!$A:$Y,16,FALSE)</f>
        <v>0.31329350796144301</v>
      </c>
      <c r="T45">
        <f>VLOOKUP($B45,FG!$A:$Y,17,FALSE)</f>
        <v>0.32400000000000001</v>
      </c>
      <c r="U45">
        <f t="shared" si="0"/>
        <v>0.5911698623037478</v>
      </c>
      <c r="V45">
        <f t="shared" si="1"/>
        <v>-0.59731497431945735</v>
      </c>
      <c r="W45">
        <f t="shared" si="2"/>
        <v>0.83293007694538967</v>
      </c>
      <c r="X45">
        <f t="shared" si="3"/>
        <v>0.70740521494594288</v>
      </c>
      <c r="Y45">
        <f t="shared" si="4"/>
        <v>0.91302272883448177</v>
      </c>
      <c r="Z45">
        <f t="shared" si="5"/>
        <v>-8.8232427829768395E-2</v>
      </c>
      <c r="AA45">
        <f t="shared" si="6"/>
        <v>-0.76208660595139932</v>
      </c>
      <c r="AB45">
        <f t="shared" si="7"/>
        <v>-0.38926116845074987</v>
      </c>
      <c r="AC45">
        <f t="shared" si="9"/>
        <v>0.62842971916360069</v>
      </c>
      <c r="AD45">
        <f>X45*'Comb LR RESULTS'!$B$18+Y45*'Comb LR RESULTS'!$B$19+Z45*'Comb LR RESULTS'!$B$20+AA45*'Comb LR RESULTS'!$B$21+AB45*'Comb LR RESULTS'!$B$22</f>
        <v>0.4444159619232052</v>
      </c>
    </row>
    <row r="46" spans="1:30" x14ac:dyDescent="0.3">
      <c r="A46">
        <v>2023</v>
      </c>
      <c r="B46" t="s">
        <v>152</v>
      </c>
      <c r="C46" t="s">
        <v>23</v>
      </c>
      <c r="D46">
        <v>2023</v>
      </c>
      <c r="E46">
        <v>408</v>
      </c>
      <c r="F46">
        <v>280</v>
      </c>
      <c r="G46">
        <v>20.7</v>
      </c>
      <c r="H46">
        <v>103.9</v>
      </c>
      <c r="I46">
        <v>111.4</v>
      </c>
      <c r="J46">
        <v>9.6</v>
      </c>
      <c r="K46">
        <v>17.600000000000001</v>
      </c>
      <c r="L46">
        <v>52.1</v>
      </c>
      <c r="M46">
        <v>34.5</v>
      </c>
      <c r="N46">
        <v>26.6</v>
      </c>
      <c r="O46">
        <v>88.6</v>
      </c>
      <c r="P46">
        <v>26.1</v>
      </c>
      <c r="Q46">
        <v>5.7</v>
      </c>
      <c r="R46">
        <f>VLOOKUP($B46,FG!$A:$Y,15,FALSE)</f>
        <v>0.421348314</v>
      </c>
      <c r="S46">
        <f>VLOOKUP($B46,FG!$A:$Y,16,FALSE)</f>
        <v>0.32904749613227902</v>
      </c>
      <c r="T46">
        <f>VLOOKUP($B46,FG!$A:$Y,17,FALSE)</f>
        <v>0.33800000000000002</v>
      </c>
      <c r="U46">
        <f t="shared" si="0"/>
        <v>0.63317238698492684</v>
      </c>
      <c r="V46">
        <f t="shared" si="1"/>
        <v>-0.11547167467859625</v>
      </c>
      <c r="W46">
        <f t="shared" si="2"/>
        <v>0.20497251893519078</v>
      </c>
      <c r="X46">
        <f t="shared" si="3"/>
        <v>0.64983904158394612</v>
      </c>
      <c r="Y46">
        <f t="shared" si="4"/>
        <v>-0.14813757636558539</v>
      </c>
      <c r="Z46">
        <f t="shared" si="5"/>
        <v>-0.18703308517675499</v>
      </c>
      <c r="AA46">
        <f t="shared" si="6"/>
        <v>0.8485667328864801</v>
      </c>
      <c r="AB46">
        <f t="shared" si="7"/>
        <v>-0.93991544814282768</v>
      </c>
      <c r="AC46">
        <f t="shared" si="9"/>
        <v>1.8273776898404774</v>
      </c>
      <c r="AD46">
        <f>X46*'Comb LR RESULTS'!$B$18+Y46*'Comb LR RESULTS'!$B$19+Z46*'Comb LR RESULTS'!$B$20+AA46*'Comb LR RESULTS'!$B$21+AB46*'Comb LR RESULTS'!$B$22</f>
        <v>0.44292451678854772</v>
      </c>
    </row>
    <row r="47" spans="1:30" x14ac:dyDescent="0.3">
      <c r="A47">
        <v>2023</v>
      </c>
      <c r="B47" t="s">
        <v>41</v>
      </c>
      <c r="C47" t="s">
        <v>42</v>
      </c>
      <c r="D47">
        <v>2023</v>
      </c>
      <c r="E47">
        <v>525</v>
      </c>
      <c r="F47">
        <v>295</v>
      </c>
      <c r="G47">
        <v>33.200000000000003</v>
      </c>
      <c r="H47">
        <v>106.6</v>
      </c>
      <c r="I47">
        <v>112.6</v>
      </c>
      <c r="J47">
        <v>10.199999999999999</v>
      </c>
      <c r="K47">
        <v>17.3</v>
      </c>
      <c r="L47">
        <v>51.9</v>
      </c>
      <c r="M47">
        <v>34.6</v>
      </c>
      <c r="N47">
        <v>31.5</v>
      </c>
      <c r="O47">
        <v>76.900000000000006</v>
      </c>
      <c r="P47">
        <v>51.5</v>
      </c>
      <c r="Q47">
        <v>-8.3000000000000007</v>
      </c>
      <c r="R47">
        <f>VLOOKUP($B47,FG!$A:$Y,15,FALSE)</f>
        <v>0.48812095</v>
      </c>
      <c r="S47">
        <f>VLOOKUP($B47,FG!$A:$Y,16,FALSE)</f>
        <v>0.34824806519917001</v>
      </c>
      <c r="T47">
        <f>VLOOKUP($B47,FG!$A:$Y,17,FALSE)</f>
        <v>0.34300000000000003</v>
      </c>
      <c r="U47">
        <f t="shared" si="0"/>
        <v>0.57016859996315916</v>
      </c>
      <c r="V47">
        <f t="shared" si="1"/>
        <v>0.47178695811000848</v>
      </c>
      <c r="W47">
        <f t="shared" si="2"/>
        <v>0.36878753406828596</v>
      </c>
      <c r="X47">
        <f t="shared" si="3"/>
        <v>0.59227286822194747</v>
      </c>
      <c r="Y47">
        <f t="shared" si="4"/>
        <v>1.430970020658324</v>
      </c>
      <c r="Z47">
        <f t="shared" si="5"/>
        <v>-0.16233292084000792</v>
      </c>
      <c r="AA47">
        <f t="shared" si="6"/>
        <v>-1.5987896391139353</v>
      </c>
      <c r="AB47">
        <f t="shared" si="7"/>
        <v>-0.14632545682189194</v>
      </c>
      <c r="AC47">
        <f t="shared" si="9"/>
        <v>0.14083875920628852</v>
      </c>
      <c r="AD47">
        <f>X47*'Comb LR RESULTS'!$B$18+Y47*'Comb LR RESULTS'!$B$19+Z47*'Comb LR RESULTS'!$B$20+AA47*'Comb LR RESULTS'!$B$21+AB47*'Comb LR RESULTS'!$B$22</f>
        <v>0.43769476607986496</v>
      </c>
    </row>
    <row r="48" spans="1:30" x14ac:dyDescent="0.3">
      <c r="A48">
        <v>2023</v>
      </c>
      <c r="B48" t="s">
        <v>107</v>
      </c>
      <c r="C48" t="s">
        <v>54</v>
      </c>
      <c r="D48">
        <v>2023</v>
      </c>
      <c r="E48">
        <v>602</v>
      </c>
      <c r="F48">
        <v>440</v>
      </c>
      <c r="G48">
        <v>25</v>
      </c>
      <c r="H48">
        <v>107.4</v>
      </c>
      <c r="I48">
        <v>114.5</v>
      </c>
      <c r="J48">
        <v>10.7</v>
      </c>
      <c r="K48">
        <v>17.7</v>
      </c>
      <c r="L48">
        <v>49.6</v>
      </c>
      <c r="M48">
        <v>31.9</v>
      </c>
      <c r="N48">
        <v>33.4</v>
      </c>
      <c r="O48">
        <v>85.1</v>
      </c>
      <c r="P48">
        <v>28.5</v>
      </c>
      <c r="Q48">
        <v>4.9000000000000004</v>
      </c>
      <c r="R48">
        <f>VLOOKUP($B48,FG!$A:$Y,15,FALSE)</f>
        <v>0.462246777</v>
      </c>
      <c r="S48">
        <f>VLOOKUP($B48,FG!$A:$Y,16,FALSE)</f>
        <v>0.33389820496241202</v>
      </c>
      <c r="T48">
        <f>VLOOKUP($B48,FG!$A:$Y,17,FALSE)</f>
        <v>0.33500000000000002</v>
      </c>
      <c r="U48">
        <f t="shared" si="0"/>
        <v>0.65417364932551558</v>
      </c>
      <c r="V48">
        <f t="shared" si="1"/>
        <v>3.2889586162969726E-2</v>
      </c>
      <c r="W48">
        <f t="shared" si="2"/>
        <v>0.5053000466791987</v>
      </c>
      <c r="X48">
        <f t="shared" si="3"/>
        <v>-6.9738125441027851E-2</v>
      </c>
      <c r="Y48">
        <f t="shared" si="4"/>
        <v>0.39507543701063941</v>
      </c>
      <c r="Z48">
        <f t="shared" si="5"/>
        <v>-0.82923735793217046</v>
      </c>
      <c r="AA48">
        <f t="shared" si="6"/>
        <v>0.11645157886926109</v>
      </c>
      <c r="AB48">
        <f t="shared" si="7"/>
        <v>0.16139311124132794</v>
      </c>
      <c r="AC48">
        <f t="shared" si="9"/>
        <v>1.1793712625707431</v>
      </c>
      <c r="AD48">
        <f>X48*'Comb LR RESULTS'!$B$18+Y48*'Comb LR RESULTS'!$B$19+Z48*'Comb LR RESULTS'!$B$20+AA48*'Comb LR RESULTS'!$B$21+AB48*'Comb LR RESULTS'!$B$22</f>
        <v>0.43025820168302426</v>
      </c>
    </row>
    <row r="49" spans="1:30" x14ac:dyDescent="0.3">
      <c r="A49">
        <v>2023</v>
      </c>
      <c r="B49" t="s">
        <v>100</v>
      </c>
      <c r="C49" t="s">
        <v>59</v>
      </c>
      <c r="D49">
        <v>2023</v>
      </c>
      <c r="E49">
        <v>436</v>
      </c>
      <c r="F49">
        <v>260</v>
      </c>
      <c r="G49">
        <v>26.5</v>
      </c>
      <c r="H49">
        <v>105.5</v>
      </c>
      <c r="I49">
        <v>110.7</v>
      </c>
      <c r="J49">
        <v>14.6</v>
      </c>
      <c r="K49">
        <v>15.7</v>
      </c>
      <c r="L49">
        <v>47.5</v>
      </c>
      <c r="M49">
        <v>31.8</v>
      </c>
      <c r="N49">
        <v>37.5</v>
      </c>
      <c r="O49">
        <v>85</v>
      </c>
      <c r="P49">
        <v>35.700000000000003</v>
      </c>
      <c r="Q49">
        <v>-1.2</v>
      </c>
      <c r="R49">
        <f>VLOOKUP($B49,FG!$A:$Y,15,FALSE)</f>
        <v>0.44297082199999999</v>
      </c>
      <c r="S49">
        <f>VLOOKUP($B49,FG!$A:$Y,16,FALSE)</f>
        <v>0.33392053104321801</v>
      </c>
      <c r="T49">
        <f>VLOOKUP($B49,FG!$A:$Y,17,FALSE)</f>
        <v>0.34100000000000003</v>
      </c>
      <c r="U49">
        <f t="shared" si="0"/>
        <v>0.23414840251373195</v>
      </c>
      <c r="V49">
        <f t="shared" si="1"/>
        <v>3.357244007443333E-2</v>
      </c>
      <c r="W49">
        <f t="shared" si="2"/>
        <v>1.5700976450443183</v>
      </c>
      <c r="X49">
        <f t="shared" si="3"/>
        <v>-0.67418294574200643</v>
      </c>
      <c r="Y49">
        <f t="shared" si="4"/>
        <v>0.58456834865350848</v>
      </c>
      <c r="Z49">
        <f t="shared" si="5"/>
        <v>-0.85393752226891662</v>
      </c>
      <c r="AA49">
        <f t="shared" si="6"/>
        <v>9.5534003040198878E-2</v>
      </c>
      <c r="AB49">
        <f t="shared" si="7"/>
        <v>0.82541738969353995</v>
      </c>
      <c r="AC49">
        <f t="shared" si="9"/>
        <v>0.70862248426908403</v>
      </c>
      <c r="AD49">
        <f>X49*'Comb LR RESULTS'!$B$18+Y49*'Comb LR RESULTS'!$B$19+Z49*'Comb LR RESULTS'!$B$20+AA49*'Comb LR RESULTS'!$B$21+AB49*'Comb LR RESULTS'!$B$22</f>
        <v>0.41126759826278342</v>
      </c>
    </row>
    <row r="50" spans="1:30" x14ac:dyDescent="0.3">
      <c r="A50">
        <v>2023</v>
      </c>
      <c r="B50" t="s">
        <v>275</v>
      </c>
      <c r="C50" t="s">
        <v>54</v>
      </c>
      <c r="D50">
        <v>2023</v>
      </c>
      <c r="E50">
        <v>636</v>
      </c>
      <c r="F50">
        <v>438</v>
      </c>
      <c r="G50">
        <v>28.8</v>
      </c>
      <c r="H50">
        <v>107.2</v>
      </c>
      <c r="I50">
        <v>113.4</v>
      </c>
      <c r="J50">
        <v>5.9</v>
      </c>
      <c r="K50">
        <v>19.600000000000001</v>
      </c>
      <c r="L50">
        <v>46.9</v>
      </c>
      <c r="M50">
        <v>27.3</v>
      </c>
      <c r="N50">
        <v>35.6</v>
      </c>
      <c r="O50">
        <v>79.8</v>
      </c>
      <c r="P50">
        <v>35</v>
      </c>
      <c r="Q50">
        <v>-2.5</v>
      </c>
      <c r="R50">
        <f>VLOOKUP($B50,FG!$A:$Y,15,FALSE)</f>
        <v>0.448695652</v>
      </c>
      <c r="S50">
        <f>VLOOKUP($B50,FG!$A:$Y,16,FALSE)</f>
        <v>0.33173821673784298</v>
      </c>
      <c r="T50">
        <f>VLOOKUP($B50,FG!$A:$Y,17,FALSE)</f>
        <v>0.36399999999999999</v>
      </c>
      <c r="U50">
        <f t="shared" si="0"/>
        <v>1.0531976337967104</v>
      </c>
      <c r="V50">
        <f t="shared" si="1"/>
        <v>-3.317469178529265E-2</v>
      </c>
      <c r="W50">
        <f t="shared" si="2"/>
        <v>-0.80522007438556342</v>
      </c>
      <c r="X50">
        <f t="shared" si="3"/>
        <v>-0.84688146582800061</v>
      </c>
      <c r="Y50">
        <f t="shared" si="4"/>
        <v>0.87512414650590786</v>
      </c>
      <c r="Z50">
        <f t="shared" si="5"/>
        <v>-1.9654449174225197</v>
      </c>
      <c r="AA50">
        <f t="shared" si="6"/>
        <v>-0.99217994007109855</v>
      </c>
      <c r="AB50">
        <f t="shared" si="7"/>
        <v>0.51769882163032011</v>
      </c>
      <c r="AC50">
        <f t="shared" si="9"/>
        <v>1.3306903022270089</v>
      </c>
      <c r="AD50">
        <f>X50*'Comb LR RESULTS'!$B$18+Y50*'Comb LR RESULTS'!$B$19+Z50*'Comb LR RESULTS'!$B$20+AA50*'Comb LR RESULTS'!$B$21+AB50*'Comb LR RESULTS'!$B$22</f>
        <v>0.40957857093660799</v>
      </c>
    </row>
    <row r="51" spans="1:30" x14ac:dyDescent="0.3">
      <c r="A51">
        <v>2023</v>
      </c>
      <c r="B51" t="s">
        <v>102</v>
      </c>
      <c r="C51" t="s">
        <v>99</v>
      </c>
      <c r="D51">
        <v>2023</v>
      </c>
      <c r="E51">
        <v>409</v>
      </c>
      <c r="F51">
        <v>214</v>
      </c>
      <c r="G51">
        <v>26.2</v>
      </c>
      <c r="H51">
        <v>104.7</v>
      </c>
      <c r="I51">
        <v>108.9</v>
      </c>
      <c r="J51">
        <v>8.4</v>
      </c>
      <c r="K51">
        <v>20.5</v>
      </c>
      <c r="L51">
        <v>56.3</v>
      </c>
      <c r="M51">
        <v>35.799999999999997</v>
      </c>
      <c r="N51">
        <v>17.100000000000001</v>
      </c>
      <c r="O51">
        <v>79.3</v>
      </c>
      <c r="P51">
        <v>41.3</v>
      </c>
      <c r="Q51">
        <v>-7.3</v>
      </c>
      <c r="R51">
        <f>VLOOKUP($B51,FG!$A:$Y,15,FALSE)</f>
        <v>0.45857988100000002</v>
      </c>
      <c r="S51">
        <f>VLOOKUP($B51,FG!$A:$Y,16,FALSE)</f>
        <v>0.36596179125642803</v>
      </c>
      <c r="T51">
        <f>VLOOKUP($B51,FG!$A:$Y,17,FALSE)</f>
        <v>0.34499999999999997</v>
      </c>
      <c r="U51">
        <f t="shared" si="0"/>
        <v>1.2422089948620127</v>
      </c>
      <c r="V51">
        <f t="shared" si="1"/>
        <v>1.0135697828657142</v>
      </c>
      <c r="W51">
        <f t="shared" si="2"/>
        <v>-0.12265751133099966</v>
      </c>
      <c r="X51">
        <f t="shared" si="3"/>
        <v>1.8587286821859013</v>
      </c>
      <c r="Y51">
        <f t="shared" si="4"/>
        <v>0.54666976632493458</v>
      </c>
      <c r="Z51">
        <f t="shared" si="5"/>
        <v>0.13406905120095186</v>
      </c>
      <c r="AA51">
        <f t="shared" si="6"/>
        <v>-1.0967678192164156</v>
      </c>
      <c r="AB51">
        <f t="shared" si="7"/>
        <v>-2.478508288458928</v>
      </c>
      <c r="AC51">
        <f t="shared" si="9"/>
        <v>1.7943411843664949</v>
      </c>
      <c r="AD51">
        <f>X51*'Comb LR RESULTS'!$B$18+Y51*'Comb LR RESULTS'!$B$19+Z51*'Comb LR RESULTS'!$B$20+AA51*'Comb LR RESULTS'!$B$21+AB51*'Comb LR RESULTS'!$B$22</f>
        <v>0.40592613682867174</v>
      </c>
    </row>
    <row r="52" spans="1:30" x14ac:dyDescent="0.3">
      <c r="A52">
        <v>2023</v>
      </c>
      <c r="B52" t="s">
        <v>146</v>
      </c>
      <c r="C52" t="s">
        <v>59</v>
      </c>
      <c r="D52">
        <v>2023</v>
      </c>
      <c r="E52">
        <v>489</v>
      </c>
      <c r="F52">
        <v>377</v>
      </c>
      <c r="G52">
        <v>21.8</v>
      </c>
      <c r="H52">
        <v>104.2</v>
      </c>
      <c r="I52">
        <v>111</v>
      </c>
      <c r="J52">
        <v>8.8000000000000007</v>
      </c>
      <c r="K52">
        <v>12.6</v>
      </c>
      <c r="L52">
        <v>51</v>
      </c>
      <c r="M52">
        <v>38.4</v>
      </c>
      <c r="N52">
        <v>31.8</v>
      </c>
      <c r="O52">
        <v>90.8</v>
      </c>
      <c r="P52">
        <v>14.8</v>
      </c>
      <c r="Q52">
        <v>13.6</v>
      </c>
      <c r="R52">
        <f>VLOOKUP($B52,FG!$A:$Y,15,FALSE)</f>
        <v>0.475113122</v>
      </c>
      <c r="S52">
        <f>VLOOKUP($B52,FG!$A:$Y,16,FALSE)</f>
        <v>0.34886360779160303</v>
      </c>
      <c r="T52">
        <f>VLOOKUP($B52,FG!$A:$Y,17,FALSE)</f>
        <v>0.36399999999999999</v>
      </c>
      <c r="U52">
        <f t="shared" si="0"/>
        <v>-0.41689073004453253</v>
      </c>
      <c r="V52">
        <f t="shared" si="1"/>
        <v>0.49061362413204318</v>
      </c>
      <c r="W52">
        <f t="shared" si="2"/>
        <v>-1.3447501242269354E-2</v>
      </c>
      <c r="X52">
        <f t="shared" si="3"/>
        <v>0.3332250880929572</v>
      </c>
      <c r="Y52">
        <f t="shared" si="4"/>
        <v>-9.1761078274812131E-3</v>
      </c>
      <c r="Z52">
        <f t="shared" si="5"/>
        <v>0.77627332395636739</v>
      </c>
      <c r="AA52">
        <f t="shared" si="6"/>
        <v>1.3087534011258755</v>
      </c>
      <c r="AB52">
        <f t="shared" si="7"/>
        <v>-9.7738314496120221E-2</v>
      </c>
      <c r="AC52">
        <f t="shared" si="9"/>
        <v>0.62104228383814697</v>
      </c>
      <c r="AD52">
        <f>X52*'Comb LR RESULTS'!$B$18+Y52*'Comb LR RESULTS'!$B$19+Z52*'Comb LR RESULTS'!$B$20+AA52*'Comb LR RESULTS'!$B$21+AB52*'Comb LR RESULTS'!$B$22</f>
        <v>0.40098769818187441</v>
      </c>
    </row>
    <row r="53" spans="1:30" x14ac:dyDescent="0.3">
      <c r="A53">
        <v>2023</v>
      </c>
      <c r="B53" t="s">
        <v>74</v>
      </c>
      <c r="C53" t="s">
        <v>35</v>
      </c>
      <c r="D53">
        <v>2023</v>
      </c>
      <c r="E53">
        <v>515</v>
      </c>
      <c r="F53">
        <v>329</v>
      </c>
      <c r="G53">
        <v>28.9</v>
      </c>
      <c r="H53">
        <v>105.2</v>
      </c>
      <c r="I53">
        <v>110</v>
      </c>
      <c r="J53">
        <v>8.1999999999999993</v>
      </c>
      <c r="K53">
        <v>16.399999999999999</v>
      </c>
      <c r="L53">
        <v>48.5</v>
      </c>
      <c r="M53">
        <v>32.1</v>
      </c>
      <c r="N53">
        <v>37.1</v>
      </c>
      <c r="O53">
        <v>82</v>
      </c>
      <c r="P53">
        <v>33.6</v>
      </c>
      <c r="Q53">
        <v>1.2</v>
      </c>
      <c r="R53">
        <f>VLOOKUP($B53,FG!$A:$Y,15,FALSE)</f>
        <v>0.46652719599999998</v>
      </c>
      <c r="S53">
        <f>VLOOKUP($B53,FG!$A:$Y,16,FALSE)</f>
        <v>0.33417882398494198</v>
      </c>
      <c r="T53">
        <f>VLOOKUP($B53,FG!$A:$Y,17,FALSE)</f>
        <v>0.33700000000000002</v>
      </c>
      <c r="U53">
        <f t="shared" si="0"/>
        <v>0.38115723889785608</v>
      </c>
      <c r="V53">
        <f t="shared" si="1"/>
        <v>4.1472453833782098E-2</v>
      </c>
      <c r="W53">
        <f t="shared" si="2"/>
        <v>-0.17726251637536505</v>
      </c>
      <c r="X53">
        <f t="shared" si="3"/>
        <v>-0.38635207893201684</v>
      </c>
      <c r="Y53">
        <f t="shared" si="4"/>
        <v>0.88775700728209883</v>
      </c>
      <c r="Z53">
        <f t="shared" si="5"/>
        <v>-0.77983702925867626</v>
      </c>
      <c r="AA53">
        <f t="shared" si="6"/>
        <v>-0.5319932718317032</v>
      </c>
      <c r="AB53">
        <f t="shared" si="7"/>
        <v>0.76063453325917807</v>
      </c>
      <c r="AC53">
        <f t="shared" si="9"/>
        <v>0.37496623144989383</v>
      </c>
      <c r="AD53">
        <f>X53*'Comb LR RESULTS'!$B$18+Y53*'Comb LR RESULTS'!$B$19+Z53*'Comb LR RESULTS'!$B$20+AA53*'Comb LR RESULTS'!$B$21+AB53*'Comb LR RESULTS'!$B$22</f>
        <v>0.39265250895916326</v>
      </c>
    </row>
    <row r="54" spans="1:30" x14ac:dyDescent="0.3">
      <c r="A54">
        <v>2023</v>
      </c>
      <c r="B54" t="s">
        <v>124</v>
      </c>
      <c r="C54" t="s">
        <v>19</v>
      </c>
      <c r="D54">
        <v>2023</v>
      </c>
      <c r="E54">
        <v>603</v>
      </c>
      <c r="F54">
        <v>457</v>
      </c>
      <c r="G54">
        <v>23.4</v>
      </c>
      <c r="H54">
        <v>106.6</v>
      </c>
      <c r="I54">
        <v>113.4</v>
      </c>
      <c r="J54">
        <v>5</v>
      </c>
      <c r="K54">
        <v>16.7</v>
      </c>
      <c r="L54">
        <v>45.2</v>
      </c>
      <c r="M54">
        <v>28.5</v>
      </c>
      <c r="N54">
        <v>40.6</v>
      </c>
      <c r="O54">
        <v>87.6</v>
      </c>
      <c r="P54">
        <v>28.8</v>
      </c>
      <c r="Q54">
        <v>11.4</v>
      </c>
      <c r="R54">
        <f>VLOOKUP($B54,FG!$A:$Y,15,FALSE)</f>
        <v>0.474605954</v>
      </c>
      <c r="S54">
        <f>VLOOKUP($B54,FG!$A:$Y,16,FALSE)</f>
        <v>0.34943792615674601</v>
      </c>
      <c r="T54">
        <f>VLOOKUP($B54,FG!$A:$Y,17,FALSE)</f>
        <v>0.36299999999999999</v>
      </c>
      <c r="U54">
        <f t="shared" si="0"/>
        <v>0.44416102591962375</v>
      </c>
      <c r="V54">
        <f t="shared" si="1"/>
        <v>0.50817942734986787</v>
      </c>
      <c r="W54">
        <f t="shared" si="2"/>
        <v>-1.0509425970852064</v>
      </c>
      <c r="X54">
        <f t="shared" si="3"/>
        <v>-1.3361939394049818</v>
      </c>
      <c r="Y54">
        <f t="shared" si="4"/>
        <v>0.19294966459157886</v>
      </c>
      <c r="Z54">
        <f t="shared" si="5"/>
        <v>-1.6690429453815592</v>
      </c>
      <c r="AA54">
        <f t="shared" si="6"/>
        <v>0.63939097459584615</v>
      </c>
      <c r="AB54">
        <f t="shared" si="7"/>
        <v>1.3274845270598465</v>
      </c>
      <c r="AC54">
        <f t="shared" si="9"/>
        <v>1.1738990575091377</v>
      </c>
      <c r="AD54">
        <f>X54*'Comb LR RESULTS'!$B$18+Y54*'Comb LR RESULTS'!$B$19+Z54*'Comb LR RESULTS'!$B$20+AA54*'Comb LR RESULTS'!$B$21+AB54*'Comb LR RESULTS'!$B$22</f>
        <v>0.38247593792176859</v>
      </c>
    </row>
    <row r="55" spans="1:30" x14ac:dyDescent="0.3">
      <c r="A55">
        <v>2023</v>
      </c>
      <c r="B55" t="s">
        <v>52</v>
      </c>
      <c r="C55" t="s">
        <v>35</v>
      </c>
      <c r="D55">
        <v>2023</v>
      </c>
      <c r="E55">
        <v>632</v>
      </c>
      <c r="F55">
        <v>386</v>
      </c>
      <c r="G55">
        <v>31.6</v>
      </c>
      <c r="H55">
        <v>107.3</v>
      </c>
      <c r="I55">
        <v>115.1</v>
      </c>
      <c r="J55">
        <v>9.8000000000000007</v>
      </c>
      <c r="K55">
        <v>19.399999999999999</v>
      </c>
      <c r="L55">
        <v>51.1</v>
      </c>
      <c r="M55">
        <v>31.7</v>
      </c>
      <c r="N55">
        <v>32.9</v>
      </c>
      <c r="O55">
        <v>76.8</v>
      </c>
      <c r="P55">
        <v>34.799999999999997</v>
      </c>
      <c r="Q55">
        <v>-2.6</v>
      </c>
      <c r="R55">
        <f>VLOOKUP($B55,FG!$A:$Y,15,FALSE)</f>
        <v>0.50810810799999995</v>
      </c>
      <c r="S55">
        <f>VLOOKUP($B55,FG!$A:$Y,16,FALSE)</f>
        <v>0.35416315807194598</v>
      </c>
      <c r="T55">
        <f>VLOOKUP($B55,FG!$A:$Y,17,FALSE)</f>
        <v>0.36599999999999999</v>
      </c>
      <c r="U55">
        <f t="shared" si="0"/>
        <v>1.0111951091155313</v>
      </c>
      <c r="V55">
        <f t="shared" si="1"/>
        <v>0.65270291644345113</v>
      </c>
      <c r="W55">
        <f t="shared" si="2"/>
        <v>0.25957752397955614</v>
      </c>
      <c r="X55">
        <f t="shared" si="3"/>
        <v>0.36200817477395653</v>
      </c>
      <c r="Y55">
        <f t="shared" si="4"/>
        <v>1.2288442482392636</v>
      </c>
      <c r="Z55">
        <f t="shared" si="5"/>
        <v>-0.87863768660566377</v>
      </c>
      <c r="AA55">
        <f t="shared" si="6"/>
        <v>-1.6197072149430005</v>
      </c>
      <c r="AB55">
        <f t="shared" si="7"/>
        <v>8.0414540698375267E-2</v>
      </c>
      <c r="AC55">
        <f t="shared" si="9"/>
        <v>0.40736017920355161</v>
      </c>
      <c r="AD55">
        <f>X55*'Comb LR RESULTS'!$B$18+Y55*'Comb LR RESULTS'!$B$19+Z55*'Comb LR RESULTS'!$B$20+AA55*'Comb LR RESULTS'!$B$21+AB55*'Comb LR RESULTS'!$B$22</f>
        <v>0.37480262617032661</v>
      </c>
    </row>
    <row r="56" spans="1:30" x14ac:dyDescent="0.3">
      <c r="A56">
        <v>2023</v>
      </c>
      <c r="B56" t="s">
        <v>115</v>
      </c>
      <c r="C56" t="s">
        <v>99</v>
      </c>
      <c r="D56">
        <v>2023</v>
      </c>
      <c r="E56">
        <v>579</v>
      </c>
      <c r="F56">
        <v>386</v>
      </c>
      <c r="G56">
        <v>24.6</v>
      </c>
      <c r="H56">
        <v>107.1</v>
      </c>
      <c r="I56">
        <v>114.2</v>
      </c>
      <c r="J56">
        <v>9.8000000000000007</v>
      </c>
      <c r="K56">
        <v>18.399999999999999</v>
      </c>
      <c r="L56">
        <v>54.8</v>
      </c>
      <c r="M56">
        <v>36.4</v>
      </c>
      <c r="N56">
        <v>29.9</v>
      </c>
      <c r="O56">
        <v>84.5</v>
      </c>
      <c r="P56">
        <v>33</v>
      </c>
      <c r="Q56">
        <v>4.0999999999999996</v>
      </c>
      <c r="R56">
        <f>VLOOKUP($B56,FG!$A:$Y,15,FALSE)</f>
        <v>0.39883268399999999</v>
      </c>
      <c r="S56">
        <f>VLOOKUP($B56,FG!$A:$Y,16,FALSE)</f>
        <v>0.30857912124339498</v>
      </c>
      <c r="T56">
        <f>VLOOKUP($B56,FG!$A:$Y,17,FALSE)</f>
        <v>0.33</v>
      </c>
      <c r="U56">
        <f t="shared" si="0"/>
        <v>0.80118248570963968</v>
      </c>
      <c r="V56">
        <f t="shared" si="1"/>
        <v>-0.74150675784589914</v>
      </c>
      <c r="W56">
        <f t="shared" si="2"/>
        <v>0.25957752397955614</v>
      </c>
      <c r="X56">
        <f t="shared" si="3"/>
        <v>1.4269823819709169</v>
      </c>
      <c r="Y56">
        <f t="shared" si="4"/>
        <v>0.34454399390587448</v>
      </c>
      <c r="Z56">
        <f t="shared" si="5"/>
        <v>0.28227003722143262</v>
      </c>
      <c r="AA56">
        <f t="shared" si="6"/>
        <v>-9.0538761051181214E-3</v>
      </c>
      <c r="AB56">
        <f t="shared" si="7"/>
        <v>-0.40545688255934065</v>
      </c>
      <c r="AC56">
        <f t="shared" si="9"/>
        <v>0.45867696313866446</v>
      </c>
      <c r="AD56">
        <f>X56*'Comb LR RESULTS'!$B$18+Y56*'Comb LR RESULTS'!$B$19+Z56*'Comb LR RESULTS'!$B$20+AA56*'Comb LR RESULTS'!$B$21+AB56*'Comb LR RESULTS'!$B$22</f>
        <v>0.35949534380111453</v>
      </c>
    </row>
    <row r="57" spans="1:30" x14ac:dyDescent="0.3">
      <c r="A57">
        <v>2023</v>
      </c>
      <c r="B57" t="s">
        <v>149</v>
      </c>
      <c r="C57" t="s">
        <v>32</v>
      </c>
      <c r="D57">
        <v>2023</v>
      </c>
      <c r="E57">
        <v>610</v>
      </c>
      <c r="F57">
        <v>467</v>
      </c>
      <c r="G57">
        <v>21</v>
      </c>
      <c r="H57">
        <v>104.2</v>
      </c>
      <c r="I57">
        <v>110.3</v>
      </c>
      <c r="J57">
        <v>15.6</v>
      </c>
      <c r="K57">
        <v>17.399999999999999</v>
      </c>
      <c r="L57">
        <v>51.9</v>
      </c>
      <c r="M57">
        <v>34.5</v>
      </c>
      <c r="N57">
        <v>36.9</v>
      </c>
      <c r="O57">
        <v>89.9</v>
      </c>
      <c r="P57">
        <v>27.2</v>
      </c>
      <c r="Q57">
        <v>9.6</v>
      </c>
      <c r="R57">
        <f>VLOOKUP($B57,FG!$A:$Y,15,FALSE)</f>
        <v>0.45892857100000001</v>
      </c>
      <c r="S57">
        <f>VLOOKUP($B57,FG!$A:$Y,16,FALSE)</f>
        <v>0.327271078131737</v>
      </c>
      <c r="T57">
        <f>VLOOKUP($B57,FG!$A:$Y,17,FALSE)</f>
        <v>0.32</v>
      </c>
      <c r="U57">
        <f t="shared" si="0"/>
        <v>0.5911698623037478</v>
      </c>
      <c r="V57">
        <f t="shared" si="1"/>
        <v>-0.16980427297945952</v>
      </c>
      <c r="W57">
        <f t="shared" si="2"/>
        <v>1.8431226702661438</v>
      </c>
      <c r="X57">
        <f t="shared" si="3"/>
        <v>0.59227286822194747</v>
      </c>
      <c r="Y57">
        <f t="shared" si="4"/>
        <v>-0.11023899403701148</v>
      </c>
      <c r="Z57">
        <f t="shared" si="5"/>
        <v>-0.18703308517675499</v>
      </c>
      <c r="AA57">
        <f t="shared" si="6"/>
        <v>1.1204952186643067</v>
      </c>
      <c r="AB57">
        <f t="shared" si="7"/>
        <v>0.72824310504199652</v>
      </c>
      <c r="AC57">
        <f t="shared" si="9"/>
        <v>0.46904620476205372</v>
      </c>
      <c r="AD57">
        <f>X57*'Comb LR RESULTS'!$B$18+Y57*'Comb LR RESULTS'!$B$19+Z57*'Comb LR RESULTS'!$B$20+AA57*'Comb LR RESULTS'!$B$21+AB57*'Comb LR RESULTS'!$B$22</f>
        <v>0.35510747522208153</v>
      </c>
    </row>
    <row r="58" spans="1:30" x14ac:dyDescent="0.3">
      <c r="A58">
        <v>2023</v>
      </c>
      <c r="B58" t="s">
        <v>168</v>
      </c>
      <c r="C58" t="s">
        <v>85</v>
      </c>
      <c r="D58">
        <v>2023</v>
      </c>
      <c r="E58">
        <v>684</v>
      </c>
      <c r="F58">
        <v>492</v>
      </c>
      <c r="G58">
        <v>19.7</v>
      </c>
      <c r="H58">
        <v>104.2</v>
      </c>
      <c r="I58">
        <v>111.1</v>
      </c>
      <c r="J58">
        <v>7.5</v>
      </c>
      <c r="K58">
        <v>14.6</v>
      </c>
      <c r="L58">
        <v>53.9</v>
      </c>
      <c r="M58">
        <v>39.299999999999997</v>
      </c>
      <c r="N58">
        <v>26.8</v>
      </c>
      <c r="O58">
        <v>90.6</v>
      </c>
      <c r="P58">
        <v>19.2</v>
      </c>
      <c r="Q58">
        <v>12</v>
      </c>
      <c r="R58">
        <f>VLOOKUP($B58,FG!$A:$Y,15,FALSE)</f>
        <v>0.43537414899999999</v>
      </c>
      <c r="S58">
        <f>VLOOKUP($B58,FG!$A:$Y,16,FALSE)</f>
        <v>0.351642577045989</v>
      </c>
      <c r="T58">
        <f>VLOOKUP($B58,FG!$A:$Y,17,FALSE)</f>
        <v>0.373</v>
      </c>
      <c r="U58">
        <f t="shared" si="0"/>
        <v>3.134516767251053E-3</v>
      </c>
      <c r="V58">
        <f t="shared" si="1"/>
        <v>0.57560973436225571</v>
      </c>
      <c r="W58">
        <f t="shared" si="2"/>
        <v>-0.36838003403064273</v>
      </c>
      <c r="X58">
        <f t="shared" si="3"/>
        <v>1.1679346018419265</v>
      </c>
      <c r="Y58">
        <f t="shared" si="4"/>
        <v>-0.27446618412749813</v>
      </c>
      <c r="Z58">
        <f t="shared" si="5"/>
        <v>0.99857480298708756</v>
      </c>
      <c r="AA58">
        <f t="shared" si="6"/>
        <v>1.2669182494677482</v>
      </c>
      <c r="AB58">
        <f t="shared" si="7"/>
        <v>-0.9075240199256468</v>
      </c>
      <c r="AC58">
        <f t="shared" si="9"/>
        <v>0.90140128227880933</v>
      </c>
      <c r="AD58">
        <f>X58*'Comb LR RESULTS'!$B$18+Y58*'Comb LR RESULTS'!$B$19+Z58*'Comb LR RESULTS'!$B$20+AA58*'Comb LR RESULTS'!$B$21+AB58*'Comb LR RESULTS'!$B$22</f>
        <v>0.34983983660186552</v>
      </c>
    </row>
    <row r="59" spans="1:30" x14ac:dyDescent="0.3">
      <c r="A59">
        <v>2023</v>
      </c>
      <c r="B59" t="s">
        <v>128</v>
      </c>
      <c r="C59" t="s">
        <v>129</v>
      </c>
      <c r="D59">
        <v>2023</v>
      </c>
      <c r="E59">
        <v>663</v>
      </c>
      <c r="F59">
        <v>463</v>
      </c>
      <c r="G59">
        <v>23.1</v>
      </c>
      <c r="H59">
        <v>106.2</v>
      </c>
      <c r="I59">
        <v>114.3</v>
      </c>
      <c r="J59">
        <v>11.9</v>
      </c>
      <c r="K59">
        <v>21.7</v>
      </c>
      <c r="L59">
        <v>50.6</v>
      </c>
      <c r="M59">
        <v>28.9</v>
      </c>
      <c r="N59">
        <v>31</v>
      </c>
      <c r="O59">
        <v>83.4</v>
      </c>
      <c r="P59">
        <v>33</v>
      </c>
      <c r="Q59">
        <v>0.5</v>
      </c>
      <c r="R59">
        <f>VLOOKUP($B59,FG!$A:$Y,15,FALSE)</f>
        <v>0.49656357299999998</v>
      </c>
      <c r="S59">
        <f>VLOOKUP($B59,FG!$A:$Y,16,FALSE)</f>
        <v>0.35104271411169902</v>
      </c>
      <c r="T59">
        <f>VLOOKUP($B59,FG!$A:$Y,17,FALSE)</f>
        <v>0.33900000000000002</v>
      </c>
      <c r="U59">
        <f t="shared" si="0"/>
        <v>1.4942241429490828</v>
      </c>
      <c r="V59">
        <f t="shared" si="1"/>
        <v>0.55726263822023825</v>
      </c>
      <c r="W59">
        <f t="shared" si="2"/>
        <v>0.83293007694538967</v>
      </c>
      <c r="X59">
        <f t="shared" si="3"/>
        <v>0.21809274136896176</v>
      </c>
      <c r="Y59">
        <f t="shared" si="4"/>
        <v>0.1550510822630054</v>
      </c>
      <c r="Z59">
        <f t="shared" si="5"/>
        <v>-1.5702422880345726</v>
      </c>
      <c r="AA59">
        <f t="shared" si="6"/>
        <v>-0.23914721022481433</v>
      </c>
      <c r="AB59">
        <f t="shared" si="7"/>
        <v>-0.22730402736484459</v>
      </c>
      <c r="AC59">
        <f t="shared" si="9"/>
        <v>1.7134501874376082</v>
      </c>
      <c r="AD59">
        <f>X59*'Comb LR RESULTS'!$B$18+Y59*'Comb LR RESULTS'!$B$19+Z59*'Comb LR RESULTS'!$B$20+AA59*'Comb LR RESULTS'!$B$21+AB59*'Comb LR RESULTS'!$B$22</f>
        <v>0.34470083409844715</v>
      </c>
    </row>
    <row r="60" spans="1:30" x14ac:dyDescent="0.3">
      <c r="A60">
        <v>2023</v>
      </c>
      <c r="B60" t="s">
        <v>66</v>
      </c>
      <c r="C60" t="s">
        <v>17</v>
      </c>
      <c r="D60">
        <v>2023</v>
      </c>
      <c r="E60">
        <v>413</v>
      </c>
      <c r="F60">
        <v>248</v>
      </c>
      <c r="G60">
        <v>29.4</v>
      </c>
      <c r="H60">
        <v>112.4</v>
      </c>
      <c r="I60">
        <v>119.5</v>
      </c>
      <c r="J60">
        <v>8.9</v>
      </c>
      <c r="K60">
        <v>20.3</v>
      </c>
      <c r="L60">
        <v>56.2</v>
      </c>
      <c r="M60">
        <v>35.9</v>
      </c>
      <c r="N60">
        <v>29.8</v>
      </c>
      <c r="O60">
        <v>78.400000000000006</v>
      </c>
      <c r="P60">
        <v>40.299999999999997</v>
      </c>
      <c r="Q60">
        <v>-4.5999999999999996</v>
      </c>
      <c r="R60">
        <f>VLOOKUP($B60,FG!$A:$Y,15,FALSE)</f>
        <v>0.42048517499999999</v>
      </c>
      <c r="S60">
        <f>VLOOKUP($B60,FG!$A:$Y,16,FALSE)</f>
        <v>0.29652871321705898</v>
      </c>
      <c r="T60">
        <f>VLOOKUP($B60,FG!$A:$Y,17,FALSE)</f>
        <v>0.32500000000000001</v>
      </c>
      <c r="U60">
        <f t="shared" si="0"/>
        <v>1.2002064701808346</v>
      </c>
      <c r="V60">
        <f t="shared" si="1"/>
        <v>-1.1100742788103592</v>
      </c>
      <c r="W60">
        <f t="shared" si="2"/>
        <v>1.38550012799131E-2</v>
      </c>
      <c r="X60">
        <f t="shared" si="3"/>
        <v>1.829945595504904</v>
      </c>
      <c r="Y60">
        <f t="shared" si="4"/>
        <v>0.95092131116305523</v>
      </c>
      <c r="Z60">
        <f t="shared" si="5"/>
        <v>0.15876921553769896</v>
      </c>
      <c r="AA60">
        <f t="shared" si="6"/>
        <v>-1.2850260016779844</v>
      </c>
      <c r="AB60">
        <f t="shared" si="7"/>
        <v>-0.42165259666793087</v>
      </c>
      <c r="AC60">
        <f t="shared" si="9"/>
        <v>-7.1221309384697284E-2</v>
      </c>
      <c r="AD60">
        <f>X60*'Comb LR RESULTS'!$B$18+Y60*'Comb LR RESULTS'!$B$19+Z60*'Comb LR RESULTS'!$B$20+AA60*'Comb LR RESULTS'!$B$21+AB60*'Comb LR RESULTS'!$B$22</f>
        <v>0.3328133509215504</v>
      </c>
    </row>
    <row r="61" spans="1:30" x14ac:dyDescent="0.3">
      <c r="A61">
        <v>2023</v>
      </c>
      <c r="B61" t="s">
        <v>92</v>
      </c>
      <c r="C61" t="s">
        <v>48</v>
      </c>
      <c r="D61">
        <v>2023</v>
      </c>
      <c r="E61">
        <v>639</v>
      </c>
      <c r="F61">
        <v>413</v>
      </c>
      <c r="G61">
        <v>26.9</v>
      </c>
      <c r="H61">
        <v>104.4</v>
      </c>
      <c r="I61">
        <v>109.1</v>
      </c>
      <c r="J61">
        <v>8.6999999999999993</v>
      </c>
      <c r="K61">
        <v>21.2</v>
      </c>
      <c r="L61">
        <v>50.8</v>
      </c>
      <c r="M61">
        <v>29.6</v>
      </c>
      <c r="N61">
        <v>28.9</v>
      </c>
      <c r="O61">
        <v>79</v>
      </c>
      <c r="P61">
        <v>35.5</v>
      </c>
      <c r="Q61">
        <v>-3.1</v>
      </c>
      <c r="R61">
        <f>VLOOKUP($B61,FG!$A:$Y,15,FALSE)</f>
        <v>0.41592920300000003</v>
      </c>
      <c r="S61">
        <f>VLOOKUP($B61,FG!$A:$Y,16,FALSE)</f>
        <v>0.32462947056584901</v>
      </c>
      <c r="T61">
        <f>VLOOKUP($B61,FG!$A:$Y,17,FALSE)</f>
        <v>0.34499999999999997</v>
      </c>
      <c r="U61">
        <f t="shared" si="0"/>
        <v>1.3892178312461367</v>
      </c>
      <c r="V61">
        <f t="shared" si="1"/>
        <v>-0.25059910995033108</v>
      </c>
      <c r="W61">
        <f t="shared" si="2"/>
        <v>-4.0750003764452293E-2</v>
      </c>
      <c r="X61">
        <f t="shared" si="3"/>
        <v>0.27565891473095844</v>
      </c>
      <c r="Y61">
        <f t="shared" si="4"/>
        <v>0.63509979175827336</v>
      </c>
      <c r="Z61">
        <f t="shared" si="5"/>
        <v>-1.3973411376773446</v>
      </c>
      <c r="AA61">
        <f t="shared" si="6"/>
        <v>-1.1595205467036052</v>
      </c>
      <c r="AB61">
        <f t="shared" si="7"/>
        <v>-0.56741402364524596</v>
      </c>
      <c r="AC61">
        <f t="shared" si="9"/>
        <v>1.4403344063772587</v>
      </c>
      <c r="AD61">
        <f>X61*'Comb LR RESULTS'!$B$18+Y61*'Comb LR RESULTS'!$B$19+Z61*'Comb LR RESULTS'!$B$20+AA61*'Comb LR RESULTS'!$B$21+AB61*'Comb LR RESULTS'!$B$22</f>
        <v>0.32624489992789624</v>
      </c>
    </row>
    <row r="62" spans="1:30" x14ac:dyDescent="0.3">
      <c r="A62">
        <v>2023</v>
      </c>
      <c r="B62" t="s">
        <v>65</v>
      </c>
      <c r="C62" t="s">
        <v>61</v>
      </c>
      <c r="D62">
        <v>2023</v>
      </c>
      <c r="E62">
        <v>412</v>
      </c>
      <c r="F62">
        <v>264</v>
      </c>
      <c r="G62">
        <v>29.5</v>
      </c>
      <c r="H62">
        <v>107.4</v>
      </c>
      <c r="I62">
        <v>114.4</v>
      </c>
      <c r="J62">
        <v>5.3</v>
      </c>
      <c r="K62">
        <v>16.7</v>
      </c>
      <c r="L62">
        <v>51.4</v>
      </c>
      <c r="M62">
        <v>34.700000000000003</v>
      </c>
      <c r="N62">
        <v>30.8</v>
      </c>
      <c r="O62">
        <v>79.3</v>
      </c>
      <c r="P62">
        <v>35.1</v>
      </c>
      <c r="Q62">
        <v>0.9</v>
      </c>
      <c r="R62">
        <f>VLOOKUP($B62,FG!$A:$Y,15,FALSE)</f>
        <v>0.44708994699999999</v>
      </c>
      <c r="S62">
        <f>VLOOKUP($B62,FG!$A:$Y,16,FALSE)</f>
        <v>0.34429045723607898</v>
      </c>
      <c r="T62">
        <f>VLOOKUP($B62,FG!$A:$Y,17,FALSE)</f>
        <v>0.36499999999999999</v>
      </c>
      <c r="U62">
        <f t="shared" si="0"/>
        <v>0.44416102591962375</v>
      </c>
      <c r="V62">
        <f t="shared" si="1"/>
        <v>0.35074161651511687</v>
      </c>
      <c r="W62">
        <f t="shared" si="2"/>
        <v>-0.96903508951865891</v>
      </c>
      <c r="X62">
        <f t="shared" si="3"/>
        <v>0.44835743481695262</v>
      </c>
      <c r="Y62">
        <f t="shared" si="4"/>
        <v>0.96355417193924664</v>
      </c>
      <c r="Z62">
        <f t="shared" si="5"/>
        <v>-0.13763275650326082</v>
      </c>
      <c r="AA62">
        <f t="shared" si="6"/>
        <v>-1.0967678192164156</v>
      </c>
      <c r="AB62">
        <f t="shared" si="7"/>
        <v>-0.25969545558202556</v>
      </c>
      <c r="AC62">
        <f t="shared" si="9"/>
        <v>0.26411456480811735</v>
      </c>
      <c r="AD62">
        <f>X62*'Comb LR RESULTS'!$B$18+Y62*'Comb LR RESULTS'!$B$19+Z62*'Comb LR RESULTS'!$B$20+AA62*'Comb LR RESULTS'!$B$21+AB62*'Comb LR RESULTS'!$B$22</f>
        <v>0.31723066721319937</v>
      </c>
    </row>
    <row r="63" spans="1:30" x14ac:dyDescent="0.3">
      <c r="A63">
        <v>2023</v>
      </c>
      <c r="B63" t="s">
        <v>110</v>
      </c>
      <c r="C63" t="s">
        <v>40</v>
      </c>
      <c r="D63">
        <v>2023</v>
      </c>
      <c r="E63">
        <v>473</v>
      </c>
      <c r="F63">
        <v>294</v>
      </c>
      <c r="G63">
        <v>24.8</v>
      </c>
      <c r="H63">
        <v>104</v>
      </c>
      <c r="I63">
        <v>109.8</v>
      </c>
      <c r="J63">
        <v>10.199999999999999</v>
      </c>
      <c r="K63">
        <v>18.100000000000001</v>
      </c>
      <c r="L63">
        <v>53.4</v>
      </c>
      <c r="M63">
        <v>35.299999999999997</v>
      </c>
      <c r="N63">
        <v>25.2</v>
      </c>
      <c r="O63">
        <v>82.3</v>
      </c>
      <c r="P63">
        <v>35.700000000000003</v>
      </c>
      <c r="Q63">
        <v>-3.4</v>
      </c>
      <c r="R63">
        <f>VLOOKUP($B63,FG!$A:$Y,15,FALSE)</f>
        <v>0.39743589699999998</v>
      </c>
      <c r="S63">
        <f>VLOOKUP($B63,FG!$A:$Y,16,FALSE)</f>
        <v>0.34528912439689702</v>
      </c>
      <c r="T63">
        <f>VLOOKUP($B63,FG!$A:$Y,17,FALSE)</f>
        <v>0.35299999999999998</v>
      </c>
      <c r="U63">
        <f t="shared" si="0"/>
        <v>0.73817869868787267</v>
      </c>
      <c r="V63">
        <f t="shared" si="1"/>
        <v>0.38128633159255598</v>
      </c>
      <c r="W63">
        <f t="shared" si="2"/>
        <v>0.36878753406828596</v>
      </c>
      <c r="X63">
        <f t="shared" si="3"/>
        <v>1.0240191684369317</v>
      </c>
      <c r="Y63">
        <f t="shared" si="4"/>
        <v>0.36980971545825697</v>
      </c>
      <c r="Z63">
        <f t="shared" si="5"/>
        <v>1.0568229517218192E-2</v>
      </c>
      <c r="AA63">
        <f t="shared" si="6"/>
        <v>-0.46924054434451357</v>
      </c>
      <c r="AB63">
        <f t="shared" si="7"/>
        <v>-1.1666554456630955</v>
      </c>
      <c r="AC63">
        <f t="shared" si="9"/>
        <v>1.0566563872596206</v>
      </c>
      <c r="AD63">
        <f>X63*'Comb LR RESULTS'!$B$18+Y63*'Comb LR RESULTS'!$B$19+Z63*'Comb LR RESULTS'!$B$20+AA63*'Comb LR RESULTS'!$B$21+AB63*'Comb LR RESULTS'!$B$22</f>
        <v>0.30734990669825302</v>
      </c>
    </row>
    <row r="64" spans="1:30" x14ac:dyDescent="0.3">
      <c r="A64">
        <v>2023</v>
      </c>
      <c r="B64" t="s">
        <v>95</v>
      </c>
      <c r="C64" t="s">
        <v>32</v>
      </c>
      <c r="D64">
        <v>2023</v>
      </c>
      <c r="E64">
        <v>495</v>
      </c>
      <c r="F64">
        <v>320</v>
      </c>
      <c r="G64">
        <v>26.6</v>
      </c>
      <c r="H64">
        <v>109.6</v>
      </c>
      <c r="I64">
        <v>117.5</v>
      </c>
      <c r="J64">
        <v>5.9</v>
      </c>
      <c r="K64">
        <v>19.100000000000001</v>
      </c>
      <c r="L64">
        <v>51.6</v>
      </c>
      <c r="M64">
        <v>32.5</v>
      </c>
      <c r="N64">
        <v>35.5</v>
      </c>
      <c r="O64">
        <v>82.1</v>
      </c>
      <c r="P64">
        <v>34.799999999999997</v>
      </c>
      <c r="Q64">
        <v>1.5</v>
      </c>
      <c r="R64">
        <f>VLOOKUP($B64,FG!$A:$Y,15,FALSE)</f>
        <v>0.46728971899999999</v>
      </c>
      <c r="S64">
        <f>VLOOKUP($B64,FG!$A:$Y,16,FALSE)</f>
        <v>0.35797573969914298</v>
      </c>
      <c r="T64">
        <f>VLOOKUP($B64,FG!$A:$Y,17,FALSE)</f>
        <v>0.373</v>
      </c>
      <c r="U64">
        <f t="shared" si="0"/>
        <v>0.94819132209376444</v>
      </c>
      <c r="V64">
        <f t="shared" si="1"/>
        <v>0.76931255785473063</v>
      </c>
      <c r="W64">
        <f t="shared" si="2"/>
        <v>-0.80522007438556342</v>
      </c>
      <c r="X64">
        <f t="shared" si="3"/>
        <v>0.50592360817895132</v>
      </c>
      <c r="Y64">
        <f t="shared" si="4"/>
        <v>0.5972012094296999</v>
      </c>
      <c r="Z64">
        <f t="shared" si="5"/>
        <v>-0.68103637191168964</v>
      </c>
      <c r="AA64">
        <f t="shared" si="6"/>
        <v>-0.51107569600264091</v>
      </c>
      <c r="AB64">
        <f t="shared" si="7"/>
        <v>0.50150310752172933</v>
      </c>
      <c r="AC64">
        <f t="shared" si="9"/>
        <v>0.2656587778170193</v>
      </c>
      <c r="AD64">
        <f>X64*'Comb LR RESULTS'!$B$18+Y64*'Comb LR RESULTS'!$B$19+Z64*'Comb LR RESULTS'!$B$20+AA64*'Comb LR RESULTS'!$B$21+AB64*'Comb LR RESULTS'!$B$22</f>
        <v>0.30659579047334601</v>
      </c>
    </row>
    <row r="65" spans="1:30" x14ac:dyDescent="0.3">
      <c r="A65">
        <v>2023</v>
      </c>
      <c r="B65" t="s">
        <v>281</v>
      </c>
      <c r="C65" t="s">
        <v>129</v>
      </c>
      <c r="D65">
        <v>2023</v>
      </c>
      <c r="E65">
        <v>592</v>
      </c>
      <c r="F65">
        <v>450</v>
      </c>
      <c r="G65">
        <v>20.7</v>
      </c>
      <c r="H65">
        <v>103.5</v>
      </c>
      <c r="I65">
        <v>108.9</v>
      </c>
      <c r="J65">
        <v>8.6999999999999993</v>
      </c>
      <c r="K65">
        <v>13.7</v>
      </c>
      <c r="L65">
        <v>48.4</v>
      </c>
      <c r="M65">
        <v>34.700000000000003</v>
      </c>
      <c r="N65">
        <v>33.200000000000003</v>
      </c>
      <c r="O65">
        <v>89.9</v>
      </c>
      <c r="P65">
        <v>25.8</v>
      </c>
      <c r="Q65">
        <v>8.9</v>
      </c>
      <c r="R65">
        <f>VLOOKUP($B65,FG!$A:$Y,15,FALSE)</f>
        <v>0.462794918</v>
      </c>
      <c r="S65">
        <f>VLOOKUP($B65,FG!$A:$Y,16,FALSE)</f>
        <v>0.32934544040063501</v>
      </c>
      <c r="T65">
        <f>VLOOKUP($B65,FG!$A:$Y,17,FALSE)</f>
        <v>0.32400000000000001</v>
      </c>
      <c r="U65">
        <f t="shared" si="0"/>
        <v>-0.18587684429805162</v>
      </c>
      <c r="V65">
        <f t="shared" si="1"/>
        <v>-0.10635890603760531</v>
      </c>
      <c r="W65">
        <f t="shared" si="2"/>
        <v>-4.0750003764452293E-2</v>
      </c>
      <c r="X65">
        <f t="shared" si="3"/>
        <v>-0.41513516561301622</v>
      </c>
      <c r="Y65">
        <f t="shared" si="4"/>
        <v>-0.14813757636558539</v>
      </c>
      <c r="Z65">
        <f t="shared" si="5"/>
        <v>-0.13763275650326082</v>
      </c>
      <c r="AA65">
        <f t="shared" si="6"/>
        <v>1.1204952186643067</v>
      </c>
      <c r="AB65">
        <f t="shared" si="7"/>
        <v>0.12900168302414755</v>
      </c>
      <c r="AC65">
        <f t="shared" si="9"/>
        <v>0.98098871577783442</v>
      </c>
      <c r="AD65">
        <f>X65*'Comb LR RESULTS'!$B$18+Y65*'Comb LR RESULTS'!$B$19+Z65*'Comb LR RESULTS'!$B$20+AA65*'Comb LR RESULTS'!$B$21+AB65*'Comb LR RESULTS'!$B$22</f>
        <v>0.30279142204741527</v>
      </c>
    </row>
    <row r="66" spans="1:30" x14ac:dyDescent="0.3">
      <c r="A66">
        <v>2023</v>
      </c>
      <c r="B66" t="s">
        <v>283</v>
      </c>
      <c r="C66" t="s">
        <v>38</v>
      </c>
      <c r="D66">
        <v>2023</v>
      </c>
      <c r="E66">
        <v>516</v>
      </c>
      <c r="F66">
        <v>342</v>
      </c>
      <c r="G66">
        <v>20.2</v>
      </c>
      <c r="H66">
        <v>103.4</v>
      </c>
      <c r="I66">
        <v>111.5</v>
      </c>
      <c r="J66">
        <v>12.9</v>
      </c>
      <c r="K66">
        <v>14.9</v>
      </c>
      <c r="L66">
        <v>54.6</v>
      </c>
      <c r="M66">
        <v>39.700000000000003</v>
      </c>
      <c r="N66">
        <v>21.4</v>
      </c>
      <c r="O66">
        <v>88.1</v>
      </c>
      <c r="P66">
        <v>25.8</v>
      </c>
      <c r="Q66">
        <v>3.3</v>
      </c>
      <c r="R66">
        <f>VLOOKUP($B66,FG!$A:$Y,15,FALSE)</f>
        <v>0.41724941700000001</v>
      </c>
      <c r="S66">
        <f>VLOOKUP($B66,FG!$A:$Y,16,FALSE)</f>
        <v>0.347133402479812</v>
      </c>
      <c r="T66">
        <f>VLOOKUP($B66,FG!$A:$Y,17,FALSE)</f>
        <v>0.36299999999999999</v>
      </c>
      <c r="U66">
        <f t="shared" ref="U66:U129" si="10">STANDARDIZE(K66,AVERAGE(K:K),_xlfn.STDEV.P(K:K))</f>
        <v>6.6138303789018735E-2</v>
      </c>
      <c r="V66">
        <f t="shared" ref="V66:V129" si="11">STANDARDIZE(S66,AVERAGE(S:S),_xlfn.STDEV.P(S:S))</f>
        <v>0.43769446312664995</v>
      </c>
      <c r="W66">
        <f t="shared" ref="W66:W129" si="12">STANDARDIZE(J66,AVERAGE(J:J),_xlfn.STDEV.P(J:J))</f>
        <v>1.1059551021672152</v>
      </c>
      <c r="X66">
        <f t="shared" ref="X66:X129" si="13">STANDARDIZE(L66,AVERAGE(L:L),_xlfn.STDEV.P(L:L))</f>
        <v>1.3694162086089201</v>
      </c>
      <c r="Y66">
        <f t="shared" ref="Y66:Y129" si="14">STANDARDIZE(G66,AVERAGE(G:G),_xlfn.STDEV.P(G:G))</f>
        <v>-0.21130188024654176</v>
      </c>
      <c r="Z66">
        <f t="shared" ref="Z66:Z129" si="15">STANDARDIZE(M66,AVERAGE(M:M),_xlfn.STDEV.P(M:M))</f>
        <v>1.097375460334076</v>
      </c>
      <c r="AA66">
        <f t="shared" ref="AA66:AA129" si="16">STANDARDIZE(O66,AVERAGE(O:O),_xlfn.STDEV.P(O:O))</f>
        <v>0.74397885374116313</v>
      </c>
      <c r="AB66">
        <f t="shared" ref="AB66:AB129" si="17">STANDARDIZE(N66,AVERAGE(N:N),_xlfn.STDEV.P(N:N))</f>
        <v>-1.7820925817895359</v>
      </c>
      <c r="AC66">
        <f t="shared" ref="AC66:AC97" si="18">Y66+AA66-AB66-Z66</f>
        <v>1.2173940949500814</v>
      </c>
      <c r="AD66">
        <f>X66*'Comb LR RESULTS'!$B$18+Y66*'Comb LR RESULTS'!$B$19+Z66*'Comb LR RESULTS'!$B$20+AA66*'Comb LR RESULTS'!$B$21+AB66*'Comb LR RESULTS'!$B$22</f>
        <v>0.30266633198819015</v>
      </c>
    </row>
    <row r="67" spans="1:30" x14ac:dyDescent="0.3">
      <c r="A67">
        <v>2023</v>
      </c>
      <c r="B67" t="s">
        <v>97</v>
      </c>
      <c r="C67" t="s">
        <v>82</v>
      </c>
      <c r="D67">
        <v>2023</v>
      </c>
      <c r="E67">
        <v>609</v>
      </c>
      <c r="F67">
        <v>417</v>
      </c>
      <c r="G67">
        <v>26.6</v>
      </c>
      <c r="H67">
        <v>108.8</v>
      </c>
      <c r="I67">
        <v>113.9</v>
      </c>
      <c r="J67">
        <v>4.5999999999999996</v>
      </c>
      <c r="K67">
        <v>18.899999999999999</v>
      </c>
      <c r="L67">
        <v>54.3</v>
      </c>
      <c r="M67">
        <v>35.4</v>
      </c>
      <c r="N67">
        <v>30.7</v>
      </c>
      <c r="O67">
        <v>81.5</v>
      </c>
      <c r="P67">
        <v>32</v>
      </c>
      <c r="Q67">
        <v>-1.3</v>
      </c>
      <c r="R67">
        <f>VLOOKUP($B67,FG!$A:$Y,15,FALSE)</f>
        <v>0.45740740699999999</v>
      </c>
      <c r="S67">
        <f>VLOOKUP($B67,FG!$A:$Y,16,FALSE)</f>
        <v>0.357294668884653</v>
      </c>
      <c r="T67">
        <f>VLOOKUP($B67,FG!$A:$Y,17,FALSE)</f>
        <v>0.33500000000000002</v>
      </c>
      <c r="U67">
        <f t="shared" si="10"/>
        <v>0.90618879741258551</v>
      </c>
      <c r="V67">
        <f t="shared" si="11"/>
        <v>0.74848167966793255</v>
      </c>
      <c r="W67">
        <f t="shared" si="12"/>
        <v>-1.1601526071739368</v>
      </c>
      <c r="X67">
        <f t="shared" si="13"/>
        <v>1.2830669485659221</v>
      </c>
      <c r="Y67">
        <f t="shared" si="14"/>
        <v>0.5972012094296999</v>
      </c>
      <c r="Z67">
        <f t="shared" si="15"/>
        <v>3.5268393853965276E-2</v>
      </c>
      <c r="AA67">
        <f t="shared" si="16"/>
        <v>-0.63658115097702017</v>
      </c>
      <c r="AB67">
        <f t="shared" si="17"/>
        <v>-0.27589116969061628</v>
      </c>
      <c r="AC67">
        <f t="shared" si="18"/>
        <v>0.20124283428933074</v>
      </c>
      <c r="AD67">
        <f>X67*'Comb LR RESULTS'!$B$18+Y67*'Comb LR RESULTS'!$B$19+Z67*'Comb LR RESULTS'!$B$20+AA67*'Comb LR RESULTS'!$B$21+AB67*'Comb LR RESULTS'!$B$22</f>
        <v>0.30029385420517146</v>
      </c>
    </row>
    <row r="68" spans="1:30" x14ac:dyDescent="0.3">
      <c r="A68">
        <v>2023</v>
      </c>
      <c r="B68" t="s">
        <v>78</v>
      </c>
      <c r="C68" t="s">
        <v>27</v>
      </c>
      <c r="D68">
        <v>2023</v>
      </c>
      <c r="E68">
        <v>570</v>
      </c>
      <c r="F68">
        <v>356</v>
      </c>
      <c r="G68">
        <v>28.1</v>
      </c>
      <c r="H68">
        <v>106.4</v>
      </c>
      <c r="I68">
        <v>113.7</v>
      </c>
      <c r="J68">
        <v>16.899999999999999</v>
      </c>
      <c r="K68">
        <v>16.2</v>
      </c>
      <c r="L68">
        <v>49.4</v>
      </c>
      <c r="M68">
        <v>33.200000000000003</v>
      </c>
      <c r="N68">
        <v>35.200000000000003</v>
      </c>
      <c r="O68">
        <v>81.400000000000006</v>
      </c>
      <c r="P68">
        <v>35.200000000000003</v>
      </c>
      <c r="Q68">
        <v>-0.5</v>
      </c>
      <c r="R68">
        <f>VLOOKUP($B68,FG!$A:$Y,15,FALSE)</f>
        <v>0.45614035000000003</v>
      </c>
      <c r="S68">
        <f>VLOOKUP($B68,FG!$A:$Y,16,FALSE)</f>
        <v>0.32618319725906297</v>
      </c>
      <c r="T68">
        <f>VLOOKUP($B68,FG!$A:$Y,17,FALSE)</f>
        <v>0.33</v>
      </c>
      <c r="U68">
        <f t="shared" si="10"/>
        <v>0.33915471421667787</v>
      </c>
      <c r="V68">
        <f t="shared" si="11"/>
        <v>-0.20307763231051562</v>
      </c>
      <c r="W68">
        <f t="shared" si="12"/>
        <v>2.1980552030545168</v>
      </c>
      <c r="X68">
        <f t="shared" si="13"/>
        <v>-0.1273042988030266</v>
      </c>
      <c r="Y68">
        <f t="shared" si="14"/>
        <v>0.78669412107256897</v>
      </c>
      <c r="Z68">
        <f t="shared" si="15"/>
        <v>-0.50813522155446189</v>
      </c>
      <c r="AA68">
        <f t="shared" si="16"/>
        <v>-0.65749872680608235</v>
      </c>
      <c r="AB68">
        <f t="shared" si="17"/>
        <v>0.45291596519595817</v>
      </c>
      <c r="AC68">
        <f t="shared" si="18"/>
        <v>0.18441465062499035</v>
      </c>
      <c r="AD68">
        <f>X68*'Comb LR RESULTS'!$B$18+Y68*'Comb LR RESULTS'!$B$19+Z68*'Comb LR RESULTS'!$B$20+AA68*'Comb LR RESULTS'!$B$21+AB68*'Comb LR RESULTS'!$B$22</f>
        <v>0.29146050522225769</v>
      </c>
    </row>
    <row r="69" spans="1:30" x14ac:dyDescent="0.3">
      <c r="A69">
        <v>2023</v>
      </c>
      <c r="B69" t="s">
        <v>58</v>
      </c>
      <c r="C69" t="s">
        <v>59</v>
      </c>
      <c r="D69">
        <v>2023</v>
      </c>
      <c r="E69">
        <v>408</v>
      </c>
      <c r="F69">
        <v>232</v>
      </c>
      <c r="G69">
        <v>30.6</v>
      </c>
      <c r="H69">
        <v>107.8</v>
      </c>
      <c r="I69">
        <v>114.3</v>
      </c>
      <c r="J69">
        <v>10.3</v>
      </c>
      <c r="K69">
        <v>16.3</v>
      </c>
      <c r="L69">
        <v>47.7</v>
      </c>
      <c r="M69">
        <v>31.4</v>
      </c>
      <c r="N69">
        <v>37</v>
      </c>
      <c r="O69">
        <v>78.7</v>
      </c>
      <c r="P69">
        <v>45.6</v>
      </c>
      <c r="Q69">
        <v>-9.1</v>
      </c>
      <c r="R69">
        <f>VLOOKUP($B69,FG!$A:$Y,15,FALSE)</f>
        <v>0.49019607799999998</v>
      </c>
      <c r="S69">
        <f>VLOOKUP($B69,FG!$A:$Y,16,FALSE)</f>
        <v>0.35253320829367901</v>
      </c>
      <c r="T69">
        <f>VLOOKUP($B69,FG!$A:$Y,17,FALSE)</f>
        <v>0.32700000000000001</v>
      </c>
      <c r="U69">
        <f t="shared" si="10"/>
        <v>0.36015597655726733</v>
      </c>
      <c r="V69">
        <f t="shared" si="11"/>
        <v>0.60285011911414033</v>
      </c>
      <c r="W69">
        <f t="shared" si="12"/>
        <v>0.39609003659046893</v>
      </c>
      <c r="X69">
        <f t="shared" si="13"/>
        <v>-0.61661677238000767</v>
      </c>
      <c r="Y69">
        <f t="shared" si="14"/>
        <v>1.1025156404773508</v>
      </c>
      <c r="Z69">
        <f t="shared" si="15"/>
        <v>-0.95273817961590412</v>
      </c>
      <c r="AA69">
        <f t="shared" si="16"/>
        <v>-1.2222732741907947</v>
      </c>
      <c r="AB69">
        <f t="shared" si="17"/>
        <v>0.74443881915058729</v>
      </c>
      <c r="AC69">
        <f t="shared" si="18"/>
        <v>8.8541726751872996E-2</v>
      </c>
      <c r="AD69">
        <f>X69*'Comb LR RESULTS'!$B$18+Y69*'Comb LR RESULTS'!$B$19+Z69*'Comb LR RESULTS'!$B$20+AA69*'Comb LR RESULTS'!$B$21+AB69*'Comb LR RESULTS'!$B$22</f>
        <v>0.28115386267221909</v>
      </c>
    </row>
    <row r="70" spans="1:30" x14ac:dyDescent="0.3">
      <c r="A70">
        <v>2023</v>
      </c>
      <c r="B70" t="s">
        <v>113</v>
      </c>
      <c r="C70" t="s">
        <v>64</v>
      </c>
      <c r="D70">
        <v>2023</v>
      </c>
      <c r="E70">
        <v>488</v>
      </c>
      <c r="F70">
        <v>365</v>
      </c>
      <c r="G70">
        <v>24.7</v>
      </c>
      <c r="H70">
        <v>108.4</v>
      </c>
      <c r="I70">
        <v>113.5</v>
      </c>
      <c r="J70">
        <v>7.1</v>
      </c>
      <c r="K70">
        <v>19.8</v>
      </c>
      <c r="L70">
        <v>50.1</v>
      </c>
      <c r="M70">
        <v>30.3</v>
      </c>
      <c r="N70">
        <v>39.200000000000003</v>
      </c>
      <c r="O70">
        <v>83.9</v>
      </c>
      <c r="P70">
        <v>40.4</v>
      </c>
      <c r="Q70">
        <v>3.5</v>
      </c>
      <c r="R70">
        <f>VLOOKUP($B70,FG!$A:$Y,15,FALSE)</f>
        <v>0.44078947299999999</v>
      </c>
      <c r="S70">
        <f>VLOOKUP($B70,FG!$A:$Y,16,FALSE)</f>
        <v>0.32472701826624301</v>
      </c>
      <c r="T70">
        <f>VLOOKUP($B70,FG!$A:$Y,17,FALSE)</f>
        <v>0.314</v>
      </c>
      <c r="U70">
        <f t="shared" si="10"/>
        <v>1.0952001584778885</v>
      </c>
      <c r="V70">
        <f t="shared" si="11"/>
        <v>-0.24761556665192785</v>
      </c>
      <c r="W70">
        <f t="shared" si="12"/>
        <v>-0.477590044119373</v>
      </c>
      <c r="X70">
        <f t="shared" si="13"/>
        <v>7.4177307963966946E-2</v>
      </c>
      <c r="Y70">
        <f t="shared" si="14"/>
        <v>0.3571768546820655</v>
      </c>
      <c r="Z70">
        <f t="shared" si="15"/>
        <v>-1.2244399873201177</v>
      </c>
      <c r="AA70">
        <f t="shared" si="16"/>
        <v>-0.13455933107949733</v>
      </c>
      <c r="AB70">
        <f t="shared" si="17"/>
        <v>1.1007445295395795</v>
      </c>
      <c r="AC70">
        <f t="shared" si="18"/>
        <v>0.3463129813831064</v>
      </c>
      <c r="AD70">
        <f>X70*'Comb LR RESULTS'!$B$18+Y70*'Comb LR RESULTS'!$B$19+Z70*'Comb LR RESULTS'!$B$20+AA70*'Comb LR RESULTS'!$B$21+AB70*'Comb LR RESULTS'!$B$22</f>
        <v>0.2739814855161456</v>
      </c>
    </row>
    <row r="71" spans="1:30" x14ac:dyDescent="0.3">
      <c r="A71">
        <v>2023</v>
      </c>
      <c r="B71" t="s">
        <v>178</v>
      </c>
      <c r="C71" t="s">
        <v>29</v>
      </c>
      <c r="D71">
        <v>2023</v>
      </c>
      <c r="E71">
        <v>410</v>
      </c>
      <c r="F71">
        <v>290</v>
      </c>
      <c r="G71">
        <v>18.600000000000001</v>
      </c>
      <c r="H71">
        <v>102.9</v>
      </c>
      <c r="I71">
        <v>109.6</v>
      </c>
      <c r="J71">
        <v>11</v>
      </c>
      <c r="K71">
        <v>21.2</v>
      </c>
      <c r="L71">
        <v>55.3</v>
      </c>
      <c r="M71">
        <v>34.1</v>
      </c>
      <c r="N71">
        <v>34.700000000000003</v>
      </c>
      <c r="O71">
        <v>89.3</v>
      </c>
      <c r="P71">
        <v>23.2</v>
      </c>
      <c r="Q71">
        <v>13</v>
      </c>
      <c r="R71">
        <f>VLOOKUP($B71,FG!$A:$Y,15,FALSE)</f>
        <v>0.52222222200000001</v>
      </c>
      <c r="S71">
        <f>VLOOKUP($B71,FG!$A:$Y,16,FALSE)</f>
        <v>0.39297256077208098</v>
      </c>
      <c r="T71">
        <f>VLOOKUP($B71,FG!$A:$Y,17,FALSE)</f>
        <v>0.33100000000000002</v>
      </c>
      <c r="U71">
        <f t="shared" si="10"/>
        <v>1.3892178312461367</v>
      </c>
      <c r="V71">
        <f t="shared" si="11"/>
        <v>1.8397071499963096</v>
      </c>
      <c r="W71">
        <f t="shared" si="12"/>
        <v>0.58720755424574655</v>
      </c>
      <c r="X71">
        <f t="shared" si="13"/>
        <v>1.5708978153759117</v>
      </c>
      <c r="Y71">
        <f t="shared" si="14"/>
        <v>-0.41342765266560183</v>
      </c>
      <c r="Z71">
        <f t="shared" si="15"/>
        <v>-0.28583374252374155</v>
      </c>
      <c r="AA71">
        <f t="shared" si="16"/>
        <v>0.99498976368992453</v>
      </c>
      <c r="AB71">
        <f t="shared" si="17"/>
        <v>0.37193739465300552</v>
      </c>
      <c r="AC71">
        <f t="shared" si="18"/>
        <v>0.4954584588950588</v>
      </c>
      <c r="AD71">
        <f>X71*'Comb LR RESULTS'!$B$18+Y71*'Comb LR RESULTS'!$B$19+Z71*'Comb LR RESULTS'!$B$20+AA71*'Comb LR RESULTS'!$B$21+AB71*'Comb LR RESULTS'!$B$22</f>
        <v>0.26054045220053157</v>
      </c>
    </row>
    <row r="72" spans="1:30" x14ac:dyDescent="0.3">
      <c r="A72">
        <v>2023</v>
      </c>
      <c r="B72" t="s">
        <v>145</v>
      </c>
      <c r="C72" t="s">
        <v>80</v>
      </c>
      <c r="D72">
        <v>2023</v>
      </c>
      <c r="E72">
        <v>517</v>
      </c>
      <c r="F72">
        <v>360</v>
      </c>
      <c r="G72">
        <v>21.9</v>
      </c>
      <c r="H72">
        <v>104.6</v>
      </c>
      <c r="I72">
        <v>110</v>
      </c>
      <c r="J72">
        <v>2.5</v>
      </c>
      <c r="K72">
        <v>14.1</v>
      </c>
      <c r="L72">
        <v>51.5</v>
      </c>
      <c r="M72">
        <v>37.4</v>
      </c>
      <c r="N72">
        <v>24.7</v>
      </c>
      <c r="O72">
        <v>86.4</v>
      </c>
      <c r="P72">
        <v>20</v>
      </c>
      <c r="Q72">
        <v>5.2</v>
      </c>
      <c r="R72">
        <f>VLOOKUP($B72,FG!$A:$Y,15,FALSE)</f>
        <v>0.35775862000000003</v>
      </c>
      <c r="S72">
        <f>VLOOKUP($B72,FG!$A:$Y,16,FALSE)</f>
        <v>0.29873916634325798</v>
      </c>
      <c r="T72">
        <f>VLOOKUP($B72,FG!$A:$Y,17,FALSE)</f>
        <v>0.31900000000000001</v>
      </c>
      <c r="U72">
        <f t="shared" si="10"/>
        <v>-0.10187179493569484</v>
      </c>
      <c r="V72">
        <f t="shared" si="11"/>
        <v>-1.0424665075920911</v>
      </c>
      <c r="W72">
        <f t="shared" si="12"/>
        <v>-1.7335051601397702</v>
      </c>
      <c r="X72">
        <f t="shared" si="13"/>
        <v>0.477140521497952</v>
      </c>
      <c r="Y72">
        <f t="shared" si="14"/>
        <v>3.4567529487097891E-3</v>
      </c>
      <c r="Z72">
        <f t="shared" si="15"/>
        <v>0.52927168058889995</v>
      </c>
      <c r="AA72">
        <f t="shared" si="16"/>
        <v>0.38838006464708769</v>
      </c>
      <c r="AB72">
        <f t="shared" si="17"/>
        <v>-1.2476340162060482</v>
      </c>
      <c r="AC72">
        <f t="shared" si="18"/>
        <v>1.1101991532129456</v>
      </c>
      <c r="AD72">
        <f>X72*'Comb LR RESULTS'!$B$18+Y72*'Comb LR RESULTS'!$B$19+Z72*'Comb LR RESULTS'!$B$20+AA72*'Comb LR RESULTS'!$B$21+AB72*'Comb LR RESULTS'!$B$22</f>
        <v>0.25950438413999105</v>
      </c>
    </row>
    <row r="73" spans="1:30" x14ac:dyDescent="0.3">
      <c r="A73">
        <v>2023</v>
      </c>
      <c r="B73" t="s">
        <v>273</v>
      </c>
      <c r="C73" t="s">
        <v>64</v>
      </c>
      <c r="D73">
        <v>2023</v>
      </c>
      <c r="E73">
        <v>592</v>
      </c>
      <c r="F73">
        <v>376</v>
      </c>
      <c r="G73">
        <v>29.5</v>
      </c>
      <c r="H73">
        <v>107.6</v>
      </c>
      <c r="I73">
        <v>113.6</v>
      </c>
      <c r="J73">
        <v>12.8</v>
      </c>
      <c r="K73">
        <v>14.1</v>
      </c>
      <c r="L73">
        <v>43.4</v>
      </c>
      <c r="M73">
        <v>29.3</v>
      </c>
      <c r="N73">
        <v>43.5</v>
      </c>
      <c r="O73">
        <v>81.5</v>
      </c>
      <c r="P73">
        <v>37.700000000000003</v>
      </c>
      <c r="Q73">
        <v>-0.9</v>
      </c>
      <c r="R73">
        <f>VLOOKUP($B73,FG!$A:$Y,15,FALSE)</f>
        <v>0.54212454200000004</v>
      </c>
      <c r="S73">
        <f>VLOOKUP($B73,FG!$A:$Y,16,FALSE)</f>
        <v>0.35812760968493601</v>
      </c>
      <c r="T73">
        <f>VLOOKUP($B73,FG!$A:$Y,17,FALSE)</f>
        <v>0.34699999999999998</v>
      </c>
      <c r="U73">
        <f t="shared" si="10"/>
        <v>-0.10187179493569484</v>
      </c>
      <c r="V73">
        <f t="shared" si="11"/>
        <v>0.773957574359592</v>
      </c>
      <c r="W73">
        <f t="shared" si="12"/>
        <v>1.0786525996450327</v>
      </c>
      <c r="X73">
        <f t="shared" si="13"/>
        <v>-1.8542894996629642</v>
      </c>
      <c r="Y73">
        <f t="shared" si="14"/>
        <v>0.96355417193924664</v>
      </c>
      <c r="Z73">
        <f t="shared" si="15"/>
        <v>-1.471441630687585</v>
      </c>
      <c r="AA73">
        <f t="shared" si="16"/>
        <v>-0.63658115097702017</v>
      </c>
      <c r="AB73">
        <f t="shared" si="17"/>
        <v>1.7971602362089718</v>
      </c>
      <c r="AC73">
        <f t="shared" si="18"/>
        <v>1.2544154408395958E-3</v>
      </c>
      <c r="AD73">
        <f>X73*'Comb LR RESULTS'!$B$18+Y73*'Comb LR RESULTS'!$B$19+Z73*'Comb LR RESULTS'!$B$20+AA73*'Comb LR RESULTS'!$B$21+AB73*'Comb LR RESULTS'!$B$22</f>
        <v>0.25841622092281119</v>
      </c>
    </row>
    <row r="74" spans="1:30" x14ac:dyDescent="0.3">
      <c r="A74">
        <v>2023</v>
      </c>
      <c r="B74" t="s">
        <v>217</v>
      </c>
      <c r="C74" t="s">
        <v>29</v>
      </c>
      <c r="D74">
        <v>2023</v>
      </c>
      <c r="E74">
        <v>723</v>
      </c>
      <c r="F74">
        <v>537</v>
      </c>
      <c r="G74">
        <v>13</v>
      </c>
      <c r="H74">
        <v>101.6</v>
      </c>
      <c r="I74">
        <v>107.5</v>
      </c>
      <c r="J74">
        <v>11.4</v>
      </c>
      <c r="K74">
        <v>21</v>
      </c>
      <c r="L74">
        <v>56.6</v>
      </c>
      <c r="M74">
        <v>35.6</v>
      </c>
      <c r="N74">
        <v>21.5</v>
      </c>
      <c r="O74">
        <v>91.9</v>
      </c>
      <c r="P74">
        <v>20.2</v>
      </c>
      <c r="Q74">
        <v>11.8</v>
      </c>
      <c r="R74">
        <f>VLOOKUP($B74,FG!$A:$Y,15,FALSE)</f>
        <v>0.44051446900000002</v>
      </c>
      <c r="S74">
        <f>VLOOKUP($B74,FG!$A:$Y,16,FALSE)</f>
        <v>0.35115807803339899</v>
      </c>
      <c r="T74">
        <f>VLOOKUP($B74,FG!$A:$Y,17,FALSE)</f>
        <v>0.35099999999999998</v>
      </c>
      <c r="U74">
        <f t="shared" si="10"/>
        <v>1.3472153065649586</v>
      </c>
      <c r="V74">
        <f t="shared" si="11"/>
        <v>0.56079109920983883</v>
      </c>
      <c r="W74">
        <f t="shared" si="12"/>
        <v>0.69641756433447688</v>
      </c>
      <c r="X74">
        <f t="shared" si="13"/>
        <v>1.9450779422288993</v>
      </c>
      <c r="Y74">
        <f t="shared" si="14"/>
        <v>-1.1208678561323133</v>
      </c>
      <c r="Z74">
        <f t="shared" si="15"/>
        <v>8.4668722527459453E-2</v>
      </c>
      <c r="AA74">
        <f t="shared" si="16"/>
        <v>1.5388467352455748</v>
      </c>
      <c r="AB74">
        <f t="shared" si="17"/>
        <v>-1.765896867680945</v>
      </c>
      <c r="AC74">
        <f t="shared" si="18"/>
        <v>2.0992070242667471</v>
      </c>
      <c r="AD74">
        <f>X74*'Comb LR RESULTS'!$B$18+Y74*'Comb LR RESULTS'!$B$19+Z74*'Comb LR RESULTS'!$B$20+AA74*'Comb LR RESULTS'!$B$21+AB74*'Comb LR RESULTS'!$B$22</f>
        <v>0.2404447482180061</v>
      </c>
    </row>
    <row r="75" spans="1:30" x14ac:dyDescent="0.3">
      <c r="A75">
        <v>2023</v>
      </c>
      <c r="B75" t="s">
        <v>56</v>
      </c>
      <c r="C75" t="s">
        <v>32</v>
      </c>
      <c r="D75">
        <v>2023</v>
      </c>
      <c r="E75">
        <v>683</v>
      </c>
      <c r="F75">
        <v>435</v>
      </c>
      <c r="G75">
        <v>31</v>
      </c>
      <c r="H75">
        <v>106.2</v>
      </c>
      <c r="I75">
        <v>111.7</v>
      </c>
      <c r="J75">
        <v>7.1</v>
      </c>
      <c r="K75">
        <v>17.399999999999999</v>
      </c>
      <c r="L75">
        <v>53.1</v>
      </c>
      <c r="M75">
        <v>35.700000000000003</v>
      </c>
      <c r="N75">
        <v>29.4</v>
      </c>
      <c r="O75">
        <v>76.400000000000006</v>
      </c>
      <c r="P75">
        <v>32.200000000000003</v>
      </c>
      <c r="Q75">
        <v>-0.2</v>
      </c>
      <c r="R75">
        <f>VLOOKUP($B75,FG!$A:$Y,15,FALSE)</f>
        <v>0.446880269</v>
      </c>
      <c r="S75">
        <f>VLOOKUP($B75,FG!$A:$Y,16,FALSE)</f>
        <v>0.35015651101575102</v>
      </c>
      <c r="T75">
        <f>VLOOKUP($B75,FG!$A:$Y,17,FALSE)</f>
        <v>0.36699999999999999</v>
      </c>
      <c r="U75">
        <f t="shared" si="10"/>
        <v>0.5911698623037478</v>
      </c>
      <c r="V75">
        <f t="shared" si="11"/>
        <v>0.53015769061757212</v>
      </c>
      <c r="W75">
        <f t="shared" si="12"/>
        <v>-0.477590044119373</v>
      </c>
      <c r="X75">
        <f t="shared" si="13"/>
        <v>0.93766990839393571</v>
      </c>
      <c r="Y75">
        <f t="shared" si="14"/>
        <v>1.1530470835821158</v>
      </c>
      <c r="Z75">
        <f t="shared" si="15"/>
        <v>0.10936888686420654</v>
      </c>
      <c r="AA75">
        <f t="shared" si="16"/>
        <v>-1.7033775182592523</v>
      </c>
      <c r="AB75">
        <f t="shared" si="17"/>
        <v>-0.4864354531022933</v>
      </c>
      <c r="AC75">
        <f t="shared" si="18"/>
        <v>-0.17326386843904973</v>
      </c>
      <c r="AD75">
        <f>X75*'Comb LR RESULTS'!$B$18+Y75*'Comb LR RESULTS'!$B$19+Z75*'Comb LR RESULTS'!$B$20+AA75*'Comb LR RESULTS'!$B$21+AB75*'Comb LR RESULTS'!$B$22</f>
        <v>0.23938161611330086</v>
      </c>
    </row>
    <row r="76" spans="1:30" x14ac:dyDescent="0.3">
      <c r="A76">
        <v>2023</v>
      </c>
      <c r="B76" t="s">
        <v>111</v>
      </c>
      <c r="C76" t="s">
        <v>112</v>
      </c>
      <c r="D76">
        <v>2023</v>
      </c>
      <c r="E76">
        <v>518</v>
      </c>
      <c r="F76">
        <v>330</v>
      </c>
      <c r="G76">
        <v>24.8</v>
      </c>
      <c r="H76">
        <v>103.6</v>
      </c>
      <c r="I76">
        <v>111.1</v>
      </c>
      <c r="J76">
        <v>4.8</v>
      </c>
      <c r="K76">
        <v>15.5</v>
      </c>
      <c r="L76">
        <v>52.8</v>
      </c>
      <c r="M76">
        <v>37.299999999999997</v>
      </c>
      <c r="N76">
        <v>24.7</v>
      </c>
      <c r="O76">
        <v>82.6</v>
      </c>
      <c r="P76">
        <v>36.5</v>
      </c>
      <c r="Q76">
        <v>-3.8</v>
      </c>
      <c r="R76">
        <f>VLOOKUP($B76,FG!$A:$Y,15,FALSE)</f>
        <v>0.37849462299999997</v>
      </c>
      <c r="S76">
        <f>VLOOKUP($B76,FG!$A:$Y,16,FALSE)</f>
        <v>0.30509456997936202</v>
      </c>
      <c r="T76">
        <f>VLOOKUP($B76,FG!$A:$Y,17,FALSE)</f>
        <v>0.314</v>
      </c>
      <c r="U76">
        <f t="shared" si="10"/>
        <v>0.19214587783255374</v>
      </c>
      <c r="V76">
        <f t="shared" si="11"/>
        <v>-0.84808343294697475</v>
      </c>
      <c r="W76">
        <f t="shared" si="12"/>
        <v>-1.1055476021295716</v>
      </c>
      <c r="X76">
        <f t="shared" si="13"/>
        <v>0.85132064835093768</v>
      </c>
      <c r="Y76">
        <f t="shared" si="14"/>
        <v>0.36980971545825697</v>
      </c>
      <c r="Z76">
        <f t="shared" si="15"/>
        <v>0.50457151625215291</v>
      </c>
      <c r="AA76">
        <f t="shared" si="16"/>
        <v>-0.40648781685732394</v>
      </c>
      <c r="AB76">
        <f t="shared" si="17"/>
        <v>-1.2476340162060482</v>
      </c>
      <c r="AC76">
        <f t="shared" si="18"/>
        <v>0.70638439855482837</v>
      </c>
      <c r="AD76">
        <f>X76*'Comb LR RESULTS'!$B$18+Y76*'Comb LR RESULTS'!$B$19+Z76*'Comb LR RESULTS'!$B$20+AA76*'Comb LR RESULTS'!$B$21+AB76*'Comb LR RESULTS'!$B$22</f>
        <v>0.23612317684019415</v>
      </c>
    </row>
    <row r="77" spans="1:30" x14ac:dyDescent="0.3">
      <c r="A77">
        <v>2023</v>
      </c>
      <c r="B77" t="s">
        <v>194</v>
      </c>
      <c r="C77" t="s">
        <v>44</v>
      </c>
      <c r="D77">
        <v>2023</v>
      </c>
      <c r="E77">
        <v>601</v>
      </c>
      <c r="F77">
        <v>458</v>
      </c>
      <c r="G77">
        <v>17</v>
      </c>
      <c r="H77">
        <v>103.6</v>
      </c>
      <c r="I77">
        <v>112.4</v>
      </c>
      <c r="J77">
        <v>5.9</v>
      </c>
      <c r="K77">
        <v>10.3</v>
      </c>
      <c r="L77">
        <v>52.7</v>
      </c>
      <c r="M77">
        <v>42.4</v>
      </c>
      <c r="N77">
        <v>26.4</v>
      </c>
      <c r="O77">
        <v>93.9</v>
      </c>
      <c r="P77">
        <v>20.5</v>
      </c>
      <c r="Q77">
        <v>11.2</v>
      </c>
      <c r="R77">
        <f>VLOOKUP($B77,FG!$A:$Y,15,FALSE)</f>
        <v>0.42124542100000001</v>
      </c>
      <c r="S77">
        <f>VLOOKUP($B77,FG!$A:$Y,16,FALSE)</f>
        <v>0.32186062591841502</v>
      </c>
      <c r="T77">
        <f>VLOOKUP($B77,FG!$A:$Y,17,FALSE)</f>
        <v>0.33100000000000002</v>
      </c>
      <c r="U77">
        <f t="shared" si="10"/>
        <v>-0.89991976387808348</v>
      </c>
      <c r="V77">
        <f t="shared" si="11"/>
        <v>-0.33528555421098655</v>
      </c>
      <c r="W77">
        <f t="shared" si="12"/>
        <v>-0.80522007438556342</v>
      </c>
      <c r="X77">
        <f t="shared" si="13"/>
        <v>0.8225375616699403</v>
      </c>
      <c r="Y77">
        <f t="shared" si="14"/>
        <v>-0.61555342508466238</v>
      </c>
      <c r="Z77">
        <f t="shared" si="15"/>
        <v>1.7642798974262368</v>
      </c>
      <c r="AA77">
        <f t="shared" si="16"/>
        <v>1.9571982518268427</v>
      </c>
      <c r="AB77">
        <f t="shared" si="17"/>
        <v>-0.97230687636000923</v>
      </c>
      <c r="AC77">
        <f t="shared" si="18"/>
        <v>0.54967180567595286</v>
      </c>
      <c r="AD77">
        <f>X77*'Comb LR RESULTS'!$B$18+Y77*'Comb LR RESULTS'!$B$19+Z77*'Comb LR RESULTS'!$B$20+AA77*'Comb LR RESULTS'!$B$21+AB77*'Comb LR RESULTS'!$B$22</f>
        <v>0.22639852721556009</v>
      </c>
    </row>
    <row r="78" spans="1:30" x14ac:dyDescent="0.3">
      <c r="A78">
        <v>2023</v>
      </c>
      <c r="B78" t="s">
        <v>170</v>
      </c>
      <c r="C78" t="s">
        <v>27</v>
      </c>
      <c r="D78">
        <v>2023</v>
      </c>
      <c r="E78">
        <v>666</v>
      </c>
      <c r="F78">
        <v>471</v>
      </c>
      <c r="G78">
        <v>19.5</v>
      </c>
      <c r="H78">
        <v>104.5</v>
      </c>
      <c r="I78">
        <v>112.7</v>
      </c>
      <c r="J78">
        <v>10</v>
      </c>
      <c r="K78">
        <v>13.4</v>
      </c>
      <c r="L78">
        <v>45.9</v>
      </c>
      <c r="M78">
        <v>32.5</v>
      </c>
      <c r="N78">
        <v>40.200000000000003</v>
      </c>
      <c r="O78">
        <v>91.5</v>
      </c>
      <c r="P78">
        <v>26.4</v>
      </c>
      <c r="Q78">
        <v>7.9</v>
      </c>
      <c r="R78">
        <f>VLOOKUP($B78,FG!$A:$Y,15,FALSE)</f>
        <v>0.36626916500000001</v>
      </c>
      <c r="S78">
        <f>VLOOKUP($B78,FG!$A:$Y,16,FALSE)</f>
        <v>0.31482515460566401</v>
      </c>
      <c r="T78">
        <f>VLOOKUP($B78,FG!$A:$Y,17,FALSE)</f>
        <v>0.34200000000000003</v>
      </c>
      <c r="U78">
        <f t="shared" si="10"/>
        <v>-0.24888063131981894</v>
      </c>
      <c r="V78">
        <f t="shared" si="11"/>
        <v>-0.55046882558985999</v>
      </c>
      <c r="W78">
        <f t="shared" si="12"/>
        <v>0.31418252902392108</v>
      </c>
      <c r="X78">
        <f t="shared" si="13"/>
        <v>-1.1347123326379902</v>
      </c>
      <c r="Y78">
        <f t="shared" si="14"/>
        <v>-0.29973190567988056</v>
      </c>
      <c r="Z78">
        <f t="shared" si="15"/>
        <v>-0.68103637191168964</v>
      </c>
      <c r="AA78">
        <f t="shared" si="16"/>
        <v>1.4551764319293199</v>
      </c>
      <c r="AB78">
        <f t="shared" si="17"/>
        <v>1.2627016706254848</v>
      </c>
      <c r="AC78">
        <f t="shared" si="18"/>
        <v>0.57377922753564414</v>
      </c>
      <c r="AD78">
        <f>X78*'Comb LR RESULTS'!$B$18+Y78*'Comb LR RESULTS'!$B$19+Z78*'Comb LR RESULTS'!$B$20+AA78*'Comb LR RESULTS'!$B$21+AB78*'Comb LR RESULTS'!$B$22</f>
        <v>0.21775224141914257</v>
      </c>
    </row>
    <row r="79" spans="1:30" x14ac:dyDescent="0.3">
      <c r="A79">
        <v>2023</v>
      </c>
      <c r="B79" t="s">
        <v>184</v>
      </c>
      <c r="C79" t="s">
        <v>172</v>
      </c>
      <c r="D79">
        <v>2023</v>
      </c>
      <c r="E79">
        <v>674</v>
      </c>
      <c r="F79">
        <v>544</v>
      </c>
      <c r="G79">
        <v>18</v>
      </c>
      <c r="H79">
        <v>104.6</v>
      </c>
      <c r="I79">
        <v>111.6</v>
      </c>
      <c r="J79">
        <v>14.2</v>
      </c>
      <c r="K79">
        <v>13.7</v>
      </c>
      <c r="L79">
        <v>50.3</v>
      </c>
      <c r="M79">
        <v>36.6</v>
      </c>
      <c r="N79">
        <v>33.6</v>
      </c>
      <c r="O79">
        <v>92</v>
      </c>
      <c r="P79">
        <v>20</v>
      </c>
      <c r="Q79">
        <v>12.2</v>
      </c>
      <c r="R79">
        <f>VLOOKUP($B79,FG!$A:$Y,15,FALSE)</f>
        <v>0.47463175099999999</v>
      </c>
      <c r="S79">
        <f>VLOOKUP($B79,FG!$A:$Y,16,FALSE)</f>
        <v>0.34583934370890501</v>
      </c>
      <c r="T79">
        <f>VLOOKUP($B79,FG!$A:$Y,17,FALSE)</f>
        <v>0.35899999999999999</v>
      </c>
      <c r="U79">
        <f t="shared" si="10"/>
        <v>-0.18587684429805162</v>
      </c>
      <c r="V79">
        <f t="shared" si="11"/>
        <v>0.3981150536881361</v>
      </c>
      <c r="W79">
        <f t="shared" si="12"/>
        <v>1.4608876349555879</v>
      </c>
      <c r="X79">
        <f t="shared" si="13"/>
        <v>0.13174348132596364</v>
      </c>
      <c r="Y79">
        <f t="shared" si="14"/>
        <v>-0.48922481732274964</v>
      </c>
      <c r="Z79">
        <f t="shared" si="15"/>
        <v>0.33167036589492682</v>
      </c>
      <c r="AA79">
        <f t="shared" si="16"/>
        <v>1.5597643110746369</v>
      </c>
      <c r="AB79">
        <f t="shared" si="17"/>
        <v>0.19378453945850943</v>
      </c>
      <c r="AC79">
        <f t="shared" si="18"/>
        <v>0.54508458839845109</v>
      </c>
      <c r="AD79">
        <f>X79*'Comb LR RESULTS'!$B$18+Y79*'Comb LR RESULTS'!$B$19+Z79*'Comb LR RESULTS'!$B$20+AA79*'Comb LR RESULTS'!$B$21+AB79*'Comb LR RESULTS'!$B$22</f>
        <v>0.20356833763458504</v>
      </c>
    </row>
    <row r="80" spans="1:30" x14ac:dyDescent="0.3">
      <c r="A80">
        <v>2023</v>
      </c>
      <c r="B80" t="s">
        <v>139</v>
      </c>
      <c r="C80" t="s">
        <v>32</v>
      </c>
      <c r="D80">
        <v>2023</v>
      </c>
      <c r="E80">
        <v>505</v>
      </c>
      <c r="F80">
        <v>331</v>
      </c>
      <c r="G80">
        <v>22.4</v>
      </c>
      <c r="H80">
        <v>106.3</v>
      </c>
      <c r="I80">
        <v>112.2</v>
      </c>
      <c r="J80">
        <v>5.0999999999999996</v>
      </c>
      <c r="K80">
        <v>12.7</v>
      </c>
      <c r="L80">
        <v>57.2</v>
      </c>
      <c r="M80">
        <v>44.5</v>
      </c>
      <c r="N80">
        <v>20.100000000000001</v>
      </c>
      <c r="O80">
        <v>85.9</v>
      </c>
      <c r="P80">
        <v>22.4</v>
      </c>
      <c r="Q80">
        <v>6.1</v>
      </c>
      <c r="R80">
        <f>VLOOKUP($B80,FG!$A:$Y,15,FALSE)</f>
        <v>0.41784037499999999</v>
      </c>
      <c r="S80">
        <f>VLOOKUP($B80,FG!$A:$Y,16,FALSE)</f>
        <v>0.344194187402725</v>
      </c>
      <c r="T80">
        <f>VLOOKUP($B80,FG!$A:$Y,17,FALSE)</f>
        <v>0.35599999999999998</v>
      </c>
      <c r="U80">
        <f t="shared" si="10"/>
        <v>-0.3958894677039434</v>
      </c>
      <c r="V80">
        <f t="shared" si="11"/>
        <v>0.34779715739428108</v>
      </c>
      <c r="W80">
        <f t="shared" si="12"/>
        <v>-1.023640094563024</v>
      </c>
      <c r="X80">
        <f t="shared" si="13"/>
        <v>2.1177764623148936</v>
      </c>
      <c r="Y80">
        <f t="shared" si="14"/>
        <v>6.6621056829666153E-2</v>
      </c>
      <c r="Z80">
        <f t="shared" si="15"/>
        <v>2.2829833484979187</v>
      </c>
      <c r="AA80">
        <f t="shared" si="16"/>
        <v>0.28379218550177066</v>
      </c>
      <c r="AB80">
        <f t="shared" si="17"/>
        <v>-1.9926368652012123</v>
      </c>
      <c r="AC80">
        <f t="shared" si="18"/>
        <v>6.0066759034730577E-2</v>
      </c>
      <c r="AD80">
        <f>X80*'Comb LR RESULTS'!$B$18+Y80*'Comb LR RESULTS'!$B$19+Z80*'Comb LR RESULTS'!$B$20+AA80*'Comb LR RESULTS'!$B$21+AB80*'Comb LR RESULTS'!$B$22</f>
        <v>0.19207960137208002</v>
      </c>
    </row>
    <row r="81" spans="1:30" x14ac:dyDescent="0.3">
      <c r="A81">
        <v>2023</v>
      </c>
      <c r="B81" t="s">
        <v>76</v>
      </c>
      <c r="C81" t="s">
        <v>27</v>
      </c>
      <c r="D81">
        <v>2023</v>
      </c>
      <c r="E81">
        <v>414</v>
      </c>
      <c r="F81">
        <v>242</v>
      </c>
      <c r="G81">
        <v>28.5</v>
      </c>
      <c r="H81">
        <v>106.6</v>
      </c>
      <c r="I81">
        <v>112</v>
      </c>
      <c r="J81">
        <v>3.7</v>
      </c>
      <c r="K81">
        <v>13.5</v>
      </c>
      <c r="L81">
        <v>50.5</v>
      </c>
      <c r="M81">
        <v>37</v>
      </c>
      <c r="N81">
        <v>32.5</v>
      </c>
      <c r="O81">
        <v>80.8</v>
      </c>
      <c r="P81">
        <v>40.1</v>
      </c>
      <c r="Q81">
        <v>-6</v>
      </c>
      <c r="R81">
        <f>VLOOKUP($B81,FG!$A:$Y,15,FALSE)</f>
        <v>0.41935483800000001</v>
      </c>
      <c r="S81">
        <f>VLOOKUP($B81,FG!$A:$Y,16,FALSE)</f>
        <v>0.32080891352255297</v>
      </c>
      <c r="T81">
        <f>VLOOKUP($B81,FG!$A:$Y,17,FALSE)</f>
        <v>0.33300000000000002</v>
      </c>
      <c r="U81">
        <f t="shared" si="10"/>
        <v>-0.22787936897922983</v>
      </c>
      <c r="V81">
        <f t="shared" si="11"/>
        <v>-0.36745268329601954</v>
      </c>
      <c r="W81">
        <f t="shared" si="12"/>
        <v>-1.4058751298735797</v>
      </c>
      <c r="X81">
        <f t="shared" si="13"/>
        <v>0.18930965468796238</v>
      </c>
      <c r="Y81">
        <f t="shared" si="14"/>
        <v>0.83722556417733396</v>
      </c>
      <c r="Z81">
        <f t="shared" si="15"/>
        <v>0.43047102324191339</v>
      </c>
      <c r="AA81">
        <f t="shared" si="16"/>
        <v>-0.7830041817804646</v>
      </c>
      <c r="AB81">
        <f t="shared" si="17"/>
        <v>1.5631684264013374E-2</v>
      </c>
      <c r="AC81">
        <f t="shared" si="18"/>
        <v>-0.39188132510905738</v>
      </c>
      <c r="AD81">
        <f>X81*'Comb LR RESULTS'!$B$18+Y81*'Comb LR RESULTS'!$B$19+Z81*'Comb LR RESULTS'!$B$20+AA81*'Comb LR RESULTS'!$B$21+AB81*'Comb LR RESULTS'!$B$22</f>
        <v>0.19195064287647615</v>
      </c>
    </row>
    <row r="82" spans="1:30" x14ac:dyDescent="0.3">
      <c r="A82">
        <v>2023</v>
      </c>
      <c r="B82" t="s">
        <v>114</v>
      </c>
      <c r="C82" t="s">
        <v>88</v>
      </c>
      <c r="D82">
        <v>2023</v>
      </c>
      <c r="E82">
        <v>684</v>
      </c>
      <c r="F82">
        <v>451</v>
      </c>
      <c r="G82">
        <v>24.6</v>
      </c>
      <c r="H82">
        <v>105.2</v>
      </c>
      <c r="I82">
        <v>112</v>
      </c>
      <c r="J82">
        <v>7.8</v>
      </c>
      <c r="K82">
        <v>9.6</v>
      </c>
      <c r="L82">
        <v>50.2</v>
      </c>
      <c r="M82">
        <v>40.6</v>
      </c>
      <c r="N82">
        <v>23.5</v>
      </c>
      <c r="O82">
        <v>84.6</v>
      </c>
      <c r="P82">
        <v>28.1</v>
      </c>
      <c r="Q82">
        <v>2.4</v>
      </c>
      <c r="R82">
        <f>VLOOKUP($B82,FG!$A:$Y,15,FALSE)</f>
        <v>0.46621621600000002</v>
      </c>
      <c r="S82">
        <f>VLOOKUP($B82,FG!$A:$Y,16,FALSE)</f>
        <v>0.35877528668500203</v>
      </c>
      <c r="T82">
        <f>VLOOKUP($B82,FG!$A:$Y,17,FALSE)</f>
        <v>0.35199999999999998</v>
      </c>
      <c r="U82">
        <f t="shared" si="10"/>
        <v>-1.0469286002622078</v>
      </c>
      <c r="V82">
        <f t="shared" si="11"/>
        <v>0.79376708668301921</v>
      </c>
      <c r="W82">
        <f t="shared" si="12"/>
        <v>-0.2864725264640951</v>
      </c>
      <c r="X82">
        <f t="shared" si="13"/>
        <v>0.10296039464496631</v>
      </c>
      <c r="Y82">
        <f t="shared" si="14"/>
        <v>0.34454399390587448</v>
      </c>
      <c r="Z82">
        <f t="shared" si="15"/>
        <v>1.3196769393647962</v>
      </c>
      <c r="AA82">
        <f t="shared" si="16"/>
        <v>1.1863699723944091E-2</v>
      </c>
      <c r="AB82">
        <f t="shared" si="17"/>
        <v>-1.4419825855091344</v>
      </c>
      <c r="AC82">
        <f t="shared" si="18"/>
        <v>0.47871333977415675</v>
      </c>
      <c r="AD82">
        <f>X82*'Comb LR RESULTS'!$B$18+Y82*'Comb LR RESULTS'!$B$19+Z82*'Comb LR RESULTS'!$B$20+AA82*'Comb LR RESULTS'!$B$21+AB82*'Comb LR RESULTS'!$B$22</f>
        <v>0.18734204496538623</v>
      </c>
    </row>
    <row r="83" spans="1:30" x14ac:dyDescent="0.3">
      <c r="A83">
        <v>2023</v>
      </c>
      <c r="B83" t="s">
        <v>176</v>
      </c>
      <c r="C83" t="s">
        <v>44</v>
      </c>
      <c r="D83">
        <v>2023</v>
      </c>
      <c r="E83">
        <v>626</v>
      </c>
      <c r="F83">
        <v>454</v>
      </c>
      <c r="G83">
        <v>18.7</v>
      </c>
      <c r="H83">
        <v>102.1</v>
      </c>
      <c r="I83">
        <v>108.2</v>
      </c>
      <c r="J83">
        <v>10.8</v>
      </c>
      <c r="K83">
        <v>15.1</v>
      </c>
      <c r="L83">
        <v>51.5</v>
      </c>
      <c r="M83">
        <v>36.4</v>
      </c>
      <c r="N83">
        <v>33.1</v>
      </c>
      <c r="O83">
        <v>90.4</v>
      </c>
      <c r="P83">
        <v>22.1</v>
      </c>
      <c r="Q83">
        <v>11</v>
      </c>
      <c r="R83">
        <f>VLOOKUP($B83,FG!$A:$Y,15,FALSE)</f>
        <v>0.455197132</v>
      </c>
      <c r="S83">
        <f>VLOOKUP($B83,FG!$A:$Y,16,FALSE)</f>
        <v>0.34565745908231399</v>
      </c>
      <c r="T83">
        <f>VLOOKUP($B83,FG!$A:$Y,17,FALSE)</f>
        <v>0.33600000000000002</v>
      </c>
      <c r="U83">
        <f t="shared" si="10"/>
        <v>0.10814082847019695</v>
      </c>
      <c r="V83">
        <f t="shared" si="11"/>
        <v>0.39255202496930003</v>
      </c>
      <c r="W83">
        <f t="shared" si="12"/>
        <v>0.53260254920138173</v>
      </c>
      <c r="X83">
        <f t="shared" si="13"/>
        <v>0.477140521497952</v>
      </c>
      <c r="Y83">
        <f t="shared" si="14"/>
        <v>-0.40079479188941081</v>
      </c>
      <c r="Z83">
        <f t="shared" si="15"/>
        <v>0.28227003722143262</v>
      </c>
      <c r="AA83">
        <f t="shared" si="16"/>
        <v>1.2250830978096237</v>
      </c>
      <c r="AB83">
        <f t="shared" si="17"/>
        <v>0.11280596891555679</v>
      </c>
      <c r="AC83">
        <f t="shared" si="18"/>
        <v>0.42921229978322339</v>
      </c>
      <c r="AD83">
        <f>X83*'Comb LR RESULTS'!$B$18+Y83*'Comb LR RESULTS'!$B$19+Z83*'Comb LR RESULTS'!$B$20+AA83*'Comb LR RESULTS'!$B$21+AB83*'Comb LR RESULTS'!$B$22</f>
        <v>0.18501885506898086</v>
      </c>
    </row>
    <row r="84" spans="1:30" x14ac:dyDescent="0.3">
      <c r="A84">
        <v>2023</v>
      </c>
      <c r="B84" t="s">
        <v>169</v>
      </c>
      <c r="C84" t="s">
        <v>19</v>
      </c>
      <c r="D84">
        <v>2023</v>
      </c>
      <c r="E84">
        <v>682</v>
      </c>
      <c r="F84">
        <v>491</v>
      </c>
      <c r="G84">
        <v>19.600000000000001</v>
      </c>
      <c r="H84">
        <v>105.5</v>
      </c>
      <c r="I84">
        <v>115.9</v>
      </c>
      <c r="J84">
        <v>7.9</v>
      </c>
      <c r="K84">
        <v>18.399999999999999</v>
      </c>
      <c r="L84">
        <v>48.7</v>
      </c>
      <c r="M84">
        <v>30.3</v>
      </c>
      <c r="N84">
        <v>27.5</v>
      </c>
      <c r="O84">
        <v>85.5</v>
      </c>
      <c r="P84">
        <v>27.8</v>
      </c>
      <c r="Q84">
        <v>3.2</v>
      </c>
      <c r="R84">
        <f>VLOOKUP($B84,FG!$A:$Y,15,FALSE)</f>
        <v>0.404567699</v>
      </c>
      <c r="S84">
        <f>VLOOKUP($B84,FG!$A:$Y,16,FALSE)</f>
        <v>0.31970407217740998</v>
      </c>
      <c r="T84">
        <f>VLOOKUP($B84,FG!$A:$Y,17,FALSE)</f>
        <v>0.33200000000000002</v>
      </c>
      <c r="U84">
        <f t="shared" si="10"/>
        <v>0.80118248570963968</v>
      </c>
      <c r="V84">
        <f t="shared" si="11"/>
        <v>-0.40124478682881637</v>
      </c>
      <c r="W84">
        <f t="shared" si="12"/>
        <v>-0.25917002394191241</v>
      </c>
      <c r="X84">
        <f t="shared" si="13"/>
        <v>-0.32878590557001808</v>
      </c>
      <c r="Y84">
        <f t="shared" si="14"/>
        <v>-0.28709904490368909</v>
      </c>
      <c r="Z84">
        <f t="shared" si="15"/>
        <v>-1.2244399873201177</v>
      </c>
      <c r="AA84">
        <f t="shared" si="16"/>
        <v>0.20012188218551588</v>
      </c>
      <c r="AB84">
        <f t="shared" si="17"/>
        <v>-0.79415402116551315</v>
      </c>
      <c r="AC84">
        <f t="shared" si="18"/>
        <v>1.9316168457674576</v>
      </c>
      <c r="AD84">
        <f>X84*'Comb LR RESULTS'!$B$18+Y84*'Comb LR RESULTS'!$B$19+Z84*'Comb LR RESULTS'!$B$20+AA84*'Comb LR RESULTS'!$B$21+AB84*'Comb LR RESULTS'!$B$22</f>
        <v>0.17858563774095812</v>
      </c>
    </row>
    <row r="85" spans="1:30" x14ac:dyDescent="0.3">
      <c r="A85">
        <v>2023</v>
      </c>
      <c r="B85" t="s">
        <v>86</v>
      </c>
      <c r="C85" t="s">
        <v>85</v>
      </c>
      <c r="D85">
        <v>2023</v>
      </c>
      <c r="E85">
        <v>622</v>
      </c>
      <c r="F85">
        <v>404</v>
      </c>
      <c r="G85">
        <v>27.2</v>
      </c>
      <c r="H85">
        <v>106.9</v>
      </c>
      <c r="I85">
        <v>113.8</v>
      </c>
      <c r="J85">
        <v>9.1999999999999993</v>
      </c>
      <c r="K85">
        <v>10.9</v>
      </c>
      <c r="L85">
        <v>48.8</v>
      </c>
      <c r="M85">
        <v>37.9</v>
      </c>
      <c r="N85">
        <v>30.6</v>
      </c>
      <c r="O85">
        <v>82.5</v>
      </c>
      <c r="P85">
        <v>29.1</v>
      </c>
      <c r="Q85">
        <v>0.9</v>
      </c>
      <c r="R85">
        <f>VLOOKUP($B85,FG!$A:$Y,15,FALSE)</f>
        <v>0.48928571399999998</v>
      </c>
      <c r="S85">
        <f>VLOOKUP($B85,FG!$A:$Y,16,FALSE)</f>
        <v>0.34575140639395702</v>
      </c>
      <c r="T85">
        <f>VLOOKUP($B85,FG!$A:$Y,17,FALSE)</f>
        <v>0.34599999999999997</v>
      </c>
      <c r="U85">
        <f t="shared" si="10"/>
        <v>-0.77391218983454846</v>
      </c>
      <c r="V85">
        <f t="shared" si="11"/>
        <v>0.39542544864739226</v>
      </c>
      <c r="W85">
        <f t="shared" si="12"/>
        <v>9.5762508846460467E-2</v>
      </c>
      <c r="X85">
        <f t="shared" si="13"/>
        <v>-0.30000281888902075</v>
      </c>
      <c r="Y85">
        <f t="shared" si="14"/>
        <v>0.67299837408684726</v>
      </c>
      <c r="Z85">
        <f t="shared" si="15"/>
        <v>0.65277250227263361</v>
      </c>
      <c r="AA85">
        <f t="shared" si="16"/>
        <v>-0.42740539268638617</v>
      </c>
      <c r="AB85">
        <f t="shared" si="17"/>
        <v>-0.2920868837992065</v>
      </c>
      <c r="AC85">
        <f t="shared" si="18"/>
        <v>-0.11509263707296602</v>
      </c>
      <c r="AD85">
        <f>X85*'Comb LR RESULTS'!$B$18+Y85*'Comb LR RESULTS'!$B$19+Z85*'Comb LR RESULTS'!$B$20+AA85*'Comb LR RESULTS'!$B$21+AB85*'Comb LR RESULTS'!$B$22</f>
        <v>0.17288860589965629</v>
      </c>
    </row>
    <row r="86" spans="1:30" x14ac:dyDescent="0.3">
      <c r="A86">
        <v>2023</v>
      </c>
      <c r="B86" t="s">
        <v>143</v>
      </c>
      <c r="C86" t="s">
        <v>38</v>
      </c>
      <c r="D86">
        <v>2023</v>
      </c>
      <c r="E86">
        <v>466</v>
      </c>
      <c r="F86">
        <v>304</v>
      </c>
      <c r="G86">
        <v>22</v>
      </c>
      <c r="H86">
        <v>104.9</v>
      </c>
      <c r="I86">
        <v>109.7</v>
      </c>
      <c r="J86">
        <v>7.6</v>
      </c>
      <c r="K86">
        <v>12.6</v>
      </c>
      <c r="L86">
        <v>50.2</v>
      </c>
      <c r="M86">
        <v>37.6</v>
      </c>
      <c r="N86">
        <v>27.9</v>
      </c>
      <c r="O86">
        <v>86.4</v>
      </c>
      <c r="P86">
        <v>29.1</v>
      </c>
      <c r="Q86">
        <v>1</v>
      </c>
      <c r="R86">
        <f>VLOOKUP($B86,FG!$A:$Y,15,FALSE)</f>
        <v>0.38423645299999998</v>
      </c>
      <c r="S86">
        <f>VLOOKUP($B86,FG!$A:$Y,16,FALSE)</f>
        <v>0.31473792059738698</v>
      </c>
      <c r="T86">
        <f>VLOOKUP($B86,FG!$A:$Y,17,FALSE)</f>
        <v>0.33</v>
      </c>
      <c r="U86">
        <f t="shared" si="10"/>
        <v>-0.41689073004453253</v>
      </c>
      <c r="V86">
        <f t="shared" si="11"/>
        <v>-0.55313691965806033</v>
      </c>
      <c r="W86">
        <f t="shared" si="12"/>
        <v>-0.34107753150846026</v>
      </c>
      <c r="X86">
        <f t="shared" si="13"/>
        <v>0.10296039464496631</v>
      </c>
      <c r="Y86">
        <f t="shared" si="14"/>
        <v>1.6089613724901242E-2</v>
      </c>
      <c r="Z86">
        <f t="shared" si="15"/>
        <v>0.57867200926239415</v>
      </c>
      <c r="AA86">
        <f t="shared" si="16"/>
        <v>0.38838006464708769</v>
      </c>
      <c r="AB86">
        <f t="shared" si="17"/>
        <v>-0.72937116473115127</v>
      </c>
      <c r="AC86">
        <f t="shared" si="18"/>
        <v>0.555168833840746</v>
      </c>
      <c r="AD86">
        <f>X86*'Comb LR RESULTS'!$B$18+Y86*'Comb LR RESULTS'!$B$19+Z86*'Comb LR RESULTS'!$B$20+AA86*'Comb LR RESULTS'!$B$21+AB86*'Comb LR RESULTS'!$B$22</f>
        <v>0.15789133216738177</v>
      </c>
    </row>
    <row r="87" spans="1:30" x14ac:dyDescent="0.3">
      <c r="A87">
        <v>2023</v>
      </c>
      <c r="B87" t="s">
        <v>118</v>
      </c>
      <c r="C87" t="s">
        <v>88</v>
      </c>
      <c r="D87">
        <v>2023</v>
      </c>
      <c r="E87">
        <v>421</v>
      </c>
      <c r="F87">
        <v>272</v>
      </c>
      <c r="G87">
        <v>24.3</v>
      </c>
      <c r="H87">
        <v>106.5</v>
      </c>
      <c r="I87">
        <v>114.1</v>
      </c>
      <c r="J87">
        <v>11</v>
      </c>
      <c r="K87">
        <v>19.8</v>
      </c>
      <c r="L87">
        <v>52.7</v>
      </c>
      <c r="M87">
        <v>32.9</v>
      </c>
      <c r="N87">
        <v>31.2</v>
      </c>
      <c r="O87">
        <v>81.400000000000006</v>
      </c>
      <c r="P87">
        <v>36.799999999999997</v>
      </c>
      <c r="Q87">
        <v>-4.8</v>
      </c>
      <c r="R87">
        <f>VLOOKUP($B87,FG!$A:$Y,15,FALSE)</f>
        <v>0.43717277399999999</v>
      </c>
      <c r="S87">
        <f>VLOOKUP($B87,FG!$A:$Y,16,FALSE)</f>
        <v>0.30967707315517001</v>
      </c>
      <c r="T87">
        <f>VLOOKUP($B87,FG!$A:$Y,17,FALSE)</f>
        <v>0.30499999999999999</v>
      </c>
      <c r="U87">
        <f t="shared" si="10"/>
        <v>1.0952001584778885</v>
      </c>
      <c r="V87">
        <f t="shared" si="11"/>
        <v>-0.70792537094375341</v>
      </c>
      <c r="W87">
        <f t="shared" si="12"/>
        <v>0.58720755424574655</v>
      </c>
      <c r="X87">
        <f t="shared" si="13"/>
        <v>0.8225375616699403</v>
      </c>
      <c r="Y87">
        <f t="shared" si="14"/>
        <v>0.30664541157730058</v>
      </c>
      <c r="Z87">
        <f t="shared" si="15"/>
        <v>-0.58223571456470313</v>
      </c>
      <c r="AA87">
        <f t="shared" si="16"/>
        <v>-0.65749872680608235</v>
      </c>
      <c r="AB87">
        <f t="shared" si="17"/>
        <v>-0.19491259914766365</v>
      </c>
      <c r="AC87">
        <f t="shared" si="18"/>
        <v>0.42629499848358499</v>
      </c>
      <c r="AD87">
        <f>X87*'Comb LR RESULTS'!$B$18+Y87*'Comb LR RESULTS'!$B$19+Z87*'Comb LR RESULTS'!$B$20+AA87*'Comb LR RESULTS'!$B$21+AB87*'Comb LR RESULTS'!$B$22</f>
        <v>0.15775897093899027</v>
      </c>
    </row>
    <row r="88" spans="1:30" x14ac:dyDescent="0.3">
      <c r="A88">
        <v>2023</v>
      </c>
      <c r="B88" t="s">
        <v>159</v>
      </c>
      <c r="C88" t="s">
        <v>46</v>
      </c>
      <c r="D88">
        <v>2023</v>
      </c>
      <c r="E88">
        <v>612</v>
      </c>
      <c r="F88">
        <v>470</v>
      </c>
      <c r="G88">
        <v>20.399999999999999</v>
      </c>
      <c r="H88">
        <v>104.8</v>
      </c>
      <c r="I88">
        <v>109.3</v>
      </c>
      <c r="J88">
        <v>4</v>
      </c>
      <c r="K88">
        <v>12.4</v>
      </c>
      <c r="L88">
        <v>47.4</v>
      </c>
      <c r="M88">
        <v>35</v>
      </c>
      <c r="N88">
        <v>34.9</v>
      </c>
      <c r="O88">
        <v>89.3</v>
      </c>
      <c r="P88">
        <v>23</v>
      </c>
      <c r="Q88">
        <v>9.4</v>
      </c>
      <c r="R88">
        <f>VLOOKUP($B88,FG!$A:$Y,15,FALSE)</f>
        <v>0.43727598499999998</v>
      </c>
      <c r="S88">
        <f>VLOOKUP($B88,FG!$A:$Y,16,FALSE)</f>
        <v>0.329211936036094</v>
      </c>
      <c r="T88">
        <f>VLOOKUP($B88,FG!$A:$Y,17,FALSE)</f>
        <v>0.34300000000000003</v>
      </c>
      <c r="U88">
        <f t="shared" si="10"/>
        <v>-0.45889325472571074</v>
      </c>
      <c r="V88">
        <f t="shared" si="11"/>
        <v>-0.11044220118987566</v>
      </c>
      <c r="W88">
        <f t="shared" si="12"/>
        <v>-1.323967622307032</v>
      </c>
      <c r="X88">
        <f t="shared" si="13"/>
        <v>-0.70296603242300582</v>
      </c>
      <c r="Y88">
        <f t="shared" si="14"/>
        <v>-0.18603615869415929</v>
      </c>
      <c r="Z88">
        <f t="shared" si="15"/>
        <v>-6.353226349302131E-2</v>
      </c>
      <c r="AA88">
        <f t="shared" si="16"/>
        <v>0.99498976368992453</v>
      </c>
      <c r="AB88">
        <f t="shared" si="17"/>
        <v>0.4043288228701859</v>
      </c>
      <c r="AC88">
        <f t="shared" si="18"/>
        <v>0.46815704561860072</v>
      </c>
      <c r="AD88">
        <f>X88*'Comb LR RESULTS'!$B$18+Y88*'Comb LR RESULTS'!$B$19+Z88*'Comb LR RESULTS'!$B$20+AA88*'Comb LR RESULTS'!$B$21+AB88*'Comb LR RESULTS'!$B$22</f>
        <v>0.15384086558440996</v>
      </c>
    </row>
    <row r="89" spans="1:30" x14ac:dyDescent="0.3">
      <c r="A89">
        <v>2023</v>
      </c>
      <c r="B89" t="s">
        <v>211</v>
      </c>
      <c r="C89" t="s">
        <v>35</v>
      </c>
      <c r="D89">
        <v>2023</v>
      </c>
      <c r="E89">
        <v>753</v>
      </c>
      <c r="F89">
        <v>565</v>
      </c>
      <c r="G89">
        <v>14.3</v>
      </c>
      <c r="H89">
        <v>102.1</v>
      </c>
      <c r="I89">
        <v>108.6</v>
      </c>
      <c r="J89">
        <v>16.100000000000001</v>
      </c>
      <c r="K89">
        <v>20</v>
      </c>
      <c r="L89">
        <v>50.1</v>
      </c>
      <c r="M89">
        <v>30.1</v>
      </c>
      <c r="N89">
        <v>25.6</v>
      </c>
      <c r="O89">
        <v>89.6</v>
      </c>
      <c r="P89">
        <v>25.7</v>
      </c>
      <c r="Q89">
        <v>7.3</v>
      </c>
      <c r="R89">
        <f>VLOOKUP($B89,FG!$A:$Y,15,FALSE)</f>
        <v>0.47761194000000001</v>
      </c>
      <c r="S89">
        <f>VLOOKUP($B89,FG!$A:$Y,16,FALSE)</f>
        <v>0.35423162646998402</v>
      </c>
      <c r="T89">
        <f>VLOOKUP($B89,FG!$A:$Y,17,FALSE)</f>
        <v>0.33300000000000002</v>
      </c>
      <c r="U89">
        <f t="shared" si="10"/>
        <v>1.1372026831590667</v>
      </c>
      <c r="V89">
        <f t="shared" si="11"/>
        <v>0.65479705530365695</v>
      </c>
      <c r="W89">
        <f t="shared" si="12"/>
        <v>1.9796351828770571</v>
      </c>
      <c r="X89">
        <f t="shared" si="13"/>
        <v>7.4177307963966946E-2</v>
      </c>
      <c r="Y89">
        <f t="shared" si="14"/>
        <v>-0.95664066604182663</v>
      </c>
      <c r="Z89">
        <f t="shared" si="15"/>
        <v>-1.2738403159936109</v>
      </c>
      <c r="AA89">
        <f t="shared" si="16"/>
        <v>1.0577424911771141</v>
      </c>
      <c r="AB89">
        <f t="shared" si="17"/>
        <v>-1.1018725892287331</v>
      </c>
      <c r="AC89">
        <f t="shared" si="18"/>
        <v>2.4768147303576313</v>
      </c>
      <c r="AD89">
        <f>X89*'Comb LR RESULTS'!$B$18+Y89*'Comb LR RESULTS'!$B$19+Z89*'Comb LR RESULTS'!$B$20+AA89*'Comb LR RESULTS'!$B$21+AB89*'Comb LR RESULTS'!$B$22</f>
        <v>0.15034998638482308</v>
      </c>
    </row>
    <row r="90" spans="1:30" x14ac:dyDescent="0.3">
      <c r="A90">
        <v>2023</v>
      </c>
      <c r="B90" t="s">
        <v>162</v>
      </c>
      <c r="C90" t="s">
        <v>17</v>
      </c>
      <c r="D90">
        <v>2023</v>
      </c>
      <c r="E90">
        <v>565</v>
      </c>
      <c r="F90">
        <v>374</v>
      </c>
      <c r="G90">
        <v>20.3</v>
      </c>
      <c r="H90">
        <v>104.2</v>
      </c>
      <c r="I90">
        <v>111.2</v>
      </c>
      <c r="J90">
        <v>3.5</v>
      </c>
      <c r="K90">
        <v>14.3</v>
      </c>
      <c r="L90">
        <v>55.9</v>
      </c>
      <c r="M90">
        <v>41.6</v>
      </c>
      <c r="N90">
        <v>25.5</v>
      </c>
      <c r="O90">
        <v>87.6</v>
      </c>
      <c r="P90">
        <v>25.3</v>
      </c>
      <c r="Q90">
        <v>6.3</v>
      </c>
      <c r="R90">
        <f>VLOOKUP($B90,FG!$A:$Y,15,FALSE)</f>
        <v>0.39034205199999999</v>
      </c>
      <c r="S90">
        <f>VLOOKUP($B90,FG!$A:$Y,16,FALSE)</f>
        <v>0.31456542078937799</v>
      </c>
      <c r="T90">
        <f>VLOOKUP($B90,FG!$A:$Y,17,FALSE)</f>
        <v>0.32200000000000001</v>
      </c>
      <c r="U90">
        <f t="shared" si="10"/>
        <v>-5.9869270254516258E-2</v>
      </c>
      <c r="V90">
        <f t="shared" si="11"/>
        <v>-0.55841290919017972</v>
      </c>
      <c r="W90">
        <f t="shared" si="12"/>
        <v>-1.4604801349179448</v>
      </c>
      <c r="X90">
        <f t="shared" si="13"/>
        <v>1.7435963354619057</v>
      </c>
      <c r="Y90">
        <f t="shared" si="14"/>
        <v>-0.19866901947035029</v>
      </c>
      <c r="Z90">
        <f t="shared" si="15"/>
        <v>1.5666785827322636</v>
      </c>
      <c r="AA90">
        <f t="shared" si="16"/>
        <v>0.63939097459584615</v>
      </c>
      <c r="AB90">
        <f t="shared" si="17"/>
        <v>-1.1180683033373238</v>
      </c>
      <c r="AC90">
        <f t="shared" si="18"/>
        <v>-7.8883242694438582E-3</v>
      </c>
      <c r="AD90">
        <f>X90*'Comb LR RESULTS'!$B$18+Y90*'Comb LR RESULTS'!$B$19+Z90*'Comb LR RESULTS'!$B$20+AA90*'Comb LR RESULTS'!$B$21+AB90*'Comb LR RESULTS'!$B$22</f>
        <v>0.13632336044191634</v>
      </c>
    </row>
    <row r="91" spans="1:30" x14ac:dyDescent="0.3">
      <c r="A91">
        <v>2023</v>
      </c>
      <c r="B91" t="s">
        <v>186</v>
      </c>
      <c r="C91" t="s">
        <v>27</v>
      </c>
      <c r="D91">
        <v>2023</v>
      </c>
      <c r="E91">
        <v>639</v>
      </c>
      <c r="F91">
        <v>414</v>
      </c>
      <c r="G91">
        <v>17.899999999999999</v>
      </c>
      <c r="H91">
        <v>104.1</v>
      </c>
      <c r="I91">
        <v>110.1</v>
      </c>
      <c r="J91">
        <v>12.3</v>
      </c>
      <c r="K91">
        <v>15.6</v>
      </c>
      <c r="L91">
        <v>55.3</v>
      </c>
      <c r="M91">
        <v>39.700000000000003</v>
      </c>
      <c r="N91">
        <v>22.2</v>
      </c>
      <c r="O91">
        <v>88.3</v>
      </c>
      <c r="P91">
        <v>25.5</v>
      </c>
      <c r="Q91">
        <v>7.2</v>
      </c>
      <c r="R91">
        <f>VLOOKUP($B91,FG!$A:$Y,15,FALSE)</f>
        <v>0.43820224699999999</v>
      </c>
      <c r="S91">
        <f>VLOOKUP($B91,FG!$A:$Y,16,FALSE)</f>
        <v>0.35902472098919103</v>
      </c>
      <c r="T91">
        <f>VLOOKUP($B91,FG!$A:$Y,17,FALSE)</f>
        <v>0.34</v>
      </c>
      <c r="U91">
        <f t="shared" si="10"/>
        <v>0.21314714017314285</v>
      </c>
      <c r="V91">
        <f t="shared" si="11"/>
        <v>0.8013961547558609</v>
      </c>
      <c r="W91">
        <f t="shared" si="12"/>
        <v>0.94214008703411989</v>
      </c>
      <c r="X91">
        <f t="shared" si="13"/>
        <v>1.5708978153759117</v>
      </c>
      <c r="Y91">
        <f t="shared" si="14"/>
        <v>-0.50185767809894111</v>
      </c>
      <c r="Z91">
        <f t="shared" si="15"/>
        <v>1.097375460334076</v>
      </c>
      <c r="AA91">
        <f t="shared" si="16"/>
        <v>0.78581400539929047</v>
      </c>
      <c r="AB91">
        <f t="shared" si="17"/>
        <v>-1.6525268689208115</v>
      </c>
      <c r="AC91">
        <f t="shared" si="18"/>
        <v>0.83910773588708487</v>
      </c>
      <c r="AD91">
        <f>X91*'Comb LR RESULTS'!$B$18+Y91*'Comb LR RESULTS'!$B$19+Z91*'Comb LR RESULTS'!$B$20+AA91*'Comb LR RESULTS'!$B$21+AB91*'Comb LR RESULTS'!$B$22</f>
        <v>0.1283165526364699</v>
      </c>
    </row>
    <row r="92" spans="1:30" x14ac:dyDescent="0.3">
      <c r="A92">
        <v>2023</v>
      </c>
      <c r="B92" t="s">
        <v>83</v>
      </c>
      <c r="C92" t="s">
        <v>54</v>
      </c>
      <c r="D92">
        <v>2023</v>
      </c>
      <c r="E92">
        <v>555</v>
      </c>
      <c r="F92">
        <v>320</v>
      </c>
      <c r="G92">
        <v>27.5</v>
      </c>
      <c r="H92">
        <v>104.7</v>
      </c>
      <c r="I92">
        <v>112.3</v>
      </c>
      <c r="J92">
        <v>9.4</v>
      </c>
      <c r="K92">
        <v>9.6999999999999993</v>
      </c>
      <c r="L92">
        <v>51.4</v>
      </c>
      <c r="M92">
        <v>41.7</v>
      </c>
      <c r="N92">
        <v>24.2</v>
      </c>
      <c r="O92">
        <v>81.2</v>
      </c>
      <c r="P92">
        <v>34.6</v>
      </c>
      <c r="Q92">
        <v>-4</v>
      </c>
      <c r="R92">
        <f>VLOOKUP($B92,FG!$A:$Y,15,FALSE)</f>
        <v>0.35181236599999999</v>
      </c>
      <c r="S92">
        <f>VLOOKUP($B92,FG!$A:$Y,16,FALSE)</f>
        <v>0.29884219776500298</v>
      </c>
      <c r="T92">
        <f>VLOOKUP($B92,FG!$A:$Y,17,FALSE)</f>
        <v>0.32200000000000001</v>
      </c>
      <c r="U92">
        <f t="shared" si="10"/>
        <v>-1.0259273379216187</v>
      </c>
      <c r="V92">
        <f t="shared" si="11"/>
        <v>-1.0393152420406668</v>
      </c>
      <c r="W92">
        <f t="shared" si="12"/>
        <v>0.15036751389082587</v>
      </c>
      <c r="X92">
        <f t="shared" si="13"/>
        <v>0.44835743481695262</v>
      </c>
      <c r="Y92">
        <f t="shared" si="14"/>
        <v>0.71089695641542117</v>
      </c>
      <c r="Z92">
        <f t="shared" si="15"/>
        <v>1.5913787470690106</v>
      </c>
      <c r="AA92">
        <f t="shared" si="16"/>
        <v>-0.6993338784642098</v>
      </c>
      <c r="AB92">
        <f t="shared" si="17"/>
        <v>-1.3286125867490008</v>
      </c>
      <c r="AC92">
        <f t="shared" si="18"/>
        <v>-0.25120308236879851</v>
      </c>
      <c r="AD92">
        <f>X92*'Comb LR RESULTS'!$B$18+Y92*'Comb LR RESULTS'!$B$19+Z92*'Comb LR RESULTS'!$B$20+AA92*'Comb LR RESULTS'!$B$21+AB92*'Comb LR RESULTS'!$B$22</f>
        <v>0.12535399984415607</v>
      </c>
    </row>
    <row r="93" spans="1:30" x14ac:dyDescent="0.3">
      <c r="A93">
        <v>2023</v>
      </c>
      <c r="B93" t="s">
        <v>291</v>
      </c>
      <c r="C93" t="s">
        <v>157</v>
      </c>
      <c r="D93">
        <v>2023</v>
      </c>
      <c r="E93">
        <v>483</v>
      </c>
      <c r="F93">
        <v>395</v>
      </c>
      <c r="G93">
        <v>17.5</v>
      </c>
      <c r="H93">
        <v>103.8</v>
      </c>
      <c r="I93">
        <v>110</v>
      </c>
      <c r="J93">
        <v>2.5</v>
      </c>
      <c r="K93">
        <v>17.3</v>
      </c>
      <c r="L93">
        <v>48.6</v>
      </c>
      <c r="M93">
        <v>31.3</v>
      </c>
      <c r="N93">
        <v>34.200000000000003</v>
      </c>
      <c r="O93">
        <v>89.3</v>
      </c>
      <c r="P93">
        <v>22.3</v>
      </c>
      <c r="Q93">
        <v>8.3000000000000007</v>
      </c>
      <c r="R93">
        <f>VLOOKUP($B93,FG!$A:$Y,15,FALSE)</f>
        <v>0.38478747200000002</v>
      </c>
      <c r="S93">
        <f>VLOOKUP($B93,FG!$A:$Y,16,FALSE)</f>
        <v>0.29678480401635099</v>
      </c>
      <c r="T93">
        <f>VLOOKUP($B93,FG!$A:$Y,17,FALSE)</f>
        <v>0.308</v>
      </c>
      <c r="U93">
        <f t="shared" si="10"/>
        <v>0.57016859996315916</v>
      </c>
      <c r="V93">
        <f t="shared" si="11"/>
        <v>-1.1022416186356514</v>
      </c>
      <c r="W93">
        <f t="shared" si="12"/>
        <v>-1.7335051601397702</v>
      </c>
      <c r="X93">
        <f t="shared" si="13"/>
        <v>-0.35756899225101746</v>
      </c>
      <c r="Y93">
        <f t="shared" si="14"/>
        <v>-0.55238912120370598</v>
      </c>
      <c r="Z93">
        <f t="shared" si="15"/>
        <v>-0.97743834395265039</v>
      </c>
      <c r="AA93">
        <f t="shared" si="16"/>
        <v>0.99498976368992453</v>
      </c>
      <c r="AB93">
        <f t="shared" si="17"/>
        <v>0.29095882411005286</v>
      </c>
      <c r="AC93">
        <f t="shared" si="18"/>
        <v>1.129080162328816</v>
      </c>
      <c r="AD93">
        <f>X93*'Comb LR RESULTS'!$B$18+Y93*'Comb LR RESULTS'!$B$19+Z93*'Comb LR RESULTS'!$B$20+AA93*'Comb LR RESULTS'!$B$21+AB93*'Comb LR RESULTS'!$B$22</f>
        <v>0.12306465677680584</v>
      </c>
    </row>
    <row r="94" spans="1:30" x14ac:dyDescent="0.3">
      <c r="A94">
        <v>2023</v>
      </c>
      <c r="B94" t="s">
        <v>57</v>
      </c>
      <c r="C94" t="s">
        <v>42</v>
      </c>
      <c r="D94">
        <v>2023</v>
      </c>
      <c r="E94">
        <v>495</v>
      </c>
      <c r="F94">
        <v>238</v>
      </c>
      <c r="G94">
        <v>30.7</v>
      </c>
      <c r="H94">
        <v>106.7</v>
      </c>
      <c r="I94">
        <v>113.9</v>
      </c>
      <c r="J94">
        <v>13.4</v>
      </c>
      <c r="K94">
        <v>14.5</v>
      </c>
      <c r="L94">
        <v>51.4</v>
      </c>
      <c r="M94">
        <v>36.9</v>
      </c>
      <c r="N94">
        <v>21.8</v>
      </c>
      <c r="O94">
        <v>74.3</v>
      </c>
      <c r="P94">
        <v>43.7</v>
      </c>
      <c r="Q94">
        <v>-11.9</v>
      </c>
      <c r="R94">
        <f>VLOOKUP($B94,FG!$A:$Y,15,FALSE)</f>
        <v>0.40640394000000002</v>
      </c>
      <c r="S94">
        <f>VLOOKUP($B94,FG!$A:$Y,16,FALSE)</f>
        <v>0.34170609953914999</v>
      </c>
      <c r="T94">
        <f>VLOOKUP($B94,FG!$A:$Y,17,FALSE)</f>
        <v>0.33400000000000002</v>
      </c>
      <c r="U94">
        <f t="shared" si="10"/>
        <v>-1.786674557333805E-2</v>
      </c>
      <c r="V94">
        <f t="shared" si="11"/>
        <v>0.27169779430089447</v>
      </c>
      <c r="W94">
        <f t="shared" si="12"/>
        <v>1.2424676147781279</v>
      </c>
      <c r="X94">
        <f t="shared" si="13"/>
        <v>0.44835743481695262</v>
      </c>
      <c r="Y94">
        <f t="shared" si="14"/>
        <v>1.1151485012535418</v>
      </c>
      <c r="Z94">
        <f t="shared" si="15"/>
        <v>0.40577085890516629</v>
      </c>
      <c r="AA94">
        <f t="shared" si="16"/>
        <v>-2.1426466106695856</v>
      </c>
      <c r="AB94">
        <f t="shared" si="17"/>
        <v>-1.7173097253551732</v>
      </c>
      <c r="AC94">
        <f t="shared" si="18"/>
        <v>0.28404075703396314</v>
      </c>
      <c r="AD94">
        <f>X94*'Comb LR RESULTS'!$B$18+Y94*'Comb LR RESULTS'!$B$19+Z94*'Comb LR RESULTS'!$B$20+AA94*'Comb LR RESULTS'!$B$21+AB94*'Comb LR RESULTS'!$B$22</f>
        <v>0.10211044286635454</v>
      </c>
    </row>
    <row r="95" spans="1:30" x14ac:dyDescent="0.3">
      <c r="A95">
        <v>2023</v>
      </c>
      <c r="B95" t="s">
        <v>125</v>
      </c>
      <c r="C95" t="s">
        <v>46</v>
      </c>
      <c r="D95">
        <v>2023</v>
      </c>
      <c r="E95">
        <v>693</v>
      </c>
      <c r="F95">
        <v>490</v>
      </c>
      <c r="G95">
        <v>23.3</v>
      </c>
      <c r="H95">
        <v>104.8</v>
      </c>
      <c r="I95">
        <v>110.8</v>
      </c>
      <c r="J95">
        <v>9.8000000000000007</v>
      </c>
      <c r="K95">
        <v>17</v>
      </c>
      <c r="L95">
        <v>47.4</v>
      </c>
      <c r="M95">
        <v>30.4</v>
      </c>
      <c r="N95">
        <v>38</v>
      </c>
      <c r="O95">
        <v>83.8</v>
      </c>
      <c r="P95">
        <v>41.1</v>
      </c>
      <c r="Q95">
        <v>0.3</v>
      </c>
      <c r="R95">
        <f>VLOOKUP($B95,FG!$A:$Y,15,FALSE)</f>
        <v>0.45852895100000002</v>
      </c>
      <c r="S95">
        <f>VLOOKUP($B95,FG!$A:$Y,16,FALSE)</f>
        <v>0.33315842409438401</v>
      </c>
      <c r="T95">
        <f>VLOOKUP($B95,FG!$A:$Y,17,FALSE)</f>
        <v>0.33</v>
      </c>
      <c r="U95">
        <f t="shared" si="10"/>
        <v>0.50716481294139137</v>
      </c>
      <c r="V95">
        <f t="shared" si="11"/>
        <v>1.0263032772401901E-2</v>
      </c>
      <c r="W95">
        <f t="shared" si="12"/>
        <v>0.25957752397955614</v>
      </c>
      <c r="X95">
        <f t="shared" si="13"/>
        <v>-0.70296603242300582</v>
      </c>
      <c r="Y95">
        <f t="shared" si="14"/>
        <v>0.18031680381538787</v>
      </c>
      <c r="Z95">
        <f t="shared" si="15"/>
        <v>-1.1997398229833716</v>
      </c>
      <c r="AA95">
        <f t="shared" si="16"/>
        <v>-0.15547690690856253</v>
      </c>
      <c r="AB95">
        <f t="shared" si="17"/>
        <v>0.9063959602364926</v>
      </c>
      <c r="AC95">
        <f t="shared" si="18"/>
        <v>0.31818375965370427</v>
      </c>
      <c r="AD95">
        <f>X95*'Comb LR RESULTS'!$B$18+Y95*'Comb LR RESULTS'!$B$19+Z95*'Comb LR RESULTS'!$B$20+AA95*'Comb LR RESULTS'!$B$21+AB95*'Comb LR RESULTS'!$B$22</f>
        <v>9.5908195043918607E-2</v>
      </c>
    </row>
    <row r="96" spans="1:30" x14ac:dyDescent="0.3">
      <c r="A96">
        <v>2023</v>
      </c>
      <c r="B96" t="s">
        <v>164</v>
      </c>
      <c r="C96" t="s">
        <v>23</v>
      </c>
      <c r="D96">
        <v>2023</v>
      </c>
      <c r="E96">
        <v>442</v>
      </c>
      <c r="F96">
        <v>312</v>
      </c>
      <c r="G96">
        <v>20.2</v>
      </c>
      <c r="H96">
        <v>103.3</v>
      </c>
      <c r="I96">
        <v>109.1</v>
      </c>
      <c r="J96">
        <v>6.4</v>
      </c>
      <c r="K96">
        <v>16.399999999999999</v>
      </c>
      <c r="L96">
        <v>47.6</v>
      </c>
      <c r="M96">
        <v>31.2</v>
      </c>
      <c r="N96">
        <v>34</v>
      </c>
      <c r="O96">
        <v>86.3</v>
      </c>
      <c r="P96">
        <v>31.4</v>
      </c>
      <c r="Q96">
        <v>3.5</v>
      </c>
      <c r="R96">
        <f>VLOOKUP($B96,FG!$A:$Y,15,FALSE)</f>
        <v>0.44416243599999999</v>
      </c>
      <c r="S96">
        <f>VLOOKUP($B96,FG!$A:$Y,16,FALSE)</f>
        <v>0.33883262430683903</v>
      </c>
      <c r="T96">
        <f>VLOOKUP($B96,FG!$A:$Y,17,FALSE)</f>
        <v>0.32300000000000001</v>
      </c>
      <c r="U96">
        <f t="shared" si="10"/>
        <v>0.38115723889785608</v>
      </c>
      <c r="V96">
        <f t="shared" si="11"/>
        <v>0.1838111733158585</v>
      </c>
      <c r="W96">
        <f t="shared" si="12"/>
        <v>-0.66870756177465063</v>
      </c>
      <c r="X96">
        <f t="shared" si="13"/>
        <v>-0.64539985906100705</v>
      </c>
      <c r="Y96">
        <f t="shared" si="14"/>
        <v>-0.21130188024654176</v>
      </c>
      <c r="Z96">
        <f t="shared" si="15"/>
        <v>-1.0021385082893974</v>
      </c>
      <c r="AA96">
        <f t="shared" si="16"/>
        <v>0.36746248881802251</v>
      </c>
      <c r="AB96">
        <f t="shared" si="17"/>
        <v>0.25856739589287131</v>
      </c>
      <c r="AC96">
        <f t="shared" si="18"/>
        <v>0.89973172096800691</v>
      </c>
      <c r="AD96">
        <f>X96*'Comb LR RESULTS'!$B$18+Y96*'Comb LR RESULTS'!$B$19+Z96*'Comb LR RESULTS'!$B$20+AA96*'Comb LR RESULTS'!$B$21+AB96*'Comb LR RESULTS'!$B$22</f>
        <v>8.9400176330233116E-2</v>
      </c>
    </row>
    <row r="97" spans="1:30" x14ac:dyDescent="0.3">
      <c r="A97">
        <v>2023</v>
      </c>
      <c r="B97" t="s">
        <v>158</v>
      </c>
      <c r="C97" t="s">
        <v>112</v>
      </c>
      <c r="D97">
        <v>2023</v>
      </c>
      <c r="E97">
        <v>531</v>
      </c>
      <c r="F97">
        <v>352</v>
      </c>
      <c r="G97">
        <v>20.5</v>
      </c>
      <c r="H97">
        <v>103.9</v>
      </c>
      <c r="I97">
        <v>111.4</v>
      </c>
      <c r="J97">
        <v>6.8</v>
      </c>
      <c r="K97">
        <v>14.6</v>
      </c>
      <c r="L97">
        <v>55</v>
      </c>
      <c r="M97">
        <v>40.4</v>
      </c>
      <c r="N97">
        <v>22</v>
      </c>
      <c r="O97">
        <v>85.5</v>
      </c>
      <c r="P97">
        <v>30.8</v>
      </c>
      <c r="Q97">
        <v>4.5</v>
      </c>
      <c r="R97">
        <f>VLOOKUP($B97,FG!$A:$Y,15,FALSE)</f>
        <v>0.407488986</v>
      </c>
      <c r="S97">
        <f>VLOOKUP($B97,FG!$A:$Y,16,FALSE)</f>
        <v>0.32729541252601302</v>
      </c>
      <c r="T97">
        <f>VLOOKUP($B97,FG!$A:$Y,17,FALSE)</f>
        <v>0.33900000000000002</v>
      </c>
      <c r="U97">
        <f t="shared" si="10"/>
        <v>3.134516767251053E-3</v>
      </c>
      <c r="V97">
        <f t="shared" si="11"/>
        <v>-0.1690599938353109</v>
      </c>
      <c r="W97">
        <f t="shared" si="12"/>
        <v>-0.55949755168592064</v>
      </c>
      <c r="X97">
        <f t="shared" si="13"/>
        <v>1.4845485553329156</v>
      </c>
      <c r="Y97">
        <f t="shared" si="14"/>
        <v>-0.17340329791796785</v>
      </c>
      <c r="Z97">
        <f t="shared" si="15"/>
        <v>1.2702766106913022</v>
      </c>
      <c r="AA97">
        <f t="shared" si="16"/>
        <v>0.20012188218551588</v>
      </c>
      <c r="AB97">
        <f t="shared" si="17"/>
        <v>-1.6849182971379923</v>
      </c>
      <c r="AC97">
        <f t="shared" si="18"/>
        <v>0.44136027071423833</v>
      </c>
      <c r="AD97">
        <f>X97*'Comb LR RESULTS'!$B$18+Y97*'Comb LR RESULTS'!$B$19+Z97*'Comb LR RESULTS'!$B$20+AA97*'Comb LR RESULTS'!$B$21+AB97*'Comb LR RESULTS'!$B$22</f>
        <v>8.5471006297444696E-2</v>
      </c>
    </row>
    <row r="98" spans="1:30" x14ac:dyDescent="0.3">
      <c r="A98">
        <v>2023</v>
      </c>
      <c r="B98" t="s">
        <v>90</v>
      </c>
      <c r="C98" t="s">
        <v>80</v>
      </c>
      <c r="D98">
        <v>2023</v>
      </c>
      <c r="E98">
        <v>579</v>
      </c>
      <c r="F98">
        <v>411</v>
      </c>
      <c r="G98">
        <v>27</v>
      </c>
      <c r="H98">
        <v>106.6</v>
      </c>
      <c r="I98">
        <v>113.1</v>
      </c>
      <c r="J98">
        <v>9</v>
      </c>
      <c r="K98">
        <v>17.899999999999999</v>
      </c>
      <c r="L98">
        <v>45.2</v>
      </c>
      <c r="M98">
        <v>27.3</v>
      </c>
      <c r="N98">
        <v>50</v>
      </c>
      <c r="O98">
        <v>81.900000000000006</v>
      </c>
      <c r="P98">
        <v>35</v>
      </c>
      <c r="Q98">
        <v>4.9000000000000004</v>
      </c>
      <c r="R98">
        <f>VLOOKUP($B98,FG!$A:$Y,15,FALSE)</f>
        <v>0.42193308499999999</v>
      </c>
      <c r="S98">
        <f>VLOOKUP($B98,FG!$A:$Y,16,FALSE)</f>
        <v>0.30205229622917501</v>
      </c>
      <c r="T98">
        <f>VLOOKUP($B98,FG!$A:$Y,17,FALSE)</f>
        <v>0.32500000000000001</v>
      </c>
      <c r="U98">
        <f t="shared" si="10"/>
        <v>0.69617617400669374</v>
      </c>
      <c r="V98">
        <f t="shared" si="11"/>
        <v>-0.94113283772655787</v>
      </c>
      <c r="W98">
        <f t="shared" si="12"/>
        <v>4.1157503802095555E-2</v>
      </c>
      <c r="X98">
        <f t="shared" si="13"/>
        <v>-1.3361939394049818</v>
      </c>
      <c r="Y98">
        <f t="shared" si="14"/>
        <v>0.64773265253446488</v>
      </c>
      <c r="Z98">
        <f t="shared" si="15"/>
        <v>-1.9654449174225197</v>
      </c>
      <c r="AA98">
        <f t="shared" si="16"/>
        <v>-0.55291084766076537</v>
      </c>
      <c r="AB98">
        <f t="shared" si="17"/>
        <v>2.8498816532673561</v>
      </c>
      <c r="AC98">
        <f t="shared" ref="AC98:AC110" si="19">Y98+AA98-AB98-Z98</f>
        <v>-0.78961493097113711</v>
      </c>
      <c r="AD98">
        <f>X98*'Comb LR RESULTS'!$B$18+Y98*'Comb LR RESULTS'!$B$19+Z98*'Comb LR RESULTS'!$B$20+AA98*'Comb LR RESULTS'!$B$21+AB98*'Comb LR RESULTS'!$B$22</f>
        <v>8.5116205772837239E-2</v>
      </c>
    </row>
    <row r="99" spans="1:30" x14ac:dyDescent="0.3">
      <c r="A99">
        <v>2023</v>
      </c>
      <c r="B99" t="s">
        <v>156</v>
      </c>
      <c r="C99" t="s">
        <v>157</v>
      </c>
      <c r="D99">
        <v>2023</v>
      </c>
      <c r="E99">
        <v>683</v>
      </c>
      <c r="F99">
        <v>458</v>
      </c>
      <c r="G99">
        <v>20.5</v>
      </c>
      <c r="H99">
        <v>105.5</v>
      </c>
      <c r="I99">
        <v>111.4</v>
      </c>
      <c r="J99">
        <v>10.9</v>
      </c>
      <c r="K99">
        <v>13.5</v>
      </c>
      <c r="L99">
        <v>52.2</v>
      </c>
      <c r="M99">
        <v>38.700000000000003</v>
      </c>
      <c r="N99">
        <v>28</v>
      </c>
      <c r="O99">
        <v>87</v>
      </c>
      <c r="P99">
        <v>30</v>
      </c>
      <c r="Q99">
        <v>4.4000000000000004</v>
      </c>
      <c r="R99">
        <f>VLOOKUP($B99,FG!$A:$Y,15,FALSE)</f>
        <v>0.468152866</v>
      </c>
      <c r="S99">
        <f>VLOOKUP($B99,FG!$A:$Y,16,FALSE)</f>
        <v>0.33397576326498801</v>
      </c>
      <c r="T99">
        <f>VLOOKUP($B99,FG!$A:$Y,17,FALSE)</f>
        <v>0.31900000000000001</v>
      </c>
      <c r="U99">
        <f t="shared" si="10"/>
        <v>-0.22787936897922983</v>
      </c>
      <c r="V99">
        <f t="shared" si="11"/>
        <v>3.526174412211714E-2</v>
      </c>
      <c r="W99">
        <f t="shared" si="12"/>
        <v>0.55990505172356408</v>
      </c>
      <c r="X99">
        <f t="shared" si="13"/>
        <v>0.6786221282649455</v>
      </c>
      <c r="Y99">
        <f t="shared" si="14"/>
        <v>-0.17340329791796785</v>
      </c>
      <c r="Z99">
        <f t="shared" si="15"/>
        <v>0.85037381696660863</v>
      </c>
      <c r="AA99">
        <f t="shared" si="16"/>
        <v>0.51388551962146689</v>
      </c>
      <c r="AB99">
        <f t="shared" si="17"/>
        <v>-0.71317545062256049</v>
      </c>
      <c r="AC99">
        <f t="shared" si="19"/>
        <v>0.20328385535945093</v>
      </c>
      <c r="AD99">
        <f>X99*'Comb LR RESULTS'!$B$18+Y99*'Comb LR RESULTS'!$B$19+Z99*'Comb LR RESULTS'!$B$20+AA99*'Comb LR RESULTS'!$B$21+AB99*'Comb LR RESULTS'!$B$22</f>
        <v>8.3139931629970881E-2</v>
      </c>
    </row>
    <row r="100" spans="1:30" x14ac:dyDescent="0.3">
      <c r="A100">
        <v>2023</v>
      </c>
      <c r="B100" t="s">
        <v>133</v>
      </c>
      <c r="C100" t="s">
        <v>48</v>
      </c>
      <c r="D100">
        <v>2023</v>
      </c>
      <c r="E100">
        <v>691</v>
      </c>
      <c r="F100">
        <v>433</v>
      </c>
      <c r="G100">
        <v>22.9</v>
      </c>
      <c r="H100">
        <v>104.1</v>
      </c>
      <c r="I100">
        <v>112.6</v>
      </c>
      <c r="J100">
        <v>6.5</v>
      </c>
      <c r="K100">
        <v>15.2</v>
      </c>
      <c r="L100">
        <v>51.2</v>
      </c>
      <c r="M100">
        <v>36</v>
      </c>
      <c r="N100">
        <v>27.2</v>
      </c>
      <c r="O100">
        <v>82.9</v>
      </c>
      <c r="P100">
        <v>29.8</v>
      </c>
      <c r="Q100">
        <v>-0.1</v>
      </c>
      <c r="R100">
        <f>VLOOKUP($B100,FG!$A:$Y,15,FALSE)</f>
        <v>0.431034482</v>
      </c>
      <c r="S100">
        <f>VLOOKUP($B100,FG!$A:$Y,16,FALSE)</f>
        <v>0.34526099582542003</v>
      </c>
      <c r="T100">
        <f>VLOOKUP($B100,FG!$A:$Y,17,FALSE)</f>
        <v>0.35</v>
      </c>
      <c r="U100">
        <f t="shared" si="10"/>
        <v>0.12914209081078606</v>
      </c>
      <c r="V100">
        <f t="shared" si="11"/>
        <v>0.38042600571521723</v>
      </c>
      <c r="W100">
        <f t="shared" si="12"/>
        <v>-0.64140505925246827</v>
      </c>
      <c r="X100">
        <f t="shared" si="13"/>
        <v>0.39079126145495591</v>
      </c>
      <c r="Y100">
        <f t="shared" si="14"/>
        <v>0.12978536071062252</v>
      </c>
      <c r="Z100">
        <f t="shared" si="15"/>
        <v>0.18346937987444603</v>
      </c>
      <c r="AA100">
        <f t="shared" si="16"/>
        <v>-0.34373508937013136</v>
      </c>
      <c r="AB100">
        <f t="shared" si="17"/>
        <v>-0.84274116349128492</v>
      </c>
      <c r="AC100">
        <f t="shared" si="19"/>
        <v>0.44532205495733002</v>
      </c>
      <c r="AD100">
        <f>X100*'Comb LR RESULTS'!$B$18+Y100*'Comb LR RESULTS'!$B$19+Z100*'Comb LR RESULTS'!$B$20+AA100*'Comb LR RESULTS'!$B$21+AB100*'Comb LR RESULTS'!$B$22</f>
        <v>6.4427267214817105E-2</v>
      </c>
    </row>
    <row r="101" spans="1:30" x14ac:dyDescent="0.3">
      <c r="A101">
        <v>2023</v>
      </c>
      <c r="B101" t="s">
        <v>210</v>
      </c>
      <c r="C101" t="s">
        <v>59</v>
      </c>
      <c r="D101">
        <v>2023</v>
      </c>
      <c r="E101">
        <v>573</v>
      </c>
      <c r="F101">
        <v>388</v>
      </c>
      <c r="G101">
        <v>14.9</v>
      </c>
      <c r="H101">
        <v>101</v>
      </c>
      <c r="I101">
        <v>107.7</v>
      </c>
      <c r="J101">
        <v>19.100000000000001</v>
      </c>
      <c r="K101">
        <v>20.6</v>
      </c>
      <c r="L101">
        <v>53.6</v>
      </c>
      <c r="M101">
        <v>33</v>
      </c>
      <c r="N101">
        <v>32.9</v>
      </c>
      <c r="O101">
        <v>90.2</v>
      </c>
      <c r="P101">
        <v>27</v>
      </c>
      <c r="Q101">
        <v>12.3</v>
      </c>
      <c r="R101">
        <f>VLOOKUP($B101,FG!$A:$Y,15,FALSE)</f>
        <v>0.487804878</v>
      </c>
      <c r="S101">
        <f>VLOOKUP($B101,FG!$A:$Y,16,FALSE)</f>
        <v>0.362298186522649</v>
      </c>
      <c r="T101">
        <f>VLOOKUP($B101,FG!$A:$Y,17,FALSE)</f>
        <v>0.315</v>
      </c>
      <c r="U101">
        <f t="shared" si="10"/>
        <v>1.2632102572026023</v>
      </c>
      <c r="V101">
        <f t="shared" si="11"/>
        <v>0.90151667133857205</v>
      </c>
      <c r="W101">
        <f t="shared" si="12"/>
        <v>2.7987102585425334</v>
      </c>
      <c r="X101">
        <f t="shared" si="13"/>
        <v>1.0815853417989305</v>
      </c>
      <c r="Y101">
        <f t="shared" si="14"/>
        <v>-0.88084350138467904</v>
      </c>
      <c r="Z101">
        <f t="shared" si="15"/>
        <v>-0.55753555022795598</v>
      </c>
      <c r="AA101">
        <f t="shared" si="16"/>
        <v>1.1832479461514964</v>
      </c>
      <c r="AB101">
        <f t="shared" si="17"/>
        <v>8.0414540698375267E-2</v>
      </c>
      <c r="AC101">
        <f t="shared" si="19"/>
        <v>0.77952545429639808</v>
      </c>
      <c r="AD101">
        <f>X101*'Comb LR RESULTS'!$B$18+Y101*'Comb LR RESULTS'!$B$19+Z101*'Comb LR RESULTS'!$B$20+AA101*'Comb LR RESULTS'!$B$21+AB101*'Comb LR RESULTS'!$B$22</f>
        <v>6.3222466392062707E-2</v>
      </c>
    </row>
    <row r="102" spans="1:30" x14ac:dyDescent="0.3">
      <c r="A102">
        <v>2023</v>
      </c>
      <c r="B102" t="s">
        <v>212</v>
      </c>
      <c r="C102" t="s">
        <v>19</v>
      </c>
      <c r="D102">
        <v>2023</v>
      </c>
      <c r="E102">
        <v>423</v>
      </c>
      <c r="F102">
        <v>329</v>
      </c>
      <c r="G102">
        <v>14</v>
      </c>
      <c r="H102">
        <v>102.8</v>
      </c>
      <c r="I102">
        <v>108.3</v>
      </c>
      <c r="J102">
        <v>7.3</v>
      </c>
      <c r="K102">
        <v>15.3</v>
      </c>
      <c r="L102">
        <v>53.9</v>
      </c>
      <c r="M102">
        <v>38.6</v>
      </c>
      <c r="N102">
        <v>30</v>
      </c>
      <c r="O102">
        <v>93.3</v>
      </c>
      <c r="P102">
        <v>16.600000000000001</v>
      </c>
      <c r="Q102">
        <v>14.7</v>
      </c>
      <c r="R102">
        <f>VLOOKUP($B102,FG!$A:$Y,15,FALSE)</f>
        <v>0.35752688100000002</v>
      </c>
      <c r="S102">
        <f>VLOOKUP($B102,FG!$A:$Y,16,FALSE)</f>
        <v>0.30811400792944099</v>
      </c>
      <c r="T102">
        <f>VLOOKUP($B102,FG!$A:$Y,17,FALSE)</f>
        <v>0.32</v>
      </c>
      <c r="U102">
        <f t="shared" si="10"/>
        <v>0.15014335315137553</v>
      </c>
      <c r="V102">
        <f t="shared" si="11"/>
        <v>-0.75573247208868155</v>
      </c>
      <c r="W102">
        <f t="shared" si="12"/>
        <v>-0.42298503907500784</v>
      </c>
      <c r="X102">
        <f t="shared" si="13"/>
        <v>1.1679346018419265</v>
      </c>
      <c r="Y102">
        <f t="shared" si="14"/>
        <v>-0.99453924837040053</v>
      </c>
      <c r="Z102">
        <f t="shared" si="15"/>
        <v>0.82567365262986148</v>
      </c>
      <c r="AA102">
        <f t="shared" si="16"/>
        <v>1.8316927968524606</v>
      </c>
      <c r="AB102">
        <f t="shared" si="17"/>
        <v>-0.38926116845074987</v>
      </c>
      <c r="AC102">
        <f t="shared" si="19"/>
        <v>0.40074106430294842</v>
      </c>
      <c r="AD102">
        <f>X102*'Comb LR RESULTS'!$B$18+Y102*'Comb LR RESULTS'!$B$19+Z102*'Comb LR RESULTS'!$B$20+AA102*'Comb LR RESULTS'!$B$21+AB102*'Comb LR RESULTS'!$B$22</f>
        <v>5.4745179325940037E-2</v>
      </c>
    </row>
    <row r="103" spans="1:30" x14ac:dyDescent="0.3">
      <c r="A103">
        <v>2023</v>
      </c>
      <c r="B103" t="s">
        <v>103</v>
      </c>
      <c r="C103" t="s">
        <v>51</v>
      </c>
      <c r="D103">
        <v>2023</v>
      </c>
      <c r="E103">
        <v>402</v>
      </c>
      <c r="F103">
        <v>255</v>
      </c>
      <c r="G103">
        <v>25.9</v>
      </c>
      <c r="H103">
        <v>108.8</v>
      </c>
      <c r="I103">
        <v>114.8</v>
      </c>
      <c r="J103">
        <v>3.1</v>
      </c>
      <c r="K103">
        <v>15.8</v>
      </c>
      <c r="L103">
        <v>49.8</v>
      </c>
      <c r="M103">
        <v>34</v>
      </c>
      <c r="N103">
        <v>35.4</v>
      </c>
      <c r="O103">
        <v>81.099999999999994</v>
      </c>
      <c r="P103">
        <v>33.6</v>
      </c>
      <c r="Q103">
        <v>0.5</v>
      </c>
      <c r="R103">
        <f>VLOOKUP($B103,FG!$A:$Y,15,FALSE)</f>
        <v>0.45</v>
      </c>
      <c r="S103">
        <f>VLOOKUP($B103,FG!$A:$Y,16,FALSE)</f>
        <v>0.33395061910152402</v>
      </c>
      <c r="T103">
        <f>VLOOKUP($B103,FG!$A:$Y,17,FALSE)</f>
        <v>0.35299999999999998</v>
      </c>
      <c r="U103">
        <f t="shared" si="10"/>
        <v>0.25514966485432145</v>
      </c>
      <c r="V103">
        <f t="shared" si="11"/>
        <v>3.4492697798175501E-2</v>
      </c>
      <c r="W103">
        <f t="shared" si="12"/>
        <v>-1.5696901450066751</v>
      </c>
      <c r="X103">
        <f t="shared" si="13"/>
        <v>-1.2171952079031162E-2</v>
      </c>
      <c r="Y103">
        <f t="shared" si="14"/>
        <v>0.50877118399636068</v>
      </c>
      <c r="Z103">
        <f t="shared" si="15"/>
        <v>-0.31053390686048865</v>
      </c>
      <c r="AA103">
        <f t="shared" si="16"/>
        <v>-0.72025145429327497</v>
      </c>
      <c r="AB103">
        <f t="shared" si="17"/>
        <v>0.48530739341313855</v>
      </c>
      <c r="AC103">
        <f t="shared" si="19"/>
        <v>-0.3862537568495642</v>
      </c>
      <c r="AD103">
        <f>X103*'Comb LR RESULTS'!$B$18+Y103*'Comb LR RESULTS'!$B$19+Z103*'Comb LR RESULTS'!$B$20+AA103*'Comb LR RESULTS'!$B$21+AB103*'Comb LR RESULTS'!$B$22</f>
        <v>5.3683845880382518E-2</v>
      </c>
    </row>
    <row r="104" spans="1:30" x14ac:dyDescent="0.3">
      <c r="A104">
        <v>2023</v>
      </c>
      <c r="B104" t="s">
        <v>96</v>
      </c>
      <c r="C104" t="s">
        <v>23</v>
      </c>
      <c r="D104">
        <v>2023</v>
      </c>
      <c r="E104">
        <v>524</v>
      </c>
      <c r="F104">
        <v>354</v>
      </c>
      <c r="G104">
        <v>26.6</v>
      </c>
      <c r="H104">
        <v>105.6</v>
      </c>
      <c r="I104">
        <v>112.5</v>
      </c>
      <c r="J104">
        <v>7.9</v>
      </c>
      <c r="K104">
        <v>12.8</v>
      </c>
      <c r="L104">
        <v>47.6</v>
      </c>
      <c r="M104">
        <v>34.799999999999997</v>
      </c>
      <c r="N104">
        <v>38.1</v>
      </c>
      <c r="O104">
        <v>82.2</v>
      </c>
      <c r="P104">
        <v>34.200000000000003</v>
      </c>
      <c r="Q104">
        <v>0.6</v>
      </c>
      <c r="R104">
        <f>VLOOKUP($B104,FG!$A:$Y,15,FALSE)</f>
        <v>0.49690721599999998</v>
      </c>
      <c r="S104">
        <f>VLOOKUP($B104,FG!$A:$Y,16,FALSE)</f>
        <v>0.33909000869462802</v>
      </c>
      <c r="T104">
        <f>VLOOKUP($B104,FG!$A:$Y,17,FALSE)</f>
        <v>0.318</v>
      </c>
      <c r="U104">
        <f t="shared" si="10"/>
        <v>-0.37488820536335393</v>
      </c>
      <c r="V104">
        <f t="shared" si="11"/>
        <v>0.19168339851645105</v>
      </c>
      <c r="W104">
        <f t="shared" si="12"/>
        <v>-0.25917002394191241</v>
      </c>
      <c r="X104">
        <f t="shared" si="13"/>
        <v>-0.64539985906100705</v>
      </c>
      <c r="Y104">
        <f t="shared" si="14"/>
        <v>0.5972012094296999</v>
      </c>
      <c r="Z104">
        <f t="shared" si="15"/>
        <v>-0.11293259216651548</v>
      </c>
      <c r="AA104">
        <f t="shared" si="16"/>
        <v>-0.49015812017357574</v>
      </c>
      <c r="AB104">
        <f t="shared" si="17"/>
        <v>0.92259167434508338</v>
      </c>
      <c r="AC104">
        <f t="shared" si="19"/>
        <v>-0.7026159929224437</v>
      </c>
      <c r="AD104">
        <f>X104*'Comb LR RESULTS'!$B$18+Y104*'Comb LR RESULTS'!$B$19+Z104*'Comb LR RESULTS'!$B$20+AA104*'Comb LR RESULTS'!$B$21+AB104*'Comb LR RESULTS'!$B$22</f>
        <v>5.0160707181068021E-2</v>
      </c>
    </row>
    <row r="105" spans="1:30" x14ac:dyDescent="0.3">
      <c r="A105">
        <v>2023</v>
      </c>
      <c r="B105" t="s">
        <v>105</v>
      </c>
      <c r="C105" t="s">
        <v>59</v>
      </c>
      <c r="D105">
        <v>2023</v>
      </c>
      <c r="E105">
        <v>653</v>
      </c>
      <c r="F105">
        <v>399</v>
      </c>
      <c r="G105">
        <v>25.6</v>
      </c>
      <c r="H105">
        <v>106.7</v>
      </c>
      <c r="I105">
        <v>114.3</v>
      </c>
      <c r="J105">
        <v>9</v>
      </c>
      <c r="K105">
        <v>20.399999999999999</v>
      </c>
      <c r="L105">
        <v>56.2</v>
      </c>
      <c r="M105">
        <v>35.799999999999997</v>
      </c>
      <c r="N105">
        <v>31.4</v>
      </c>
      <c r="O105">
        <v>79.2</v>
      </c>
      <c r="P105">
        <v>29.8</v>
      </c>
      <c r="Q105">
        <v>3.9</v>
      </c>
      <c r="R105">
        <f>VLOOKUP($B105,FG!$A:$Y,15,FALSE)</f>
        <v>0.42468239499999999</v>
      </c>
      <c r="S105">
        <f>VLOOKUP($B105,FG!$A:$Y,16,FALSE)</f>
        <v>0.34658146799067002</v>
      </c>
      <c r="T105">
        <f>VLOOKUP($B105,FG!$A:$Y,17,FALSE)</f>
        <v>0.35099999999999998</v>
      </c>
      <c r="U105">
        <f t="shared" si="10"/>
        <v>1.2212077325214232</v>
      </c>
      <c r="V105">
        <f t="shared" si="11"/>
        <v>0.42081328151410513</v>
      </c>
      <c r="W105">
        <f t="shared" si="12"/>
        <v>4.1157503802095555E-2</v>
      </c>
      <c r="X105">
        <f t="shared" si="13"/>
        <v>1.829945595504904</v>
      </c>
      <c r="Y105">
        <f t="shared" si="14"/>
        <v>0.47087260166778722</v>
      </c>
      <c r="Z105">
        <f t="shared" si="15"/>
        <v>0.13406905120095186</v>
      </c>
      <c r="AA105">
        <f t="shared" si="16"/>
        <v>-1.1176853950454777</v>
      </c>
      <c r="AB105">
        <f t="shared" si="17"/>
        <v>-0.16252117093048268</v>
      </c>
      <c r="AC105">
        <f t="shared" si="19"/>
        <v>-0.61836067364815972</v>
      </c>
      <c r="AD105">
        <f>X105*'Comb LR RESULTS'!$B$18+Y105*'Comb LR RESULTS'!$B$19+Z105*'Comb LR RESULTS'!$B$20+AA105*'Comb LR RESULTS'!$B$21+AB105*'Comb LR RESULTS'!$B$22</f>
        <v>5.0107759613421968E-2</v>
      </c>
    </row>
    <row r="106" spans="1:30" x14ac:dyDescent="0.3">
      <c r="A106">
        <v>2023</v>
      </c>
      <c r="B106" t="s">
        <v>101</v>
      </c>
      <c r="C106" t="s">
        <v>85</v>
      </c>
      <c r="D106">
        <v>2023</v>
      </c>
      <c r="E106">
        <v>655</v>
      </c>
      <c r="F106">
        <v>443</v>
      </c>
      <c r="G106">
        <v>26.2</v>
      </c>
      <c r="H106">
        <v>106.2</v>
      </c>
      <c r="I106">
        <v>113</v>
      </c>
      <c r="J106">
        <v>16</v>
      </c>
      <c r="K106">
        <v>12.3</v>
      </c>
      <c r="L106">
        <v>49.1</v>
      </c>
      <c r="M106">
        <v>36.799999999999997</v>
      </c>
      <c r="N106">
        <v>37.700000000000003</v>
      </c>
      <c r="O106">
        <v>83.1</v>
      </c>
      <c r="P106">
        <v>25</v>
      </c>
      <c r="Q106">
        <v>7</v>
      </c>
      <c r="R106">
        <f>VLOOKUP($B106,FG!$A:$Y,15,FALSE)</f>
        <v>0.47208121800000002</v>
      </c>
      <c r="S106">
        <f>VLOOKUP($B106,FG!$A:$Y,16,FALSE)</f>
        <v>0.34042835981791197</v>
      </c>
      <c r="T106">
        <f>VLOOKUP($B106,FG!$A:$Y,17,FALSE)</f>
        <v>0.31900000000000001</v>
      </c>
      <c r="U106">
        <f t="shared" si="10"/>
        <v>-0.47989451706629982</v>
      </c>
      <c r="V106">
        <f t="shared" si="11"/>
        <v>0.23261751083951318</v>
      </c>
      <c r="W106">
        <f t="shared" si="12"/>
        <v>1.9523326803548742</v>
      </c>
      <c r="X106">
        <f t="shared" si="13"/>
        <v>-0.21365355884602266</v>
      </c>
      <c r="Y106">
        <f t="shared" si="14"/>
        <v>0.54666976632493458</v>
      </c>
      <c r="Z106">
        <f t="shared" si="15"/>
        <v>0.38107069456841924</v>
      </c>
      <c r="AA106">
        <f t="shared" si="16"/>
        <v>-0.3018999377120069</v>
      </c>
      <c r="AB106">
        <f t="shared" si="17"/>
        <v>0.85780881791072139</v>
      </c>
      <c r="AC106">
        <f t="shared" si="19"/>
        <v>-0.9941096838662129</v>
      </c>
      <c r="AD106">
        <f>X106*'Comb LR RESULTS'!$B$18+Y106*'Comb LR RESULTS'!$B$19+Z106*'Comb LR RESULTS'!$B$20+AA106*'Comb LR RESULTS'!$B$21+AB106*'Comb LR RESULTS'!$B$22</f>
        <v>4.8350280554241745E-2</v>
      </c>
    </row>
    <row r="107" spans="1:30" x14ac:dyDescent="0.3">
      <c r="A107">
        <v>2023</v>
      </c>
      <c r="B107" t="s">
        <v>63</v>
      </c>
      <c r="C107" t="s">
        <v>42</v>
      </c>
      <c r="D107">
        <v>2023</v>
      </c>
      <c r="E107">
        <v>488</v>
      </c>
      <c r="F107">
        <v>308</v>
      </c>
      <c r="G107">
        <v>29.5</v>
      </c>
      <c r="H107">
        <v>107.7</v>
      </c>
      <c r="I107">
        <v>113.4</v>
      </c>
      <c r="J107">
        <v>14.6</v>
      </c>
      <c r="K107">
        <v>15.7</v>
      </c>
      <c r="L107">
        <v>48.8</v>
      </c>
      <c r="M107">
        <v>33.1</v>
      </c>
      <c r="N107">
        <v>34.700000000000003</v>
      </c>
      <c r="O107">
        <v>76.599999999999994</v>
      </c>
      <c r="P107">
        <v>36.5</v>
      </c>
      <c r="Q107">
        <v>-1.8</v>
      </c>
      <c r="R107">
        <f>VLOOKUP($B107,FG!$A:$Y,15,FALSE)</f>
        <v>0.41294642799999998</v>
      </c>
      <c r="S107">
        <f>VLOOKUP($B107,FG!$A:$Y,16,FALSE)</f>
        <v>0.29029822251635101</v>
      </c>
      <c r="T107">
        <f>VLOOKUP($B107,FG!$A:$Y,17,FALSE)</f>
        <v>0.29699999999999999</v>
      </c>
      <c r="U107">
        <f t="shared" si="10"/>
        <v>0.23414840251373195</v>
      </c>
      <c r="V107">
        <f t="shared" si="11"/>
        <v>-1.3006368312926819</v>
      </c>
      <c r="W107">
        <f t="shared" si="12"/>
        <v>1.5700976450443183</v>
      </c>
      <c r="X107">
        <f t="shared" si="13"/>
        <v>-0.30000281888902075</v>
      </c>
      <c r="Y107">
        <f t="shared" si="14"/>
        <v>0.96355417193924664</v>
      </c>
      <c r="Z107">
        <f t="shared" si="15"/>
        <v>-0.53283538589120893</v>
      </c>
      <c r="AA107">
        <f t="shared" si="16"/>
        <v>-1.661542366601128</v>
      </c>
      <c r="AB107">
        <f t="shared" si="17"/>
        <v>0.37193739465300552</v>
      </c>
      <c r="AC107">
        <f t="shared" si="19"/>
        <v>-0.53709020342367797</v>
      </c>
      <c r="AD107">
        <f>X107*'Comb LR RESULTS'!$B$18+Y107*'Comb LR RESULTS'!$B$19+Z107*'Comb LR RESULTS'!$B$20+AA107*'Comb LR RESULTS'!$B$21+AB107*'Comb LR RESULTS'!$B$22</f>
        <v>2.0757663588981519E-2</v>
      </c>
    </row>
    <row r="108" spans="1:30" x14ac:dyDescent="0.3">
      <c r="A108">
        <v>2023</v>
      </c>
      <c r="B108" t="s">
        <v>109</v>
      </c>
      <c r="C108" t="s">
        <v>46</v>
      </c>
      <c r="D108">
        <v>2023</v>
      </c>
      <c r="E108">
        <v>472</v>
      </c>
      <c r="F108">
        <v>265</v>
      </c>
      <c r="G108">
        <v>24.9</v>
      </c>
      <c r="H108">
        <v>104.1</v>
      </c>
      <c r="I108">
        <v>110.6</v>
      </c>
      <c r="J108">
        <v>4.9000000000000004</v>
      </c>
      <c r="K108">
        <v>12.3</v>
      </c>
      <c r="L108">
        <v>52.3</v>
      </c>
      <c r="M108">
        <v>40</v>
      </c>
      <c r="N108">
        <v>27.9</v>
      </c>
      <c r="O108">
        <v>82.3</v>
      </c>
      <c r="P108">
        <v>33.200000000000003</v>
      </c>
      <c r="Q108">
        <v>0.5</v>
      </c>
      <c r="R108">
        <f>VLOOKUP($B108,FG!$A:$Y,15,FALSE)</f>
        <v>0.45792079200000002</v>
      </c>
      <c r="S108">
        <f>VLOOKUP($B108,FG!$A:$Y,16,FALSE)</f>
        <v>0.35825564027595103</v>
      </c>
      <c r="T108">
        <f>VLOOKUP($B108,FG!$A:$Y,17,FALSE)</f>
        <v>0.32200000000000001</v>
      </c>
      <c r="U108">
        <f t="shared" si="10"/>
        <v>-0.47989451706629982</v>
      </c>
      <c r="V108">
        <f t="shared" si="11"/>
        <v>0.77787345151785003</v>
      </c>
      <c r="W108">
        <f t="shared" si="12"/>
        <v>-1.0782450996073889</v>
      </c>
      <c r="X108">
        <f t="shared" si="13"/>
        <v>0.70740521494594288</v>
      </c>
      <c r="Y108">
        <f t="shared" si="14"/>
        <v>0.38244257623444794</v>
      </c>
      <c r="Z108">
        <f t="shared" si="15"/>
        <v>1.1714759533443155</v>
      </c>
      <c r="AA108">
        <f t="shared" si="16"/>
        <v>-0.46924054434451357</v>
      </c>
      <c r="AB108">
        <f t="shared" si="17"/>
        <v>-0.72937116473115127</v>
      </c>
      <c r="AC108">
        <f t="shared" si="19"/>
        <v>-0.52890275672322984</v>
      </c>
      <c r="AD108">
        <f>X108*'Comb LR RESULTS'!$B$18+Y108*'Comb LR RESULTS'!$B$19+Z108*'Comb LR RESULTS'!$B$20+AA108*'Comb LR RESULTS'!$B$21+AB108*'Comb LR RESULTS'!$B$22</f>
        <v>2.0054631384553184E-2</v>
      </c>
    </row>
    <row r="109" spans="1:30" x14ac:dyDescent="0.3">
      <c r="A109">
        <v>2023</v>
      </c>
      <c r="B109" t="s">
        <v>140</v>
      </c>
      <c r="C109" t="s">
        <v>129</v>
      </c>
      <c r="D109">
        <v>2023</v>
      </c>
      <c r="E109">
        <v>648</v>
      </c>
      <c r="F109">
        <v>450</v>
      </c>
      <c r="G109">
        <v>22.2</v>
      </c>
      <c r="H109">
        <v>106</v>
      </c>
      <c r="I109">
        <v>113.8</v>
      </c>
      <c r="J109">
        <v>7.1</v>
      </c>
      <c r="K109">
        <v>8.9</v>
      </c>
      <c r="L109">
        <v>49</v>
      </c>
      <c r="M109">
        <v>40.1</v>
      </c>
      <c r="N109">
        <v>32</v>
      </c>
      <c r="O109">
        <v>87.3</v>
      </c>
      <c r="P109">
        <v>24.4</v>
      </c>
      <c r="Q109">
        <v>5.4</v>
      </c>
      <c r="R109">
        <f>VLOOKUP($B109,FG!$A:$Y,15,FALSE)</f>
        <v>0.50619468999999995</v>
      </c>
      <c r="S109">
        <f>VLOOKUP($B109,FG!$A:$Y,16,FALSE)</f>
        <v>0.37027600332860999</v>
      </c>
      <c r="T109">
        <f>VLOOKUP($B109,FG!$A:$Y,17,FALSE)</f>
        <v>0.34399999999999997</v>
      </c>
      <c r="U109">
        <f t="shared" si="10"/>
        <v>-1.193937436646332</v>
      </c>
      <c r="V109">
        <f t="shared" si="11"/>
        <v>1.1455220325226518</v>
      </c>
      <c r="W109">
        <f t="shared" si="12"/>
        <v>-0.477590044119373</v>
      </c>
      <c r="X109">
        <f t="shared" si="13"/>
        <v>-0.24243664552702202</v>
      </c>
      <c r="Y109">
        <f t="shared" si="14"/>
        <v>4.1355335277283696E-2</v>
      </c>
      <c r="Z109">
        <f t="shared" si="15"/>
        <v>1.1961761176810626</v>
      </c>
      <c r="AA109">
        <f t="shared" si="16"/>
        <v>0.57663824710865652</v>
      </c>
      <c r="AB109">
        <f t="shared" si="17"/>
        <v>-6.5346886278939281E-2</v>
      </c>
      <c r="AC109">
        <f t="shared" si="19"/>
        <v>-0.51283564901618306</v>
      </c>
      <c r="AD109">
        <f>X109*'Comb LR RESULTS'!$B$18+Y109*'Comb LR RESULTS'!$B$19+Z109*'Comb LR RESULTS'!$B$20+AA109*'Comb LR RESULTS'!$B$21+AB109*'Comb LR RESULTS'!$B$22</f>
        <v>1.8384965538975111E-2</v>
      </c>
    </row>
    <row r="110" spans="1:30" x14ac:dyDescent="0.3">
      <c r="A110">
        <v>2023</v>
      </c>
      <c r="B110" t="s">
        <v>167</v>
      </c>
      <c r="C110" t="s">
        <v>112</v>
      </c>
      <c r="D110">
        <v>2023</v>
      </c>
      <c r="E110">
        <v>667</v>
      </c>
      <c r="F110">
        <v>446</v>
      </c>
      <c r="G110">
        <v>20</v>
      </c>
      <c r="H110">
        <v>103.9</v>
      </c>
      <c r="I110">
        <v>110.6</v>
      </c>
      <c r="J110">
        <v>9.6</v>
      </c>
      <c r="K110">
        <v>15.8</v>
      </c>
      <c r="L110">
        <v>52.1</v>
      </c>
      <c r="M110">
        <v>36.299999999999997</v>
      </c>
      <c r="N110">
        <v>29.5</v>
      </c>
      <c r="O110">
        <v>85.6</v>
      </c>
      <c r="P110">
        <v>28</v>
      </c>
      <c r="Q110">
        <v>1.8</v>
      </c>
      <c r="R110">
        <f>VLOOKUP($B110,FG!$A:$Y,15,FALSE)</f>
        <v>0.463917525</v>
      </c>
      <c r="S110">
        <f>VLOOKUP($B110,FG!$A:$Y,16,FALSE)</f>
        <v>0.35483971466695402</v>
      </c>
      <c r="T110">
        <f>VLOOKUP($B110,FG!$A:$Y,17,FALSE)</f>
        <v>0.33300000000000002</v>
      </c>
      <c r="U110">
        <f t="shared" si="10"/>
        <v>0.25514966485432145</v>
      </c>
      <c r="V110">
        <f t="shared" si="11"/>
        <v>0.67339572505784018</v>
      </c>
      <c r="W110">
        <f t="shared" si="12"/>
        <v>0.20497251893519078</v>
      </c>
      <c r="X110">
        <f t="shared" si="13"/>
        <v>0.64983904158394612</v>
      </c>
      <c r="Y110">
        <f t="shared" si="14"/>
        <v>-0.23656760179892419</v>
      </c>
      <c r="Z110">
        <f t="shared" si="15"/>
        <v>0.25756987288468552</v>
      </c>
      <c r="AA110">
        <f t="shared" si="16"/>
        <v>0.22103945801457811</v>
      </c>
      <c r="AB110">
        <f t="shared" si="17"/>
        <v>-0.47023973899370253</v>
      </c>
      <c r="AC110">
        <f t="shared" si="19"/>
        <v>0.19714172232467092</v>
      </c>
      <c r="AD110">
        <f>X110*'Comb LR RESULTS'!$B$18+Y110*'Comb LR RESULTS'!$B$19+Z110*'Comb LR RESULTS'!$B$20+AA110*'Comb LR RESULTS'!$B$21+AB110*'Comb LR RESULTS'!$B$22</f>
        <v>2.2181297929576432E-3</v>
      </c>
    </row>
    <row r="111" spans="1:30" x14ac:dyDescent="0.3">
      <c r="A111">
        <v>2023</v>
      </c>
      <c r="B111" t="s">
        <v>153</v>
      </c>
      <c r="C111" t="s">
        <v>17</v>
      </c>
      <c r="D111">
        <v>2023</v>
      </c>
      <c r="E111">
        <v>672</v>
      </c>
      <c r="F111">
        <v>503</v>
      </c>
      <c r="G111">
        <v>20.7</v>
      </c>
      <c r="H111">
        <v>103.9</v>
      </c>
      <c r="I111">
        <v>112.4</v>
      </c>
      <c r="J111">
        <v>6.6</v>
      </c>
      <c r="K111">
        <v>18.8</v>
      </c>
      <c r="L111">
        <v>51.1</v>
      </c>
      <c r="M111">
        <v>32.299999999999997</v>
      </c>
      <c r="N111">
        <v>29.8</v>
      </c>
      <c r="O111">
        <v>83</v>
      </c>
      <c r="P111">
        <v>25.2</v>
      </c>
      <c r="Q111">
        <v>4.5</v>
      </c>
      <c r="R111">
        <f>VLOOKUP($B111,FG!$A:$Y,15,FALSE)</f>
        <v>0.45302013400000002</v>
      </c>
      <c r="S111">
        <f>VLOOKUP($B111,FG!$A:$Y,16,FALSE)</f>
        <v>0.345510305570704</v>
      </c>
      <c r="T111">
        <f>VLOOKUP($B111,FG!$A:$Y,17,FALSE)</f>
        <v>0.36199999999999999</v>
      </c>
      <c r="U111">
        <f t="shared" si="10"/>
        <v>0.88518753507199677</v>
      </c>
      <c r="V111">
        <f t="shared" si="11"/>
        <v>0.38805126409408519</v>
      </c>
      <c r="W111">
        <f t="shared" si="12"/>
        <v>-0.6141025567302858</v>
      </c>
      <c r="X111">
        <f t="shared" si="13"/>
        <v>0.36200817477395653</v>
      </c>
      <c r="Y111">
        <f t="shared" si="14"/>
        <v>-0.14813757636558539</v>
      </c>
      <c r="Z111">
        <f t="shared" si="15"/>
        <v>-0.73043670058518384</v>
      </c>
      <c r="AA111">
        <f t="shared" si="16"/>
        <v>-0.32281751354106913</v>
      </c>
      <c r="AB111">
        <f t="shared" si="17"/>
        <v>-0.42165259666793087</v>
      </c>
      <c r="AC111">
        <f t="shared" ref="AC111:AC142" si="20">Y111+AA111-AB111-Z111</f>
        <v>0.68113420734646013</v>
      </c>
      <c r="AD111">
        <f>X111*'Comb LR RESULTS'!$B$18+Y111*'Comb LR RESULTS'!$B$19+Z111*'Comb LR RESULTS'!$B$20+AA111*'Comb LR RESULTS'!$B$21+AB111*'Comb LR RESULTS'!$B$22</f>
        <v>-2.7036393882876597E-3</v>
      </c>
    </row>
    <row r="112" spans="1:30" x14ac:dyDescent="0.3">
      <c r="A112">
        <v>2023</v>
      </c>
      <c r="B112" t="s">
        <v>174</v>
      </c>
      <c r="C112" t="s">
        <v>25</v>
      </c>
      <c r="D112">
        <v>2023</v>
      </c>
      <c r="E112">
        <v>552</v>
      </c>
      <c r="F112">
        <v>386</v>
      </c>
      <c r="G112">
        <v>18.899999999999999</v>
      </c>
      <c r="H112">
        <v>103.3</v>
      </c>
      <c r="I112">
        <v>110.8</v>
      </c>
      <c r="J112">
        <v>9.3000000000000007</v>
      </c>
      <c r="K112">
        <v>20.5</v>
      </c>
      <c r="L112">
        <v>52.1</v>
      </c>
      <c r="M112">
        <v>31.6</v>
      </c>
      <c r="N112">
        <v>32.1</v>
      </c>
      <c r="O112">
        <v>84.5</v>
      </c>
      <c r="P112">
        <v>19.3</v>
      </c>
      <c r="Q112">
        <v>7</v>
      </c>
      <c r="R112">
        <f>VLOOKUP($B112,FG!$A:$Y,15,FALSE)</f>
        <v>0.4375</v>
      </c>
      <c r="S112">
        <f>VLOOKUP($B112,FG!$A:$Y,16,FALSE)</f>
        <v>0.34491866535466598</v>
      </c>
      <c r="T112">
        <f>VLOOKUP($B112,FG!$A:$Y,17,FALSE)</f>
        <v>0.35199999999999998</v>
      </c>
      <c r="U112">
        <f t="shared" si="10"/>
        <v>1.2422089948620127</v>
      </c>
      <c r="V112">
        <f t="shared" si="11"/>
        <v>0.36995566374167832</v>
      </c>
      <c r="W112">
        <f t="shared" si="12"/>
        <v>0.12306501136864341</v>
      </c>
      <c r="X112">
        <f t="shared" si="13"/>
        <v>0.64983904158394612</v>
      </c>
      <c r="Y112">
        <f t="shared" si="14"/>
        <v>-0.37552907033702837</v>
      </c>
      <c r="Z112">
        <f t="shared" si="15"/>
        <v>-0.90333785094240993</v>
      </c>
      <c r="AA112">
        <f t="shared" si="16"/>
        <v>-9.0538761051181214E-3</v>
      </c>
      <c r="AB112">
        <f t="shared" si="17"/>
        <v>-4.915117217034852E-2</v>
      </c>
      <c r="AC112">
        <f t="shared" si="20"/>
        <v>0.56790607667061199</v>
      </c>
      <c r="AD112">
        <f>X112*'Comb LR RESULTS'!$B$18+Y112*'Comb LR RESULTS'!$B$19+Z112*'Comb LR RESULTS'!$B$20+AA112*'Comb LR RESULTS'!$B$21+AB112*'Comb LR RESULTS'!$B$22</f>
        <v>-2.1891791910502643E-2</v>
      </c>
    </row>
    <row r="113" spans="1:30" x14ac:dyDescent="0.3">
      <c r="A113">
        <v>2023</v>
      </c>
      <c r="B113" t="s">
        <v>190</v>
      </c>
      <c r="C113" t="s">
        <v>40</v>
      </c>
      <c r="D113">
        <v>2023</v>
      </c>
      <c r="E113">
        <v>472</v>
      </c>
      <c r="F113">
        <v>304</v>
      </c>
      <c r="G113">
        <v>17.399999999999999</v>
      </c>
      <c r="H113">
        <v>104.8</v>
      </c>
      <c r="I113">
        <v>111.6</v>
      </c>
      <c r="J113">
        <v>8.1999999999999993</v>
      </c>
      <c r="K113">
        <v>19</v>
      </c>
      <c r="L113">
        <v>55.7</v>
      </c>
      <c r="M113">
        <v>36.700000000000003</v>
      </c>
      <c r="N113">
        <v>21</v>
      </c>
      <c r="O113">
        <v>84.7</v>
      </c>
      <c r="P113">
        <v>32.5</v>
      </c>
      <c r="Q113">
        <v>1.4</v>
      </c>
      <c r="R113">
        <f>VLOOKUP($B113,FG!$A:$Y,15,FALSE)</f>
        <v>0.421307506</v>
      </c>
      <c r="S113">
        <f>VLOOKUP($B113,FG!$A:$Y,16,FALSE)</f>
        <v>0.33242022536568699</v>
      </c>
      <c r="T113">
        <f>VLOOKUP($B113,FG!$A:$Y,17,FALSE)</f>
        <v>0.32900000000000001</v>
      </c>
      <c r="U113">
        <f t="shared" si="10"/>
        <v>0.92719005975317503</v>
      </c>
      <c r="V113">
        <f t="shared" si="11"/>
        <v>-1.2315130126344453E-2</v>
      </c>
      <c r="W113">
        <f t="shared" si="12"/>
        <v>-0.17726251637536505</v>
      </c>
      <c r="X113">
        <f t="shared" si="13"/>
        <v>1.6860301620999092</v>
      </c>
      <c r="Y113">
        <f t="shared" si="14"/>
        <v>-0.5650219819798975</v>
      </c>
      <c r="Z113">
        <f t="shared" si="15"/>
        <v>0.35637053023167387</v>
      </c>
      <c r="AA113">
        <f t="shared" si="16"/>
        <v>3.2781275553009276E-2</v>
      </c>
      <c r="AB113">
        <f t="shared" si="17"/>
        <v>-1.8468754382238977</v>
      </c>
      <c r="AC113">
        <f t="shared" si="20"/>
        <v>0.95826420156533565</v>
      </c>
      <c r="AD113">
        <f>X113*'Comb LR RESULTS'!$B$18+Y113*'Comb LR RESULTS'!$B$19+Z113*'Comb LR RESULTS'!$B$20+AA113*'Comb LR RESULTS'!$B$21+AB113*'Comb LR RESULTS'!$B$22</f>
        <v>-3.3836443180207371E-2</v>
      </c>
    </row>
    <row r="114" spans="1:30" x14ac:dyDescent="0.3">
      <c r="A114">
        <v>2023</v>
      </c>
      <c r="B114" t="s">
        <v>72</v>
      </c>
      <c r="C114" t="s">
        <v>19</v>
      </c>
      <c r="D114">
        <v>2023</v>
      </c>
      <c r="E114">
        <v>404</v>
      </c>
      <c r="F114">
        <v>200</v>
      </c>
      <c r="G114">
        <v>29</v>
      </c>
      <c r="H114">
        <v>105.7</v>
      </c>
      <c r="I114">
        <v>109.9</v>
      </c>
      <c r="J114">
        <v>13</v>
      </c>
      <c r="K114">
        <v>13.4</v>
      </c>
      <c r="L114">
        <v>51.7</v>
      </c>
      <c r="M114">
        <v>38.299999999999997</v>
      </c>
      <c r="N114">
        <v>20.399999999999999</v>
      </c>
      <c r="O114">
        <v>74.5</v>
      </c>
      <c r="P114">
        <v>34.200000000000003</v>
      </c>
      <c r="Q114">
        <v>-8.4</v>
      </c>
      <c r="R114">
        <f>VLOOKUP($B114,FG!$A:$Y,15,FALSE)</f>
        <v>0.48967551599999998</v>
      </c>
      <c r="S114">
        <f>VLOOKUP($B114,FG!$A:$Y,16,FALSE)</f>
        <v>0.36903760628428101</v>
      </c>
      <c r="T114">
        <f>VLOOKUP($B114,FG!$A:$Y,17,FALSE)</f>
        <v>0.33600000000000002</v>
      </c>
      <c r="U114">
        <f t="shared" si="10"/>
        <v>-0.24888063131981894</v>
      </c>
      <c r="V114">
        <f t="shared" si="11"/>
        <v>1.1076450637427964</v>
      </c>
      <c r="W114">
        <f t="shared" si="12"/>
        <v>1.1332576046893976</v>
      </c>
      <c r="X114">
        <f t="shared" si="13"/>
        <v>0.5347066948599507</v>
      </c>
      <c r="Y114">
        <f t="shared" si="14"/>
        <v>0.90038986805829035</v>
      </c>
      <c r="Z114">
        <f t="shared" si="15"/>
        <v>0.75157315961962023</v>
      </c>
      <c r="AA114">
        <f t="shared" si="16"/>
        <v>-2.1008114590114584</v>
      </c>
      <c r="AB114">
        <f t="shared" si="17"/>
        <v>-1.9440497228754412</v>
      </c>
      <c r="AC114">
        <f t="shared" si="20"/>
        <v>-7.9450276973471734E-3</v>
      </c>
      <c r="AD114">
        <f>X114*'Comb LR RESULTS'!$B$18+Y114*'Comb LR RESULTS'!$B$19+Z114*'Comb LR RESULTS'!$B$20+AA114*'Comb LR RESULTS'!$B$21+AB114*'Comb LR RESULTS'!$B$22</f>
        <v>-5.0030626540863987E-2</v>
      </c>
    </row>
    <row r="115" spans="1:30" x14ac:dyDescent="0.3">
      <c r="A115">
        <v>2023</v>
      </c>
      <c r="B115" t="s">
        <v>91</v>
      </c>
      <c r="C115" t="s">
        <v>38</v>
      </c>
      <c r="D115">
        <v>2023</v>
      </c>
      <c r="E115">
        <v>550</v>
      </c>
      <c r="F115">
        <v>334</v>
      </c>
      <c r="G115">
        <v>26.9</v>
      </c>
      <c r="H115">
        <v>105.7</v>
      </c>
      <c r="I115">
        <v>111.3</v>
      </c>
      <c r="J115">
        <v>5.0999999999999996</v>
      </c>
      <c r="K115">
        <v>18.100000000000001</v>
      </c>
      <c r="L115">
        <v>45.6</v>
      </c>
      <c r="M115">
        <v>27.5</v>
      </c>
      <c r="N115">
        <v>31.4</v>
      </c>
      <c r="O115">
        <v>75.400000000000006</v>
      </c>
      <c r="P115">
        <v>40.700000000000003</v>
      </c>
      <c r="Q115">
        <v>-8.4</v>
      </c>
      <c r="R115">
        <f>VLOOKUP($B115,FG!$A:$Y,15,FALSE)</f>
        <v>0.41249999999999998</v>
      </c>
      <c r="S115">
        <f>VLOOKUP($B115,FG!$A:$Y,16,FALSE)</f>
        <v>0.32122685486341201</v>
      </c>
      <c r="T115">
        <f>VLOOKUP($B115,FG!$A:$Y,17,FALSE)</f>
        <v>0.32300000000000001</v>
      </c>
      <c r="U115">
        <f t="shared" si="10"/>
        <v>0.73817869868787267</v>
      </c>
      <c r="V115">
        <f t="shared" si="11"/>
        <v>-0.35466974652140348</v>
      </c>
      <c r="W115">
        <f t="shared" si="12"/>
        <v>-1.023640094563024</v>
      </c>
      <c r="X115">
        <f t="shared" si="13"/>
        <v>-1.2210615926809862</v>
      </c>
      <c r="Y115">
        <f t="shared" si="14"/>
        <v>0.63509979175827336</v>
      </c>
      <c r="Z115">
        <f t="shared" si="15"/>
        <v>-1.9160445887490265</v>
      </c>
      <c r="AA115">
        <f t="shared" si="16"/>
        <v>-1.9125532765498865</v>
      </c>
      <c r="AB115">
        <f t="shared" si="17"/>
        <v>-0.16252117093048268</v>
      </c>
      <c r="AC115">
        <f t="shared" si="20"/>
        <v>0.80111227488789605</v>
      </c>
      <c r="AD115">
        <f>X115*'Comb LR RESULTS'!$B$18+Y115*'Comb LR RESULTS'!$B$19+Z115*'Comb LR RESULTS'!$B$20+AA115*'Comb LR RESULTS'!$B$21+AB115*'Comb LR RESULTS'!$B$22</f>
        <v>-6.167870760735493E-2</v>
      </c>
    </row>
    <row r="116" spans="1:30" x14ac:dyDescent="0.3">
      <c r="A116">
        <v>2023</v>
      </c>
      <c r="B116" t="s">
        <v>130</v>
      </c>
      <c r="C116" t="s">
        <v>82</v>
      </c>
      <c r="D116">
        <v>2023</v>
      </c>
      <c r="E116">
        <v>639</v>
      </c>
      <c r="F116">
        <v>394</v>
      </c>
      <c r="G116">
        <v>23.1</v>
      </c>
      <c r="H116">
        <v>103.9</v>
      </c>
      <c r="I116">
        <v>109.8</v>
      </c>
      <c r="J116">
        <v>12.9</v>
      </c>
      <c r="K116">
        <v>17.899999999999999</v>
      </c>
      <c r="L116">
        <v>49.9</v>
      </c>
      <c r="M116">
        <v>32</v>
      </c>
      <c r="N116">
        <v>35.299999999999997</v>
      </c>
      <c r="O116">
        <v>81.400000000000006</v>
      </c>
      <c r="P116">
        <v>37.5</v>
      </c>
      <c r="Q116">
        <v>-2.1</v>
      </c>
      <c r="R116">
        <f>VLOOKUP($B116,FG!$A:$Y,15,FALSE)</f>
        <v>0.40687160900000002</v>
      </c>
      <c r="S116">
        <f>VLOOKUP($B116,FG!$A:$Y,16,FALSE)</f>
        <v>0.31140041191746798</v>
      </c>
      <c r="T116">
        <f>VLOOKUP($B116,FG!$A:$Y,17,FALSE)</f>
        <v>0.33500000000000002</v>
      </c>
      <c r="U116">
        <f t="shared" si="10"/>
        <v>0.69617617400669374</v>
      </c>
      <c r="V116">
        <f t="shared" si="11"/>
        <v>-0.65521622665469914</v>
      </c>
      <c r="W116">
        <f t="shared" si="12"/>
        <v>1.1059551021672152</v>
      </c>
      <c r="X116">
        <f t="shared" si="13"/>
        <v>1.6611134601968208E-2</v>
      </c>
      <c r="Y116">
        <f t="shared" si="14"/>
        <v>0.1550510822630054</v>
      </c>
      <c r="Z116">
        <f t="shared" si="15"/>
        <v>-0.80453719359542342</v>
      </c>
      <c r="AA116">
        <f t="shared" si="16"/>
        <v>-0.65749872680608235</v>
      </c>
      <c r="AB116">
        <f t="shared" si="17"/>
        <v>0.46911167930454778</v>
      </c>
      <c r="AC116">
        <f t="shared" si="20"/>
        <v>-0.16702213025220136</v>
      </c>
      <c r="AD116">
        <f>X116*'Comb LR RESULTS'!$B$18+Y116*'Comb LR RESULTS'!$B$19+Z116*'Comb LR RESULTS'!$B$20+AA116*'Comb LR RESULTS'!$B$21+AB116*'Comb LR RESULTS'!$B$22</f>
        <v>-6.267703711028097E-2</v>
      </c>
    </row>
    <row r="117" spans="1:30" x14ac:dyDescent="0.3">
      <c r="A117">
        <v>2023</v>
      </c>
      <c r="B117" t="s">
        <v>160</v>
      </c>
      <c r="C117" t="s">
        <v>80</v>
      </c>
      <c r="D117">
        <v>2023</v>
      </c>
      <c r="E117">
        <v>462</v>
      </c>
      <c r="F117">
        <v>334</v>
      </c>
      <c r="G117">
        <v>20.399999999999999</v>
      </c>
      <c r="H117">
        <v>104.4</v>
      </c>
      <c r="I117">
        <v>110.3</v>
      </c>
      <c r="J117">
        <v>17.100000000000001</v>
      </c>
      <c r="K117">
        <v>11.9</v>
      </c>
      <c r="L117">
        <v>46.2</v>
      </c>
      <c r="M117">
        <v>34.299999999999997</v>
      </c>
      <c r="N117">
        <v>36.200000000000003</v>
      </c>
      <c r="O117">
        <v>86.9</v>
      </c>
      <c r="P117">
        <v>27.3</v>
      </c>
      <c r="Q117">
        <v>5.8</v>
      </c>
      <c r="R117">
        <f>VLOOKUP($B117,FG!$A:$Y,15,FALSE)</f>
        <v>0.380841121</v>
      </c>
      <c r="S117">
        <f>VLOOKUP($B117,FG!$A:$Y,16,FALSE)</f>
        <v>0.28283923216487999</v>
      </c>
      <c r="T117">
        <f>VLOOKUP($B117,FG!$A:$Y,17,FALSE)</f>
        <v>0.31900000000000001</v>
      </c>
      <c r="U117">
        <f t="shared" si="10"/>
        <v>-0.56389956642865668</v>
      </c>
      <c r="V117">
        <f t="shared" si="11"/>
        <v>-1.5287736360159152</v>
      </c>
      <c r="W117">
        <f t="shared" si="12"/>
        <v>2.2526602080988827</v>
      </c>
      <c r="X117">
        <f t="shared" si="13"/>
        <v>-1.0483630725949922</v>
      </c>
      <c r="Y117">
        <f t="shared" si="14"/>
        <v>-0.18603615869415929</v>
      </c>
      <c r="Z117">
        <f t="shared" si="15"/>
        <v>-0.23643341385024916</v>
      </c>
      <c r="AA117">
        <f t="shared" si="16"/>
        <v>0.49296794379240472</v>
      </c>
      <c r="AB117">
        <f t="shared" si="17"/>
        <v>0.61487310628186342</v>
      </c>
      <c r="AC117">
        <f t="shared" si="20"/>
        <v>-7.1507907333368842E-2</v>
      </c>
      <c r="AD117">
        <f>X117*'Comb LR RESULTS'!$B$18+Y117*'Comb LR RESULTS'!$B$19+Z117*'Comb LR RESULTS'!$B$20+AA117*'Comb LR RESULTS'!$B$21+AB117*'Comb LR RESULTS'!$B$22</f>
        <v>-6.7361460684804017E-2</v>
      </c>
    </row>
    <row r="118" spans="1:30" x14ac:dyDescent="0.3">
      <c r="A118">
        <v>2023</v>
      </c>
      <c r="B118" t="s">
        <v>182</v>
      </c>
      <c r="C118" t="s">
        <v>129</v>
      </c>
      <c r="D118">
        <v>2023</v>
      </c>
      <c r="E118">
        <v>649</v>
      </c>
      <c r="F118">
        <v>465</v>
      </c>
      <c r="G118">
        <v>18.3</v>
      </c>
      <c r="H118">
        <v>106.7</v>
      </c>
      <c r="I118">
        <v>117.1</v>
      </c>
      <c r="J118">
        <v>9.1999999999999993</v>
      </c>
      <c r="K118">
        <v>11.7</v>
      </c>
      <c r="L118">
        <v>49.2</v>
      </c>
      <c r="M118">
        <v>37.5</v>
      </c>
      <c r="N118">
        <v>27.2</v>
      </c>
      <c r="O118">
        <v>87.5</v>
      </c>
      <c r="P118">
        <v>27.8</v>
      </c>
      <c r="Q118">
        <v>5</v>
      </c>
      <c r="R118">
        <f>VLOOKUP($B118,FG!$A:$Y,15,FALSE)</f>
        <v>0.485061511</v>
      </c>
      <c r="S118">
        <f>VLOOKUP($B118,FG!$A:$Y,16,FALSE)</f>
        <v>0.360823171466221</v>
      </c>
      <c r="T118">
        <f>VLOOKUP($B118,FG!$A:$Y,17,FALSE)</f>
        <v>0.34200000000000003</v>
      </c>
      <c r="U118">
        <f t="shared" si="10"/>
        <v>-0.60590209110983517</v>
      </c>
      <c r="V118">
        <f t="shared" si="11"/>
        <v>0.85640262693901348</v>
      </c>
      <c r="W118">
        <f t="shared" si="12"/>
        <v>9.5762508846460467E-2</v>
      </c>
      <c r="X118">
        <f t="shared" si="13"/>
        <v>-0.18487047216502328</v>
      </c>
      <c r="Y118">
        <f t="shared" si="14"/>
        <v>-0.45132623499417573</v>
      </c>
      <c r="Z118">
        <f t="shared" si="15"/>
        <v>0.55397184492564711</v>
      </c>
      <c r="AA118">
        <f t="shared" si="16"/>
        <v>0.61847339876678387</v>
      </c>
      <c r="AB118">
        <f t="shared" si="17"/>
        <v>-0.84274116349128492</v>
      </c>
      <c r="AC118">
        <f t="shared" si="20"/>
        <v>0.45591648233824589</v>
      </c>
      <c r="AD118">
        <f>X118*'Comb LR RESULTS'!$B$18+Y118*'Comb LR RESULTS'!$B$19+Z118*'Comb LR RESULTS'!$B$20+AA118*'Comb LR RESULTS'!$B$21+AB118*'Comb LR RESULTS'!$B$22</f>
        <v>-7.1845810671046104E-2</v>
      </c>
    </row>
    <row r="119" spans="1:30" x14ac:dyDescent="0.3">
      <c r="A119">
        <v>2023</v>
      </c>
      <c r="B119" t="s">
        <v>106</v>
      </c>
      <c r="C119" t="s">
        <v>46</v>
      </c>
      <c r="D119">
        <v>2023</v>
      </c>
      <c r="E119">
        <v>674</v>
      </c>
      <c r="F119">
        <v>446</v>
      </c>
      <c r="G119">
        <v>25.3</v>
      </c>
      <c r="H119">
        <v>105</v>
      </c>
      <c r="I119">
        <v>111.2</v>
      </c>
      <c r="J119">
        <v>9</v>
      </c>
      <c r="K119">
        <v>15.4</v>
      </c>
      <c r="L119">
        <v>45.3</v>
      </c>
      <c r="M119">
        <v>29.9</v>
      </c>
      <c r="N119">
        <v>43</v>
      </c>
      <c r="O119">
        <v>81</v>
      </c>
      <c r="P119">
        <v>45.2</v>
      </c>
      <c r="Q119">
        <v>-4.5999999999999996</v>
      </c>
      <c r="R119">
        <f>VLOOKUP($B119,FG!$A:$Y,15,FALSE)</f>
        <v>0.47603833800000001</v>
      </c>
      <c r="S119">
        <f>VLOOKUP($B119,FG!$A:$Y,16,FALSE)</f>
        <v>0.33461245383662003</v>
      </c>
      <c r="T119">
        <f>VLOOKUP($B119,FG!$A:$Y,17,FALSE)</f>
        <v>0.32</v>
      </c>
      <c r="U119">
        <f t="shared" si="10"/>
        <v>0.17114461549196464</v>
      </c>
      <c r="V119">
        <f t="shared" si="11"/>
        <v>5.4735231251764771E-2</v>
      </c>
      <c r="W119">
        <f t="shared" si="12"/>
        <v>4.1157503802095555E-2</v>
      </c>
      <c r="X119">
        <f t="shared" si="13"/>
        <v>-1.3074108527239843</v>
      </c>
      <c r="Y119">
        <f t="shared" si="14"/>
        <v>0.43297401933921331</v>
      </c>
      <c r="Z119">
        <f t="shared" si="15"/>
        <v>-1.3232406446671052</v>
      </c>
      <c r="AA119">
        <f t="shared" si="16"/>
        <v>-0.74116903012233715</v>
      </c>
      <c r="AB119">
        <f t="shared" si="17"/>
        <v>1.7161816656660192</v>
      </c>
      <c r="AC119">
        <f t="shared" si="20"/>
        <v>-0.70113603178203787</v>
      </c>
      <c r="AD119">
        <f>X119*'Comb LR RESULTS'!$B$18+Y119*'Comb LR RESULTS'!$B$19+Z119*'Comb LR RESULTS'!$B$20+AA119*'Comb LR RESULTS'!$B$21+AB119*'Comb LR RESULTS'!$B$22</f>
        <v>-9.931530757695789E-2</v>
      </c>
    </row>
    <row r="120" spans="1:30" x14ac:dyDescent="0.3">
      <c r="A120">
        <v>2023</v>
      </c>
      <c r="B120" t="s">
        <v>151</v>
      </c>
      <c r="C120" t="s">
        <v>99</v>
      </c>
      <c r="D120">
        <v>2023</v>
      </c>
      <c r="E120">
        <v>450</v>
      </c>
      <c r="F120">
        <v>295</v>
      </c>
      <c r="G120">
        <v>20.7</v>
      </c>
      <c r="H120">
        <v>104</v>
      </c>
      <c r="I120">
        <v>109.8</v>
      </c>
      <c r="J120">
        <v>4.7</v>
      </c>
      <c r="K120">
        <v>11.9</v>
      </c>
      <c r="L120">
        <v>49.2</v>
      </c>
      <c r="M120">
        <v>37.299999999999997</v>
      </c>
      <c r="N120">
        <v>35.299999999999997</v>
      </c>
      <c r="O120">
        <v>86.6</v>
      </c>
      <c r="P120">
        <v>31.6</v>
      </c>
      <c r="Q120">
        <v>3.8</v>
      </c>
      <c r="R120">
        <f>VLOOKUP($B120,FG!$A:$Y,15,FALSE)</f>
        <v>0.39086294399999999</v>
      </c>
      <c r="S120">
        <f>VLOOKUP($B120,FG!$A:$Y,16,FALSE)</f>
        <v>0.33781239649235201</v>
      </c>
      <c r="T120">
        <f>VLOOKUP($B120,FG!$A:$Y,17,FALSE)</f>
        <v>0.35099999999999998</v>
      </c>
      <c r="U120">
        <f t="shared" si="10"/>
        <v>-0.56389956642865668</v>
      </c>
      <c r="V120">
        <f t="shared" si="11"/>
        <v>0.15260701528380874</v>
      </c>
      <c r="W120">
        <f t="shared" si="12"/>
        <v>-1.1328501046517541</v>
      </c>
      <c r="X120">
        <f t="shared" si="13"/>
        <v>-0.18487047216502328</v>
      </c>
      <c r="Y120">
        <f t="shared" si="14"/>
        <v>-0.14813757636558539</v>
      </c>
      <c r="Z120">
        <f t="shared" si="15"/>
        <v>0.50457151625215291</v>
      </c>
      <c r="AA120">
        <f t="shared" si="16"/>
        <v>0.43021521630521209</v>
      </c>
      <c r="AB120">
        <f t="shared" si="17"/>
        <v>0.46911167930454778</v>
      </c>
      <c r="AC120">
        <f t="shared" si="20"/>
        <v>-0.69160555561707393</v>
      </c>
      <c r="AD120">
        <f>X120*'Comb LR RESULTS'!$B$18+Y120*'Comb LR RESULTS'!$B$19+Z120*'Comb LR RESULTS'!$B$20+AA120*'Comb LR RESULTS'!$B$21+AB120*'Comb LR RESULTS'!$B$22</f>
        <v>-0.10110296377938374</v>
      </c>
    </row>
    <row r="121" spans="1:30" x14ac:dyDescent="0.3">
      <c r="A121">
        <v>2023</v>
      </c>
      <c r="B121" t="s">
        <v>171</v>
      </c>
      <c r="C121" t="s">
        <v>172</v>
      </c>
      <c r="D121">
        <v>2023</v>
      </c>
      <c r="E121">
        <v>490</v>
      </c>
      <c r="F121">
        <v>391</v>
      </c>
      <c r="G121">
        <v>19.399999999999999</v>
      </c>
      <c r="H121">
        <v>105.7</v>
      </c>
      <c r="I121">
        <v>113.9</v>
      </c>
      <c r="J121">
        <v>8.1999999999999993</v>
      </c>
      <c r="K121">
        <v>10.9</v>
      </c>
      <c r="L121">
        <v>43.5</v>
      </c>
      <c r="M121">
        <v>32.6</v>
      </c>
      <c r="N121">
        <v>44.4</v>
      </c>
      <c r="O121">
        <v>89.5</v>
      </c>
      <c r="P121">
        <v>25</v>
      </c>
      <c r="Q121">
        <v>10.1</v>
      </c>
      <c r="R121">
        <f>VLOOKUP($B121,FG!$A:$Y,15,FALSE)</f>
        <v>0.48893805299999998</v>
      </c>
      <c r="S121">
        <f>VLOOKUP($B121,FG!$A:$Y,16,FALSE)</f>
        <v>0.35353235330110699</v>
      </c>
      <c r="T121">
        <f>VLOOKUP($B121,FG!$A:$Y,17,FALSE)</f>
        <v>0.34599999999999997</v>
      </c>
      <c r="U121">
        <f t="shared" si="10"/>
        <v>-0.77391218983454846</v>
      </c>
      <c r="V121">
        <f t="shared" si="11"/>
        <v>0.63340944935979993</v>
      </c>
      <c r="W121">
        <f t="shared" si="12"/>
        <v>-0.17726251637536505</v>
      </c>
      <c r="X121">
        <f t="shared" si="13"/>
        <v>-1.8255064129819649</v>
      </c>
      <c r="Y121">
        <f t="shared" si="14"/>
        <v>-0.31236476645607203</v>
      </c>
      <c r="Z121">
        <f t="shared" si="15"/>
        <v>-0.6563362075749426</v>
      </c>
      <c r="AA121">
        <f t="shared" si="16"/>
        <v>1.036824915348052</v>
      </c>
      <c r="AB121">
        <f t="shared" si="17"/>
        <v>1.9429216631862862</v>
      </c>
      <c r="AC121">
        <f t="shared" si="20"/>
        <v>-0.56212530671936367</v>
      </c>
      <c r="AD121">
        <f>X121*'Comb LR RESULTS'!$B$18+Y121*'Comb LR RESULTS'!$B$19+Z121*'Comb LR RESULTS'!$B$20+AA121*'Comb LR RESULTS'!$B$21+AB121*'Comb LR RESULTS'!$B$22</f>
        <v>-0.10757909323848161</v>
      </c>
    </row>
    <row r="122" spans="1:30" x14ac:dyDescent="0.3">
      <c r="A122">
        <v>2023</v>
      </c>
      <c r="B122" t="s">
        <v>117</v>
      </c>
      <c r="C122" t="s">
        <v>112</v>
      </c>
      <c r="D122">
        <v>2023</v>
      </c>
      <c r="E122">
        <v>405</v>
      </c>
      <c r="F122">
        <v>250</v>
      </c>
      <c r="G122">
        <v>24.4</v>
      </c>
      <c r="H122">
        <v>104</v>
      </c>
      <c r="I122">
        <v>109.9</v>
      </c>
      <c r="J122">
        <v>4.8</v>
      </c>
      <c r="K122">
        <v>9.4</v>
      </c>
      <c r="L122">
        <v>52</v>
      </c>
      <c r="M122">
        <v>42.6</v>
      </c>
      <c r="N122">
        <v>29.5</v>
      </c>
      <c r="O122">
        <v>82.9</v>
      </c>
      <c r="P122">
        <v>36.5</v>
      </c>
      <c r="Q122">
        <v>-2.2999999999999998</v>
      </c>
      <c r="R122">
        <f>VLOOKUP($B122,FG!$A:$Y,15,FALSE)</f>
        <v>0.50684931499999997</v>
      </c>
      <c r="S122">
        <f>VLOOKUP($B122,FG!$A:$Y,16,FALSE)</f>
        <v>0.37022917309115</v>
      </c>
      <c r="T122">
        <f>VLOOKUP($B122,FG!$A:$Y,17,FALSE)</f>
        <v>0.33200000000000002</v>
      </c>
      <c r="U122">
        <f t="shared" si="10"/>
        <v>-1.0889311249433862</v>
      </c>
      <c r="V122">
        <f t="shared" si="11"/>
        <v>1.1440897072031202</v>
      </c>
      <c r="W122">
        <f t="shared" si="12"/>
        <v>-1.1055476021295716</v>
      </c>
      <c r="X122">
        <f t="shared" si="13"/>
        <v>0.62105595490294674</v>
      </c>
      <c r="Y122">
        <f t="shared" si="14"/>
        <v>0.3192782723534916</v>
      </c>
      <c r="Z122">
        <f t="shared" si="15"/>
        <v>1.8136802260997309</v>
      </c>
      <c r="AA122">
        <f t="shared" si="16"/>
        <v>-0.34373508937013136</v>
      </c>
      <c r="AB122">
        <f t="shared" si="17"/>
        <v>-0.47023973899370253</v>
      </c>
      <c r="AC122">
        <f t="shared" si="20"/>
        <v>-1.3678973041226681</v>
      </c>
      <c r="AD122">
        <f>X122*'Comb LR RESULTS'!$B$18+Y122*'Comb LR RESULTS'!$B$19+Z122*'Comb LR RESULTS'!$B$20+AA122*'Comb LR RESULTS'!$B$21+AB122*'Comb LR RESULTS'!$B$22</f>
        <v>-0.13097063953754112</v>
      </c>
    </row>
    <row r="123" spans="1:30" x14ac:dyDescent="0.3">
      <c r="A123">
        <v>2023</v>
      </c>
      <c r="B123" t="s">
        <v>218</v>
      </c>
      <c r="C123" t="s">
        <v>157</v>
      </c>
      <c r="D123">
        <v>2023</v>
      </c>
      <c r="E123">
        <v>439</v>
      </c>
      <c r="F123">
        <v>302</v>
      </c>
      <c r="G123">
        <v>12.9</v>
      </c>
      <c r="H123">
        <v>101.5</v>
      </c>
      <c r="I123">
        <v>108.5</v>
      </c>
      <c r="J123">
        <v>9.9</v>
      </c>
      <c r="K123">
        <v>17.2</v>
      </c>
      <c r="L123">
        <v>54.6</v>
      </c>
      <c r="M123">
        <v>37.4</v>
      </c>
      <c r="N123">
        <v>24.6</v>
      </c>
      <c r="O123">
        <v>89.6</v>
      </c>
      <c r="P123">
        <v>24.9</v>
      </c>
      <c r="Q123">
        <v>6.9</v>
      </c>
      <c r="R123">
        <f>VLOOKUP($B123,FG!$A:$Y,15,FALSE)</f>
        <v>0.30666666599999998</v>
      </c>
      <c r="S123">
        <f>VLOOKUP($B123,FG!$A:$Y,16,FALSE)</f>
        <v>0.28014924643783301</v>
      </c>
      <c r="T123">
        <f>VLOOKUP($B123,FG!$A:$Y,17,FALSE)</f>
        <v>0.29599999999999999</v>
      </c>
      <c r="U123">
        <f t="shared" si="10"/>
        <v>0.54916733762256964</v>
      </c>
      <c r="V123">
        <f t="shared" si="11"/>
        <v>-1.611048142296591</v>
      </c>
      <c r="W123">
        <f t="shared" si="12"/>
        <v>0.28688002650173861</v>
      </c>
      <c r="X123">
        <f t="shared" si="13"/>
        <v>1.3694162086089201</v>
      </c>
      <c r="Y123">
        <f t="shared" si="14"/>
        <v>-1.1335007169085045</v>
      </c>
      <c r="Z123">
        <f t="shared" si="15"/>
        <v>0.52927168058889995</v>
      </c>
      <c r="AA123">
        <f t="shared" si="16"/>
        <v>1.0577424911771141</v>
      </c>
      <c r="AB123">
        <f t="shared" si="17"/>
        <v>-1.2638297303146384</v>
      </c>
      <c r="AC123">
        <f t="shared" si="20"/>
        <v>0.658799823994348</v>
      </c>
      <c r="AD123">
        <f>X123*'Comb LR RESULTS'!$B$18+Y123*'Comb LR RESULTS'!$B$19+Z123*'Comb LR RESULTS'!$B$20+AA123*'Comb LR RESULTS'!$B$21+AB123*'Comb LR RESULTS'!$B$22</f>
        <v>-0.15166384246890452</v>
      </c>
    </row>
    <row r="124" spans="1:30" x14ac:dyDescent="0.3">
      <c r="A124">
        <v>2023</v>
      </c>
      <c r="B124" t="s">
        <v>161</v>
      </c>
      <c r="C124" t="s">
        <v>32</v>
      </c>
      <c r="D124">
        <v>2023</v>
      </c>
      <c r="E124">
        <v>466</v>
      </c>
      <c r="F124">
        <v>318</v>
      </c>
      <c r="G124">
        <v>20.399999999999999</v>
      </c>
      <c r="H124">
        <v>107</v>
      </c>
      <c r="I124">
        <v>114.3</v>
      </c>
      <c r="J124">
        <v>4.7</v>
      </c>
      <c r="K124">
        <v>18</v>
      </c>
      <c r="L124">
        <v>49.1</v>
      </c>
      <c r="M124">
        <v>31.1</v>
      </c>
      <c r="N124">
        <v>37</v>
      </c>
      <c r="O124">
        <v>83.3</v>
      </c>
      <c r="P124">
        <v>37.1</v>
      </c>
      <c r="Q124">
        <v>-1.2</v>
      </c>
      <c r="R124">
        <f>VLOOKUP($B124,FG!$A:$Y,15,FALSE)</f>
        <v>0.445238095</v>
      </c>
      <c r="S124">
        <f>VLOOKUP($B124,FG!$A:$Y,16,FALSE)</f>
        <v>0.341203367325567</v>
      </c>
      <c r="T124">
        <f>VLOOKUP($B124,FG!$A:$Y,17,FALSE)</f>
        <v>0.33200000000000002</v>
      </c>
      <c r="U124">
        <f t="shared" si="10"/>
        <v>0.71717743634728326</v>
      </c>
      <c r="V124">
        <f t="shared" si="11"/>
        <v>0.2563214879331509</v>
      </c>
      <c r="W124">
        <f t="shared" si="12"/>
        <v>-1.1328501046517541</v>
      </c>
      <c r="X124">
        <f t="shared" si="13"/>
        <v>-0.21365355884602266</v>
      </c>
      <c r="Y124">
        <f t="shared" si="14"/>
        <v>-0.18603615869415929</v>
      </c>
      <c r="Z124">
        <f t="shared" si="15"/>
        <v>-1.0268386726261436</v>
      </c>
      <c r="AA124">
        <f t="shared" si="16"/>
        <v>-0.2600647860538795</v>
      </c>
      <c r="AB124">
        <f t="shared" si="17"/>
        <v>0.74443881915058729</v>
      </c>
      <c r="AC124">
        <f t="shared" si="20"/>
        <v>-0.16370109127248256</v>
      </c>
      <c r="AD124">
        <f>X124*'Comb LR RESULTS'!$B$18+Y124*'Comb LR RESULTS'!$B$19+Z124*'Comb LR RESULTS'!$B$20+AA124*'Comb LR RESULTS'!$B$21+AB124*'Comb LR RESULTS'!$B$22</f>
        <v>-0.15237944592936886</v>
      </c>
    </row>
    <row r="125" spans="1:30" x14ac:dyDescent="0.3">
      <c r="A125">
        <v>2023</v>
      </c>
      <c r="B125" t="s">
        <v>163</v>
      </c>
      <c r="C125" t="s">
        <v>17</v>
      </c>
      <c r="D125">
        <v>2023</v>
      </c>
      <c r="E125">
        <v>420</v>
      </c>
      <c r="F125">
        <v>277</v>
      </c>
      <c r="G125">
        <v>20.2</v>
      </c>
      <c r="H125">
        <v>103.8</v>
      </c>
      <c r="I125">
        <v>110.6</v>
      </c>
      <c r="J125">
        <v>11.2</v>
      </c>
      <c r="K125">
        <v>11.1</v>
      </c>
      <c r="L125">
        <v>49.5</v>
      </c>
      <c r="M125">
        <v>38.4</v>
      </c>
      <c r="N125">
        <v>36.9</v>
      </c>
      <c r="O125">
        <v>87.4</v>
      </c>
      <c r="P125">
        <v>29.6</v>
      </c>
      <c r="Q125">
        <v>4.4000000000000004</v>
      </c>
      <c r="R125">
        <f>VLOOKUP($B125,FG!$A:$Y,15,FALSE)</f>
        <v>0.378016085</v>
      </c>
      <c r="S125">
        <f>VLOOKUP($B125,FG!$A:$Y,16,FALSE)</f>
        <v>0.312379625723475</v>
      </c>
      <c r="T125">
        <f>VLOOKUP($B125,FG!$A:$Y,17,FALSE)</f>
        <v>0.31900000000000001</v>
      </c>
      <c r="U125">
        <f t="shared" si="10"/>
        <v>-0.73190966515337019</v>
      </c>
      <c r="V125">
        <f t="shared" si="11"/>
        <v>-0.62526650178352261</v>
      </c>
      <c r="W125">
        <f t="shared" si="12"/>
        <v>0.6418125592901115</v>
      </c>
      <c r="X125">
        <f t="shared" si="13"/>
        <v>-9.8521212122027219E-2</v>
      </c>
      <c r="Y125">
        <f t="shared" si="14"/>
        <v>-0.21130188024654176</v>
      </c>
      <c r="Z125">
        <f t="shared" si="15"/>
        <v>0.77627332395636739</v>
      </c>
      <c r="AA125">
        <f t="shared" si="16"/>
        <v>0.59755582293772169</v>
      </c>
      <c r="AB125">
        <f t="shared" si="17"/>
        <v>0.72824310504199652</v>
      </c>
      <c r="AC125">
        <f t="shared" si="20"/>
        <v>-1.1182624863071839</v>
      </c>
      <c r="AD125">
        <f>X125*'Comb LR RESULTS'!$B$18+Y125*'Comb LR RESULTS'!$B$19+Z125*'Comb LR RESULTS'!$B$20+AA125*'Comb LR RESULTS'!$B$21+AB125*'Comb LR RESULTS'!$B$22</f>
        <v>-0.15269207357023468</v>
      </c>
    </row>
    <row r="126" spans="1:30" x14ac:dyDescent="0.3">
      <c r="A126">
        <v>2023</v>
      </c>
      <c r="B126" t="s">
        <v>120</v>
      </c>
      <c r="C126" t="s">
        <v>29</v>
      </c>
      <c r="D126">
        <v>2023</v>
      </c>
      <c r="E126">
        <v>457</v>
      </c>
      <c r="F126">
        <v>289</v>
      </c>
      <c r="G126">
        <v>23.9</v>
      </c>
      <c r="H126">
        <v>102.9</v>
      </c>
      <c r="I126">
        <v>109.4</v>
      </c>
      <c r="J126">
        <v>9.6999999999999993</v>
      </c>
      <c r="K126">
        <v>17.100000000000001</v>
      </c>
      <c r="L126">
        <v>49.9</v>
      </c>
      <c r="M126">
        <v>32.799999999999997</v>
      </c>
      <c r="N126">
        <v>33.1</v>
      </c>
      <c r="O126">
        <v>79.2</v>
      </c>
      <c r="P126">
        <v>35</v>
      </c>
      <c r="Q126">
        <v>-1.7</v>
      </c>
      <c r="R126">
        <f>VLOOKUP($B126,FG!$A:$Y,15,FALSE)</f>
        <v>0.48883374600000001</v>
      </c>
      <c r="S126">
        <f>VLOOKUP($B126,FG!$A:$Y,16,FALSE)</f>
        <v>0.362037325637382</v>
      </c>
      <c r="T126">
        <f>VLOOKUP($B126,FG!$A:$Y,17,FALSE)</f>
        <v>0.34100000000000003</v>
      </c>
      <c r="U126">
        <f t="shared" si="10"/>
        <v>0.5281660752819809</v>
      </c>
      <c r="V126">
        <f t="shared" si="11"/>
        <v>0.89353811579179476</v>
      </c>
      <c r="W126">
        <f t="shared" si="12"/>
        <v>0.23227502145737322</v>
      </c>
      <c r="X126">
        <f t="shared" si="13"/>
        <v>1.6611134601968208E-2</v>
      </c>
      <c r="Y126">
        <f t="shared" si="14"/>
        <v>0.25611396847253526</v>
      </c>
      <c r="Z126">
        <f t="shared" si="15"/>
        <v>-0.60693587890145018</v>
      </c>
      <c r="AA126">
        <f t="shared" si="16"/>
        <v>-1.1176853950454777</v>
      </c>
      <c r="AB126">
        <f t="shared" si="17"/>
        <v>0.11280596891555679</v>
      </c>
      <c r="AC126">
        <f t="shared" si="20"/>
        <v>-0.36744151658704904</v>
      </c>
      <c r="AD126">
        <f>X126*'Comb LR RESULTS'!$B$18+Y126*'Comb LR RESULTS'!$B$19+Z126*'Comb LR RESULTS'!$B$20+AA126*'Comb LR RESULTS'!$B$21+AB126*'Comb LR RESULTS'!$B$22</f>
        <v>-0.16327984703177983</v>
      </c>
    </row>
    <row r="127" spans="1:30" x14ac:dyDescent="0.3">
      <c r="A127">
        <v>2023</v>
      </c>
      <c r="B127" t="s">
        <v>127</v>
      </c>
      <c r="C127" t="s">
        <v>35</v>
      </c>
      <c r="D127">
        <v>2023</v>
      </c>
      <c r="E127">
        <v>439</v>
      </c>
      <c r="F127">
        <v>289</v>
      </c>
      <c r="G127">
        <v>23.2</v>
      </c>
      <c r="H127">
        <v>106.6</v>
      </c>
      <c r="I127">
        <v>115.2</v>
      </c>
      <c r="J127">
        <v>9.6999999999999993</v>
      </c>
      <c r="K127">
        <v>13.4</v>
      </c>
      <c r="L127">
        <v>46.8</v>
      </c>
      <c r="M127">
        <v>33.4</v>
      </c>
      <c r="N127">
        <v>42.6</v>
      </c>
      <c r="O127">
        <v>83.4</v>
      </c>
      <c r="P127">
        <v>33.1</v>
      </c>
      <c r="Q127">
        <v>3.2</v>
      </c>
      <c r="R127">
        <f>VLOOKUP($B127,FG!$A:$Y,15,FALSE)</f>
        <v>0.44334975300000001</v>
      </c>
      <c r="S127">
        <f>VLOOKUP($B127,FG!$A:$Y,16,FALSE)</f>
        <v>0.33010852541476099</v>
      </c>
      <c r="T127">
        <f>VLOOKUP($B127,FG!$A:$Y,17,FALSE)</f>
        <v>0.32</v>
      </c>
      <c r="U127">
        <f t="shared" si="10"/>
        <v>-0.24888063131981894</v>
      </c>
      <c r="V127">
        <f t="shared" si="11"/>
        <v>-8.3019584138556243E-2</v>
      </c>
      <c r="W127">
        <f t="shared" si="12"/>
        <v>0.23227502145737322</v>
      </c>
      <c r="X127">
        <f t="shared" si="13"/>
        <v>-0.87566455250899999</v>
      </c>
      <c r="Y127">
        <f t="shared" si="14"/>
        <v>0.16768394303919643</v>
      </c>
      <c r="Z127">
        <f t="shared" si="15"/>
        <v>-0.45873489288096941</v>
      </c>
      <c r="AA127">
        <f t="shared" si="16"/>
        <v>-0.23914721022481433</v>
      </c>
      <c r="AB127">
        <f t="shared" si="17"/>
        <v>1.6513988092316572</v>
      </c>
      <c r="AC127">
        <f t="shared" si="20"/>
        <v>-1.2641271835363057</v>
      </c>
      <c r="AD127">
        <f>X127*'Comb LR RESULTS'!$B$18+Y127*'Comb LR RESULTS'!$B$19+Z127*'Comb LR RESULTS'!$B$20+AA127*'Comb LR RESULTS'!$B$21+AB127*'Comb LR RESULTS'!$B$22</f>
        <v>-0.18996898903806242</v>
      </c>
    </row>
    <row r="128" spans="1:30" x14ac:dyDescent="0.3">
      <c r="A128">
        <v>2023</v>
      </c>
      <c r="B128" t="s">
        <v>199</v>
      </c>
      <c r="C128" t="s">
        <v>29</v>
      </c>
      <c r="D128">
        <v>2023</v>
      </c>
      <c r="E128">
        <v>635</v>
      </c>
      <c r="F128">
        <v>450</v>
      </c>
      <c r="G128">
        <v>16</v>
      </c>
      <c r="H128">
        <v>103.7</v>
      </c>
      <c r="I128">
        <v>111.6</v>
      </c>
      <c r="J128">
        <v>5.6</v>
      </c>
      <c r="K128">
        <v>16.8</v>
      </c>
      <c r="L128">
        <v>47.8</v>
      </c>
      <c r="M128">
        <v>31</v>
      </c>
      <c r="N128">
        <v>38.4</v>
      </c>
      <c r="O128">
        <v>88.1</v>
      </c>
      <c r="P128">
        <v>38.299999999999997</v>
      </c>
      <c r="Q128">
        <v>3.7</v>
      </c>
      <c r="R128">
        <f>VLOOKUP($B128,FG!$A:$Y,15,FALSE)</f>
        <v>0.381282495</v>
      </c>
      <c r="S128">
        <f>VLOOKUP($B128,FG!$A:$Y,16,FALSE)</f>
        <v>0.30960453580028402</v>
      </c>
      <c r="T128">
        <f>VLOOKUP($B128,FG!$A:$Y,17,FALSE)</f>
        <v>0.30499999999999999</v>
      </c>
      <c r="U128">
        <f t="shared" si="10"/>
        <v>0.46516228826021322</v>
      </c>
      <c r="V128">
        <f t="shared" si="11"/>
        <v>-0.71014396080471254</v>
      </c>
      <c r="W128">
        <f t="shared" si="12"/>
        <v>-0.88712758195211128</v>
      </c>
      <c r="X128">
        <f t="shared" si="13"/>
        <v>-0.5878336856990104</v>
      </c>
      <c r="Y128">
        <f t="shared" si="14"/>
        <v>-0.74188203284657506</v>
      </c>
      <c r="Z128">
        <f t="shared" si="15"/>
        <v>-1.0515388369628906</v>
      </c>
      <c r="AA128">
        <f t="shared" si="16"/>
        <v>0.74397885374116313</v>
      </c>
      <c r="AB128">
        <f t="shared" si="17"/>
        <v>0.97117881667085448</v>
      </c>
      <c r="AC128">
        <f t="shared" si="20"/>
        <v>8.2456841186624219E-2</v>
      </c>
      <c r="AD128">
        <f>X128*'Comb LR RESULTS'!$B$18+Y128*'Comb LR RESULTS'!$B$19+Z128*'Comb LR RESULTS'!$B$20+AA128*'Comb LR RESULTS'!$B$21+AB128*'Comb LR RESULTS'!$B$22</f>
        <v>-0.19412750641410148</v>
      </c>
    </row>
    <row r="129" spans="1:30" x14ac:dyDescent="0.3">
      <c r="A129">
        <v>2023</v>
      </c>
      <c r="B129" t="s">
        <v>276</v>
      </c>
      <c r="C129" t="s">
        <v>21</v>
      </c>
      <c r="D129">
        <v>2023</v>
      </c>
      <c r="E129">
        <v>537</v>
      </c>
      <c r="F129">
        <v>407</v>
      </c>
      <c r="G129">
        <v>26.8</v>
      </c>
      <c r="H129">
        <v>108.2</v>
      </c>
      <c r="I129">
        <v>113.9</v>
      </c>
      <c r="J129">
        <v>3.9</v>
      </c>
      <c r="K129">
        <v>5.2</v>
      </c>
      <c r="L129">
        <v>45</v>
      </c>
      <c r="M129">
        <v>39.799999999999997</v>
      </c>
      <c r="N129">
        <v>42.2</v>
      </c>
      <c r="O129">
        <v>83.6</v>
      </c>
      <c r="P129">
        <v>29.6</v>
      </c>
      <c r="Q129">
        <v>4.5</v>
      </c>
      <c r="R129">
        <f>VLOOKUP($B129,FG!$A:$Y,15,FALSE)</f>
        <v>0.47722772200000002</v>
      </c>
      <c r="S129">
        <f>VLOOKUP($B129,FG!$A:$Y,16,FALSE)</f>
        <v>0.34471987268334198</v>
      </c>
      <c r="T129">
        <f>VLOOKUP($B129,FG!$A:$Y,17,FALSE)</f>
        <v>0.35699999999999998</v>
      </c>
      <c r="U129">
        <f t="shared" si="10"/>
        <v>-1.9709841432481319</v>
      </c>
      <c r="V129">
        <f t="shared" si="11"/>
        <v>0.36387549434860367</v>
      </c>
      <c r="W129">
        <f t="shared" si="12"/>
        <v>-1.3512701248292145</v>
      </c>
      <c r="X129">
        <f t="shared" si="13"/>
        <v>-1.3937601127669805</v>
      </c>
      <c r="Y129">
        <f t="shared" si="14"/>
        <v>0.62246693098208239</v>
      </c>
      <c r="Z129">
        <f t="shared" si="15"/>
        <v>1.1220756246708212</v>
      </c>
      <c r="AA129">
        <f t="shared" si="16"/>
        <v>-0.19731205856668993</v>
      </c>
      <c r="AB129">
        <f t="shared" si="17"/>
        <v>1.5866159527972954</v>
      </c>
      <c r="AC129">
        <f t="shared" si="20"/>
        <v>-2.2835367050527244</v>
      </c>
      <c r="AD129">
        <f>X129*'Comb LR RESULTS'!$B$18+Y129*'Comb LR RESULTS'!$B$19+Z129*'Comb LR RESULTS'!$B$20+AA129*'Comb LR RESULTS'!$B$21+AB129*'Comb LR RESULTS'!$B$22</f>
        <v>-0.19873655234364163</v>
      </c>
    </row>
    <row r="130" spans="1:30" x14ac:dyDescent="0.3">
      <c r="A130">
        <v>2023</v>
      </c>
      <c r="B130" t="s">
        <v>198</v>
      </c>
      <c r="C130" t="s">
        <v>54</v>
      </c>
      <c r="D130">
        <v>2023</v>
      </c>
      <c r="E130">
        <v>523</v>
      </c>
      <c r="F130">
        <v>366</v>
      </c>
      <c r="G130">
        <v>16.100000000000001</v>
      </c>
      <c r="H130">
        <v>102.5</v>
      </c>
      <c r="I130">
        <v>108.4</v>
      </c>
      <c r="J130">
        <v>10.4</v>
      </c>
      <c r="K130">
        <v>6.1</v>
      </c>
      <c r="L130">
        <v>45.9</v>
      </c>
      <c r="M130">
        <v>39.799999999999997</v>
      </c>
      <c r="N130">
        <v>30</v>
      </c>
      <c r="O130">
        <v>91.3</v>
      </c>
      <c r="P130">
        <v>23.4</v>
      </c>
      <c r="Q130">
        <v>10.5</v>
      </c>
      <c r="R130">
        <f>VLOOKUP($B130,FG!$A:$Y,15,FALSE)</f>
        <v>0.37772925699999998</v>
      </c>
      <c r="S130">
        <f>VLOOKUP($B130,FG!$A:$Y,16,FALSE)</f>
        <v>0.30108382469438599</v>
      </c>
      <c r="T130">
        <f>VLOOKUP($B130,FG!$A:$Y,17,FALSE)</f>
        <v>0.30499999999999999</v>
      </c>
      <c r="U130">
        <f t="shared" ref="U130:U193" si="21">STANDARDIZE(K130,AVERAGE(K:K),_xlfn.STDEV.P(K:K))</f>
        <v>-1.7819727821828293</v>
      </c>
      <c r="V130">
        <f t="shared" ref="V130:V193" si="22">STANDARDIZE(S130,AVERAGE(S:S),_xlfn.STDEV.P(S:S))</f>
        <v>-0.97075400506974918</v>
      </c>
      <c r="W130">
        <f t="shared" ref="W130:W193" si="23">STANDARDIZE(J130,AVERAGE(J:J),_xlfn.STDEV.P(J:J))</f>
        <v>0.42339253911265134</v>
      </c>
      <c r="X130">
        <f t="shared" ref="X130:X193" si="24">STANDARDIZE(L130,AVERAGE(L:L),_xlfn.STDEV.P(L:L))</f>
        <v>-1.1347123326379902</v>
      </c>
      <c r="Y130">
        <f t="shared" ref="Y130:Y193" si="25">STANDARDIZE(G130,AVERAGE(G:G),_xlfn.STDEV.P(G:G))</f>
        <v>-0.72924917207038364</v>
      </c>
      <c r="Z130">
        <f t="shared" ref="Z130:Z193" si="26">STANDARDIZE(M130,AVERAGE(M:M),_xlfn.STDEV.P(M:M))</f>
        <v>1.1220756246708212</v>
      </c>
      <c r="AA130">
        <f t="shared" ref="AA130:AA193" si="27">STANDARDIZE(O130,AVERAGE(O:O),_xlfn.STDEV.P(O:O))</f>
        <v>1.4133412802711927</v>
      </c>
      <c r="AB130">
        <f t="shared" ref="AB130:AB193" si="28">STANDARDIZE(N130,AVERAGE(N:N),_xlfn.STDEV.P(N:N))</f>
        <v>-0.38926116845074987</v>
      </c>
      <c r="AC130">
        <f t="shared" si="20"/>
        <v>-4.8722348019262229E-2</v>
      </c>
      <c r="AD130">
        <f>X130*'Comb LR RESULTS'!$B$18+Y130*'Comb LR RESULTS'!$B$19+Z130*'Comb LR RESULTS'!$B$20+AA130*'Comb LR RESULTS'!$B$21+AB130*'Comb LR RESULTS'!$B$22</f>
        <v>-0.1999195971246357</v>
      </c>
    </row>
    <row r="131" spans="1:30" x14ac:dyDescent="0.3">
      <c r="A131">
        <v>2023</v>
      </c>
      <c r="B131" t="s">
        <v>142</v>
      </c>
      <c r="C131" t="s">
        <v>23</v>
      </c>
      <c r="D131">
        <v>2023</v>
      </c>
      <c r="E131">
        <v>500</v>
      </c>
      <c r="F131">
        <v>346</v>
      </c>
      <c r="G131">
        <v>22</v>
      </c>
      <c r="H131">
        <v>106.2</v>
      </c>
      <c r="I131">
        <v>113.2</v>
      </c>
      <c r="J131">
        <v>15</v>
      </c>
      <c r="K131">
        <v>16.3</v>
      </c>
      <c r="L131">
        <v>48.7</v>
      </c>
      <c r="M131">
        <v>32.4</v>
      </c>
      <c r="N131">
        <v>37.5</v>
      </c>
      <c r="O131">
        <v>82</v>
      </c>
      <c r="P131">
        <v>33.6</v>
      </c>
      <c r="Q131">
        <v>5.4</v>
      </c>
      <c r="R131">
        <f>VLOOKUP($B131,FG!$A:$Y,15,FALSE)</f>
        <v>0.41566265000000002</v>
      </c>
      <c r="S131">
        <f>VLOOKUP($B131,FG!$A:$Y,16,FALSE)</f>
        <v>0.30803129229232301</v>
      </c>
      <c r="T131">
        <f>VLOOKUP($B131,FG!$A:$Y,17,FALSE)</f>
        <v>0.28899999999999998</v>
      </c>
      <c r="U131">
        <f t="shared" si="21"/>
        <v>0.36015597655726733</v>
      </c>
      <c r="V131">
        <f t="shared" si="22"/>
        <v>-0.75826236960343307</v>
      </c>
      <c r="W131">
        <f t="shared" si="23"/>
        <v>1.6793076551330486</v>
      </c>
      <c r="X131">
        <f t="shared" si="24"/>
        <v>-0.32878590557001808</v>
      </c>
      <c r="Y131">
        <f t="shared" si="25"/>
        <v>1.6089613724901242E-2</v>
      </c>
      <c r="Z131">
        <f t="shared" si="26"/>
        <v>-0.7057365362484368</v>
      </c>
      <c r="AA131">
        <f t="shared" si="27"/>
        <v>-0.5319932718317032</v>
      </c>
      <c r="AB131">
        <f t="shared" si="28"/>
        <v>0.82541738969353995</v>
      </c>
      <c r="AC131">
        <f t="shared" si="20"/>
        <v>-0.6355845115519051</v>
      </c>
      <c r="AD131">
        <f>X131*'Comb LR RESULTS'!$B$18+Y131*'Comb LR RESULTS'!$B$19+Z131*'Comb LR RESULTS'!$B$20+AA131*'Comb LR RESULTS'!$B$21+AB131*'Comb LR RESULTS'!$B$22</f>
        <v>-0.2022198939252878</v>
      </c>
    </row>
    <row r="132" spans="1:30" x14ac:dyDescent="0.3">
      <c r="A132">
        <v>2023</v>
      </c>
      <c r="B132" t="s">
        <v>201</v>
      </c>
      <c r="C132" t="s">
        <v>32</v>
      </c>
      <c r="D132">
        <v>2023</v>
      </c>
      <c r="E132">
        <v>528</v>
      </c>
      <c r="F132">
        <v>402</v>
      </c>
      <c r="G132">
        <v>15.7</v>
      </c>
      <c r="H132">
        <v>104.1</v>
      </c>
      <c r="I132">
        <v>111.2</v>
      </c>
      <c r="J132">
        <v>8.1999999999999993</v>
      </c>
      <c r="K132">
        <v>6</v>
      </c>
      <c r="L132">
        <v>48.1</v>
      </c>
      <c r="M132">
        <v>42.1</v>
      </c>
      <c r="N132">
        <v>33.9</v>
      </c>
      <c r="O132">
        <v>93.1</v>
      </c>
      <c r="P132">
        <v>20.8</v>
      </c>
      <c r="Q132">
        <v>9.6999999999999993</v>
      </c>
      <c r="R132">
        <f>VLOOKUP($B132,FG!$A:$Y,15,FALSE)</f>
        <v>0.39874738999999998</v>
      </c>
      <c r="S132">
        <f>VLOOKUP($B132,FG!$A:$Y,16,FALSE)</f>
        <v>0.30557402558909103</v>
      </c>
      <c r="T132">
        <f>VLOOKUP($B132,FG!$A:$Y,17,FALSE)</f>
        <v>0.312</v>
      </c>
      <c r="U132">
        <f t="shared" si="21"/>
        <v>-1.8029740445234184</v>
      </c>
      <c r="V132">
        <f t="shared" si="22"/>
        <v>-0.83341905269494321</v>
      </c>
      <c r="W132">
        <f t="shared" si="23"/>
        <v>-0.17726251637536505</v>
      </c>
      <c r="X132">
        <f t="shared" si="24"/>
        <v>-0.50148442565601226</v>
      </c>
      <c r="Y132">
        <f t="shared" si="25"/>
        <v>-0.77978061517514896</v>
      </c>
      <c r="Z132">
        <f t="shared" si="26"/>
        <v>1.6901794044159972</v>
      </c>
      <c r="AA132">
        <f t="shared" si="27"/>
        <v>1.7898576451943331</v>
      </c>
      <c r="AB132">
        <f t="shared" si="28"/>
        <v>0.24237168178428056</v>
      </c>
      <c r="AC132">
        <f t="shared" si="20"/>
        <v>-0.92247405618109368</v>
      </c>
      <c r="AD132">
        <f>X132*'Comb LR RESULTS'!$B$18+Y132*'Comb LR RESULTS'!$B$19+Z132*'Comb LR RESULTS'!$B$20+AA132*'Comb LR RESULTS'!$B$21+AB132*'Comb LR RESULTS'!$B$22</f>
        <v>-0.21238875552843003</v>
      </c>
    </row>
    <row r="133" spans="1:30" x14ac:dyDescent="0.3">
      <c r="A133">
        <v>2023</v>
      </c>
      <c r="B133" t="s">
        <v>188</v>
      </c>
      <c r="C133" t="s">
        <v>35</v>
      </c>
      <c r="D133">
        <v>2023</v>
      </c>
      <c r="E133">
        <v>555</v>
      </c>
      <c r="F133">
        <v>401</v>
      </c>
      <c r="G133">
        <v>17.7</v>
      </c>
      <c r="H133">
        <v>105.4</v>
      </c>
      <c r="I133">
        <v>112.2</v>
      </c>
      <c r="J133">
        <v>5.5</v>
      </c>
      <c r="K133">
        <v>13.6</v>
      </c>
      <c r="L133">
        <v>47.9</v>
      </c>
      <c r="M133">
        <v>34.299999999999997</v>
      </c>
      <c r="N133">
        <v>33</v>
      </c>
      <c r="O133">
        <v>86.4</v>
      </c>
      <c r="P133">
        <v>29.5</v>
      </c>
      <c r="Q133">
        <v>4.2</v>
      </c>
      <c r="R133">
        <f>VLOOKUP($B133,FG!$A:$Y,15,FALSE)</f>
        <v>0.420743639</v>
      </c>
      <c r="S133">
        <f>VLOOKUP($B133,FG!$A:$Y,16,FALSE)</f>
        <v>0.31590988804770398</v>
      </c>
      <c r="T133">
        <f>VLOOKUP($B133,FG!$A:$Y,17,FALSE)</f>
        <v>0.31900000000000001</v>
      </c>
      <c r="U133">
        <f t="shared" si="21"/>
        <v>-0.20687810663864073</v>
      </c>
      <c r="V133">
        <f t="shared" si="22"/>
        <v>-0.51729173193741573</v>
      </c>
      <c r="W133">
        <f t="shared" si="23"/>
        <v>-0.91443008447429375</v>
      </c>
      <c r="X133">
        <f t="shared" si="24"/>
        <v>-0.55905059901801102</v>
      </c>
      <c r="Y133">
        <f t="shared" si="25"/>
        <v>-0.5271233996513236</v>
      </c>
      <c r="Z133">
        <f t="shared" si="26"/>
        <v>-0.23643341385024916</v>
      </c>
      <c r="AA133">
        <f t="shared" si="27"/>
        <v>0.38838006464708769</v>
      </c>
      <c r="AB133">
        <f t="shared" si="28"/>
        <v>9.6610254806966028E-2</v>
      </c>
      <c r="AC133">
        <f t="shared" si="20"/>
        <v>1.0798240390472169E-3</v>
      </c>
      <c r="AD133">
        <f>X133*'Comb LR RESULTS'!$B$18+Y133*'Comb LR RESULTS'!$B$19+Z133*'Comb LR RESULTS'!$B$20+AA133*'Comb LR RESULTS'!$B$21+AB133*'Comb LR RESULTS'!$B$22</f>
        <v>-0.22220509611686678</v>
      </c>
    </row>
    <row r="134" spans="1:30" x14ac:dyDescent="0.3">
      <c r="A134">
        <v>2023</v>
      </c>
      <c r="B134" t="s">
        <v>138</v>
      </c>
      <c r="C134" t="s">
        <v>59</v>
      </c>
      <c r="D134">
        <v>2023</v>
      </c>
      <c r="E134">
        <v>500</v>
      </c>
      <c r="F134">
        <v>345</v>
      </c>
      <c r="G134">
        <v>22.6</v>
      </c>
      <c r="H134">
        <v>105.1</v>
      </c>
      <c r="I134">
        <v>113.3</v>
      </c>
      <c r="J134">
        <v>4.9000000000000004</v>
      </c>
      <c r="K134">
        <v>13.4</v>
      </c>
      <c r="L134">
        <v>46.3</v>
      </c>
      <c r="M134">
        <v>32.9</v>
      </c>
      <c r="N134">
        <v>39</v>
      </c>
      <c r="O134">
        <v>82.5</v>
      </c>
      <c r="P134">
        <v>31.7</v>
      </c>
      <c r="Q134">
        <v>0.2</v>
      </c>
      <c r="R134">
        <f>VLOOKUP($B134,FG!$A:$Y,15,FALSE)</f>
        <v>0.5</v>
      </c>
      <c r="S134">
        <f>VLOOKUP($B134,FG!$A:$Y,16,FALSE)</f>
        <v>0.35402089954617</v>
      </c>
      <c r="T134">
        <f>VLOOKUP($B134,FG!$A:$Y,17,FALSE)</f>
        <v>0.34100000000000003</v>
      </c>
      <c r="U134">
        <f t="shared" si="21"/>
        <v>-0.24888063131981894</v>
      </c>
      <c r="V134">
        <f t="shared" si="22"/>
        <v>0.6483518710625209</v>
      </c>
      <c r="W134">
        <f t="shared" si="23"/>
        <v>-1.0782450996073889</v>
      </c>
      <c r="X134">
        <f t="shared" si="24"/>
        <v>-1.0195799859139947</v>
      </c>
      <c r="Y134">
        <f t="shared" si="25"/>
        <v>9.1886778382049047E-2</v>
      </c>
      <c r="Z134">
        <f t="shared" si="26"/>
        <v>-0.58223571456470313</v>
      </c>
      <c r="AA134">
        <f t="shared" si="27"/>
        <v>-0.42740539268638617</v>
      </c>
      <c r="AB134">
        <f t="shared" si="28"/>
        <v>1.0683531013223979</v>
      </c>
      <c r="AC134">
        <f t="shared" si="20"/>
        <v>-0.82163600106203194</v>
      </c>
      <c r="AD134">
        <f>X134*'Comb LR RESULTS'!$B$18+Y134*'Comb LR RESULTS'!$B$19+Z134*'Comb LR RESULTS'!$B$20+AA134*'Comb LR RESULTS'!$B$21+AB134*'Comb LR RESULTS'!$B$22</f>
        <v>-0.22970268175785707</v>
      </c>
    </row>
    <row r="135" spans="1:30" x14ac:dyDescent="0.3">
      <c r="A135">
        <v>2023</v>
      </c>
      <c r="B135" t="s">
        <v>134</v>
      </c>
      <c r="C135" t="s">
        <v>61</v>
      </c>
      <c r="D135">
        <v>2023</v>
      </c>
      <c r="E135">
        <v>454</v>
      </c>
      <c r="F135">
        <v>301</v>
      </c>
      <c r="G135">
        <v>22.9</v>
      </c>
      <c r="H135">
        <v>103.9</v>
      </c>
      <c r="I135">
        <v>109.3</v>
      </c>
      <c r="J135">
        <v>10.3</v>
      </c>
      <c r="K135">
        <v>13.3</v>
      </c>
      <c r="L135">
        <v>46.6</v>
      </c>
      <c r="M135">
        <v>33.299999999999997</v>
      </c>
      <c r="N135">
        <v>38</v>
      </c>
      <c r="O135">
        <v>82</v>
      </c>
      <c r="P135">
        <v>28.3</v>
      </c>
      <c r="Q135">
        <v>2.2999999999999998</v>
      </c>
      <c r="R135">
        <f>VLOOKUP($B135,FG!$A:$Y,15,FALSE)</f>
        <v>0.471291866</v>
      </c>
      <c r="S135">
        <f>VLOOKUP($B135,FG!$A:$Y,16,FALSE)</f>
        <v>0.34716701795134602</v>
      </c>
      <c r="T135">
        <f>VLOOKUP($B135,FG!$A:$Y,17,FALSE)</f>
        <v>0.33600000000000002</v>
      </c>
      <c r="U135">
        <f t="shared" si="21"/>
        <v>-0.26988189366040805</v>
      </c>
      <c r="V135">
        <f t="shared" si="22"/>
        <v>0.43872260847926109</v>
      </c>
      <c r="W135">
        <f t="shared" si="23"/>
        <v>0.39609003659046893</v>
      </c>
      <c r="X135">
        <f t="shared" si="24"/>
        <v>-0.93323072587099665</v>
      </c>
      <c r="Y135">
        <f t="shared" si="25"/>
        <v>0.12978536071062252</v>
      </c>
      <c r="Z135">
        <f t="shared" si="26"/>
        <v>-0.48343505721771651</v>
      </c>
      <c r="AA135">
        <f t="shared" si="27"/>
        <v>-0.5319932718317032</v>
      </c>
      <c r="AB135">
        <f t="shared" si="28"/>
        <v>0.9063959602364926</v>
      </c>
      <c r="AC135">
        <f t="shared" si="20"/>
        <v>-0.82516881413985688</v>
      </c>
      <c r="AD135">
        <f>X135*'Comb LR RESULTS'!$B$18+Y135*'Comb LR RESULTS'!$B$19+Z135*'Comb LR RESULTS'!$B$20+AA135*'Comb LR RESULTS'!$B$21+AB135*'Comb LR RESULTS'!$B$22</f>
        <v>-0.23401737091759539</v>
      </c>
    </row>
    <row r="136" spans="1:30" x14ac:dyDescent="0.3">
      <c r="A136">
        <v>2023</v>
      </c>
      <c r="B136" t="s">
        <v>77</v>
      </c>
      <c r="C136" t="s">
        <v>69</v>
      </c>
      <c r="D136">
        <v>2023</v>
      </c>
      <c r="E136">
        <v>626</v>
      </c>
      <c r="F136">
        <v>360</v>
      </c>
      <c r="G136">
        <v>28.1</v>
      </c>
      <c r="H136">
        <v>106.8</v>
      </c>
      <c r="I136">
        <v>113.2</v>
      </c>
      <c r="J136">
        <v>6.9</v>
      </c>
      <c r="K136">
        <v>12.9</v>
      </c>
      <c r="L136">
        <v>48.7</v>
      </c>
      <c r="M136">
        <v>35.799999999999997</v>
      </c>
      <c r="N136">
        <v>31.1</v>
      </c>
      <c r="O136">
        <v>75.400000000000006</v>
      </c>
      <c r="P136">
        <v>33.9</v>
      </c>
      <c r="Q136">
        <v>-6.4</v>
      </c>
      <c r="R136">
        <f>VLOOKUP($B136,FG!$A:$Y,15,FALSE)</f>
        <v>0.43063063000000001</v>
      </c>
      <c r="S136">
        <f>VLOOKUP($B136,FG!$A:$Y,16,FALSE)</f>
        <v>0.32493729639053298</v>
      </c>
      <c r="T136">
        <f>VLOOKUP($B136,FG!$A:$Y,17,FALSE)</f>
        <v>0.33500000000000002</v>
      </c>
      <c r="U136">
        <f t="shared" si="21"/>
        <v>-0.35388694302276485</v>
      </c>
      <c r="V136">
        <f t="shared" si="22"/>
        <v>-0.24118410915992974</v>
      </c>
      <c r="W136">
        <f t="shared" si="23"/>
        <v>-0.53219504916373794</v>
      </c>
      <c r="X136">
        <f t="shared" si="24"/>
        <v>-0.32878590557001808</v>
      </c>
      <c r="Y136">
        <f t="shared" si="25"/>
        <v>0.78669412107256897</v>
      </c>
      <c r="Z136">
        <f t="shared" si="26"/>
        <v>0.13406905120095186</v>
      </c>
      <c r="AA136">
        <f t="shared" si="27"/>
        <v>-1.9125532765498865</v>
      </c>
      <c r="AB136">
        <f t="shared" si="28"/>
        <v>-0.21110831325625382</v>
      </c>
      <c r="AC136">
        <f t="shared" si="20"/>
        <v>-1.0488198934220154</v>
      </c>
      <c r="AD136">
        <f>X136*'Comb LR RESULTS'!$B$18+Y136*'Comb LR RESULTS'!$B$19+Z136*'Comb LR RESULTS'!$B$20+AA136*'Comb LR RESULTS'!$B$21+AB136*'Comb LR RESULTS'!$B$22</f>
        <v>-0.24263934389500849</v>
      </c>
    </row>
    <row r="137" spans="1:30" x14ac:dyDescent="0.3">
      <c r="A137">
        <v>2023</v>
      </c>
      <c r="B137" t="s">
        <v>197</v>
      </c>
      <c r="C137" t="s">
        <v>21</v>
      </c>
      <c r="D137">
        <v>2023</v>
      </c>
      <c r="E137">
        <v>659</v>
      </c>
      <c r="F137">
        <v>495</v>
      </c>
      <c r="G137">
        <v>16.600000000000001</v>
      </c>
      <c r="H137">
        <v>102.7</v>
      </c>
      <c r="I137">
        <v>110.7</v>
      </c>
      <c r="J137">
        <v>14.5</v>
      </c>
      <c r="K137">
        <v>13.2</v>
      </c>
      <c r="L137">
        <v>45</v>
      </c>
      <c r="M137">
        <v>31.8</v>
      </c>
      <c r="N137">
        <v>39.700000000000003</v>
      </c>
      <c r="O137">
        <v>88.5</v>
      </c>
      <c r="P137">
        <v>21.9</v>
      </c>
      <c r="Q137">
        <v>6.4</v>
      </c>
      <c r="R137">
        <f>VLOOKUP($B137,FG!$A:$Y,15,FALSE)</f>
        <v>0.513422818</v>
      </c>
      <c r="S137">
        <f>VLOOKUP($B137,FG!$A:$Y,16,FALSE)</f>
        <v>0.35837086571789301</v>
      </c>
      <c r="T137">
        <f>VLOOKUP($B137,FG!$A:$Y,17,FALSE)</f>
        <v>0.34</v>
      </c>
      <c r="U137">
        <f t="shared" si="21"/>
        <v>-0.29088315600099751</v>
      </c>
      <c r="V137">
        <f t="shared" si="22"/>
        <v>0.78139767703749852</v>
      </c>
      <c r="W137">
        <f t="shared" si="23"/>
        <v>1.5427951425221358</v>
      </c>
      <c r="X137">
        <f t="shared" si="24"/>
        <v>-1.3937601127669805</v>
      </c>
      <c r="Y137">
        <f t="shared" si="25"/>
        <v>-0.66608486818942725</v>
      </c>
      <c r="Z137">
        <f t="shared" si="26"/>
        <v>-0.85393752226891662</v>
      </c>
      <c r="AA137">
        <f t="shared" si="27"/>
        <v>0.82764915705741793</v>
      </c>
      <c r="AB137">
        <f t="shared" si="28"/>
        <v>1.1817231000825321</v>
      </c>
      <c r="AC137">
        <f t="shared" si="20"/>
        <v>-0.16622128894562482</v>
      </c>
      <c r="AD137">
        <f>X137*'Comb LR RESULTS'!$B$18+Y137*'Comb LR RESULTS'!$B$19+Z137*'Comb LR RESULTS'!$B$20+AA137*'Comb LR RESULTS'!$B$21+AB137*'Comb LR RESULTS'!$B$22</f>
        <v>-0.24976656159344598</v>
      </c>
    </row>
    <row r="138" spans="1:30" x14ac:dyDescent="0.3">
      <c r="A138">
        <v>2023</v>
      </c>
      <c r="B138" t="s">
        <v>219</v>
      </c>
      <c r="C138" t="s">
        <v>38</v>
      </c>
      <c r="D138">
        <v>2023</v>
      </c>
      <c r="E138">
        <v>454</v>
      </c>
      <c r="F138">
        <v>345</v>
      </c>
      <c r="G138">
        <v>12.8</v>
      </c>
      <c r="H138">
        <v>101.9</v>
      </c>
      <c r="I138">
        <v>108.7</v>
      </c>
      <c r="J138">
        <v>15.1</v>
      </c>
      <c r="K138">
        <v>14.7</v>
      </c>
      <c r="L138">
        <v>51.1</v>
      </c>
      <c r="M138">
        <v>36.4</v>
      </c>
      <c r="N138">
        <v>30.2</v>
      </c>
      <c r="O138">
        <v>90.2</v>
      </c>
      <c r="P138">
        <v>23.6</v>
      </c>
      <c r="Q138">
        <v>10.1</v>
      </c>
      <c r="R138">
        <f>VLOOKUP($B138,FG!$A:$Y,15,FALSE)</f>
        <v>0.50864197499999997</v>
      </c>
      <c r="S138">
        <f>VLOOKUP($B138,FG!$A:$Y,16,FALSE)</f>
        <v>0.36799268546220198</v>
      </c>
      <c r="T138">
        <f>VLOOKUP($B138,FG!$A:$Y,17,FALSE)</f>
        <v>0.33300000000000002</v>
      </c>
      <c r="U138">
        <f t="shared" si="21"/>
        <v>2.4135779107840157E-2</v>
      </c>
      <c r="V138">
        <f t="shared" si="22"/>
        <v>1.0756856582059773</v>
      </c>
      <c r="W138">
        <f t="shared" si="23"/>
        <v>1.7066101576552311</v>
      </c>
      <c r="X138">
        <f t="shared" si="24"/>
        <v>0.36200817477395653</v>
      </c>
      <c r="Y138">
        <f t="shared" si="25"/>
        <v>-1.1461335776846957</v>
      </c>
      <c r="Z138">
        <f t="shared" si="26"/>
        <v>0.28227003722143262</v>
      </c>
      <c r="AA138">
        <f t="shared" si="27"/>
        <v>1.1832479461514964</v>
      </c>
      <c r="AB138">
        <f t="shared" si="28"/>
        <v>-0.35686974023356893</v>
      </c>
      <c r="AC138">
        <f t="shared" si="20"/>
        <v>0.11171407147893703</v>
      </c>
      <c r="AD138">
        <f>X138*'Comb LR RESULTS'!$B$18+Y138*'Comb LR RESULTS'!$B$19+Z138*'Comb LR RESULTS'!$B$20+AA138*'Comb LR RESULTS'!$B$21+AB138*'Comb LR RESULTS'!$B$22</f>
        <v>-0.27686067842956918</v>
      </c>
    </row>
    <row r="139" spans="1:30" x14ac:dyDescent="0.3">
      <c r="A139">
        <v>2023</v>
      </c>
      <c r="B139" t="s">
        <v>147</v>
      </c>
      <c r="C139" t="s">
        <v>29</v>
      </c>
      <c r="D139">
        <v>2023</v>
      </c>
      <c r="E139">
        <v>595</v>
      </c>
      <c r="F139">
        <v>416</v>
      </c>
      <c r="G139">
        <v>21.4</v>
      </c>
      <c r="H139">
        <v>105.7</v>
      </c>
      <c r="I139">
        <v>113.3</v>
      </c>
      <c r="J139">
        <v>7</v>
      </c>
      <c r="K139">
        <v>12.5</v>
      </c>
      <c r="L139">
        <v>49.3</v>
      </c>
      <c r="M139">
        <v>36.799999999999997</v>
      </c>
      <c r="N139">
        <v>39.6</v>
      </c>
      <c r="O139">
        <v>84.3</v>
      </c>
      <c r="P139">
        <v>32.5</v>
      </c>
      <c r="Q139">
        <v>5.6</v>
      </c>
      <c r="R139">
        <f>VLOOKUP($B139,FG!$A:$Y,15,FALSE)</f>
        <v>0.383333333</v>
      </c>
      <c r="S139">
        <f>VLOOKUP($B139,FG!$A:$Y,16,FALSE)</f>
        <v>0.29516913989341997</v>
      </c>
      <c r="T139">
        <f>VLOOKUP($B139,FG!$A:$Y,17,FALSE)</f>
        <v>0.314</v>
      </c>
      <c r="U139">
        <f t="shared" si="21"/>
        <v>-0.43789199238512161</v>
      </c>
      <c r="V139">
        <f t="shared" si="22"/>
        <v>-1.1516574823307633</v>
      </c>
      <c r="W139">
        <f t="shared" si="23"/>
        <v>-0.50489254664155547</v>
      </c>
      <c r="X139">
        <f t="shared" si="24"/>
        <v>-0.15608738548402595</v>
      </c>
      <c r="Y139">
        <f t="shared" si="25"/>
        <v>-5.970755093224657E-2</v>
      </c>
      <c r="Z139">
        <f t="shared" si="26"/>
        <v>0.38107069456841924</v>
      </c>
      <c r="AA139">
        <f t="shared" si="27"/>
        <v>-5.0889027763245519E-2</v>
      </c>
      <c r="AB139">
        <f t="shared" si="28"/>
        <v>1.1655273859739412</v>
      </c>
      <c r="AC139">
        <f t="shared" si="20"/>
        <v>-1.6571946592378526</v>
      </c>
      <c r="AD139">
        <f>X139*'Comb LR RESULTS'!$B$18+Y139*'Comb LR RESULTS'!$B$19+Z139*'Comb LR RESULTS'!$B$20+AA139*'Comb LR RESULTS'!$B$21+AB139*'Comb LR RESULTS'!$B$22</f>
        <v>-0.29124697973932479</v>
      </c>
    </row>
    <row r="140" spans="1:30" x14ac:dyDescent="0.3">
      <c r="A140">
        <v>2023</v>
      </c>
      <c r="B140" t="s">
        <v>150</v>
      </c>
      <c r="C140" t="s">
        <v>19</v>
      </c>
      <c r="D140">
        <v>2023</v>
      </c>
      <c r="E140">
        <v>583</v>
      </c>
      <c r="F140">
        <v>396</v>
      </c>
      <c r="G140">
        <v>21</v>
      </c>
      <c r="H140">
        <v>106.2</v>
      </c>
      <c r="I140">
        <v>112.5</v>
      </c>
      <c r="J140">
        <v>14.1</v>
      </c>
      <c r="K140">
        <v>10.1</v>
      </c>
      <c r="L140">
        <v>46.1</v>
      </c>
      <c r="M140">
        <v>36</v>
      </c>
      <c r="N140">
        <v>35.9</v>
      </c>
      <c r="O140">
        <v>84.2</v>
      </c>
      <c r="P140">
        <v>28.8</v>
      </c>
      <c r="Q140">
        <v>1.4</v>
      </c>
      <c r="R140">
        <f>VLOOKUP($B140,FG!$A:$Y,15,FALSE)</f>
        <v>0.38899430699999998</v>
      </c>
      <c r="S140">
        <f>VLOOKUP($B140,FG!$A:$Y,16,FALSE)</f>
        <v>0.292560045068539</v>
      </c>
      <c r="T140">
        <f>VLOOKUP($B140,FG!$A:$Y,17,FALSE)</f>
        <v>0.30199999999999999</v>
      </c>
      <c r="U140">
        <f t="shared" si="21"/>
        <v>-0.94192228855926197</v>
      </c>
      <c r="V140">
        <f t="shared" si="22"/>
        <v>-1.2314579014921692</v>
      </c>
      <c r="W140">
        <f t="shared" si="23"/>
        <v>1.4335851324334055</v>
      </c>
      <c r="X140">
        <f t="shared" si="24"/>
        <v>-1.0771461592759914</v>
      </c>
      <c r="Y140">
        <f t="shared" si="25"/>
        <v>-0.11023899403701148</v>
      </c>
      <c r="Z140">
        <f t="shared" si="26"/>
        <v>0.18346937987444603</v>
      </c>
      <c r="AA140">
        <f t="shared" si="27"/>
        <v>-7.1806603592307727E-2</v>
      </c>
      <c r="AB140">
        <f t="shared" si="28"/>
        <v>0.56628596395609121</v>
      </c>
      <c r="AC140">
        <f t="shared" si="20"/>
        <v>-0.93180094145985648</v>
      </c>
      <c r="AD140">
        <f>X140*'Comb LR RESULTS'!$B$18+Y140*'Comb LR RESULTS'!$B$19+Z140*'Comb LR RESULTS'!$B$20+AA140*'Comb LR RESULTS'!$B$21+AB140*'Comb LR RESULTS'!$B$22</f>
        <v>-0.30715422830728351</v>
      </c>
    </row>
    <row r="141" spans="1:30" x14ac:dyDescent="0.3">
      <c r="A141">
        <v>2023</v>
      </c>
      <c r="B141" t="s">
        <v>68</v>
      </c>
      <c r="C141" t="s">
        <v>69</v>
      </c>
      <c r="D141">
        <v>2023</v>
      </c>
      <c r="E141">
        <v>422</v>
      </c>
      <c r="F141">
        <v>242</v>
      </c>
      <c r="G141">
        <v>29.3</v>
      </c>
      <c r="H141">
        <v>107.6</v>
      </c>
      <c r="I141">
        <v>115.3</v>
      </c>
      <c r="J141">
        <v>5.8</v>
      </c>
      <c r="K141">
        <v>13.7</v>
      </c>
      <c r="L141">
        <v>54</v>
      </c>
      <c r="M141">
        <v>40.299999999999997</v>
      </c>
      <c r="N141">
        <v>28.9</v>
      </c>
      <c r="O141">
        <v>73.400000000000006</v>
      </c>
      <c r="P141">
        <v>35.6</v>
      </c>
      <c r="Q141">
        <v>-4.5</v>
      </c>
      <c r="R141">
        <f>VLOOKUP($B141,FG!$A:$Y,15,FALSE)</f>
        <v>0.54223433200000004</v>
      </c>
      <c r="S141">
        <f>VLOOKUP($B141,FG!$A:$Y,16,FALSE)</f>
        <v>0.39499556791753998</v>
      </c>
      <c r="T141">
        <f>VLOOKUP($B141,FG!$A:$Y,17,FALSE)</f>
        <v>0.36199999999999999</v>
      </c>
      <c r="U141">
        <f t="shared" si="21"/>
        <v>-0.18587684429805162</v>
      </c>
      <c r="V141">
        <f t="shared" si="22"/>
        <v>1.9015817958062839</v>
      </c>
      <c r="W141">
        <f t="shared" si="23"/>
        <v>-0.83252257690774611</v>
      </c>
      <c r="X141">
        <f t="shared" si="24"/>
        <v>1.196717688522926</v>
      </c>
      <c r="Y141">
        <f t="shared" si="25"/>
        <v>0.93828845038686426</v>
      </c>
      <c r="Z141">
        <f t="shared" si="26"/>
        <v>1.2455764463545549</v>
      </c>
      <c r="AA141">
        <f t="shared" si="27"/>
        <v>-2.3309047931311544</v>
      </c>
      <c r="AB141">
        <f t="shared" si="28"/>
        <v>-0.56741402364524596</v>
      </c>
      <c r="AC141">
        <f t="shared" si="20"/>
        <v>-2.070778765453599</v>
      </c>
      <c r="AD141">
        <f>X141*'Comb LR RESULTS'!$B$18+Y141*'Comb LR RESULTS'!$B$19+Z141*'Comb LR RESULTS'!$B$20+AA141*'Comb LR RESULTS'!$B$21+AB141*'Comb LR RESULTS'!$B$22</f>
        <v>-0.31611361697456131</v>
      </c>
    </row>
    <row r="142" spans="1:30" x14ac:dyDescent="0.3">
      <c r="A142">
        <v>2023</v>
      </c>
      <c r="B142" t="s">
        <v>202</v>
      </c>
      <c r="C142" t="s">
        <v>35</v>
      </c>
      <c r="D142">
        <v>2023</v>
      </c>
      <c r="E142">
        <v>421</v>
      </c>
      <c r="F142">
        <v>263</v>
      </c>
      <c r="G142">
        <v>15.6</v>
      </c>
      <c r="H142">
        <v>101.7</v>
      </c>
      <c r="I142">
        <v>109</v>
      </c>
      <c r="J142">
        <v>11.4</v>
      </c>
      <c r="K142">
        <v>11</v>
      </c>
      <c r="L142">
        <v>52.7</v>
      </c>
      <c r="M142">
        <v>41.7</v>
      </c>
      <c r="N142">
        <v>20.100000000000001</v>
      </c>
      <c r="O142">
        <v>86.6</v>
      </c>
      <c r="P142">
        <v>28</v>
      </c>
      <c r="Q142">
        <v>3.6</v>
      </c>
      <c r="R142">
        <f>VLOOKUP($B142,FG!$A:$Y,15,FALSE)</f>
        <v>0.39376770500000002</v>
      </c>
      <c r="S142">
        <f>VLOOKUP($B142,FG!$A:$Y,16,FALSE)</f>
        <v>0.32252769399256898</v>
      </c>
      <c r="T142">
        <f>VLOOKUP($B142,FG!$A:$Y,17,FALSE)</f>
        <v>0.30599999999999999</v>
      </c>
      <c r="U142">
        <f t="shared" si="21"/>
        <v>-0.75291092749395927</v>
      </c>
      <c r="V142">
        <f t="shared" si="22"/>
        <v>-0.31488295656714443</v>
      </c>
      <c r="W142">
        <f t="shared" si="23"/>
        <v>0.69641756433447688</v>
      </c>
      <c r="X142">
        <f t="shared" si="24"/>
        <v>0.8225375616699403</v>
      </c>
      <c r="Y142">
        <f t="shared" si="25"/>
        <v>-0.79241347595134026</v>
      </c>
      <c r="Z142">
        <f t="shared" si="26"/>
        <v>1.5913787470690106</v>
      </c>
      <c r="AA142">
        <f t="shared" si="27"/>
        <v>0.43021521630521209</v>
      </c>
      <c r="AB142">
        <f t="shared" si="28"/>
        <v>-1.9926368652012123</v>
      </c>
      <c r="AC142">
        <f t="shared" si="20"/>
        <v>3.9059858486073518E-2</v>
      </c>
      <c r="AD142">
        <f>X142*'Comb LR RESULTS'!$B$18+Y142*'Comb LR RESULTS'!$B$19+Z142*'Comb LR RESULTS'!$B$20+AA142*'Comb LR RESULTS'!$B$21+AB142*'Comb LR RESULTS'!$B$22</f>
        <v>-0.31790160063921424</v>
      </c>
    </row>
    <row r="143" spans="1:30" x14ac:dyDescent="0.3">
      <c r="A143">
        <v>2023</v>
      </c>
      <c r="B143" t="s">
        <v>173</v>
      </c>
      <c r="C143" t="s">
        <v>157</v>
      </c>
      <c r="D143">
        <v>2023</v>
      </c>
      <c r="E143">
        <v>418</v>
      </c>
      <c r="F143">
        <v>281</v>
      </c>
      <c r="G143">
        <v>19.2</v>
      </c>
      <c r="H143">
        <v>104.5</v>
      </c>
      <c r="I143">
        <v>111.3</v>
      </c>
      <c r="J143">
        <v>12.5</v>
      </c>
      <c r="K143">
        <v>10.3</v>
      </c>
      <c r="L143">
        <v>47</v>
      </c>
      <c r="M143">
        <v>36.700000000000003</v>
      </c>
      <c r="N143">
        <v>32.6</v>
      </c>
      <c r="O143">
        <v>85</v>
      </c>
      <c r="P143">
        <v>27.5</v>
      </c>
      <c r="Q143">
        <v>3.5</v>
      </c>
      <c r="R143">
        <f>VLOOKUP($B143,FG!$A:$Y,15,FALSE)</f>
        <v>0.471287128</v>
      </c>
      <c r="S143">
        <f>VLOOKUP($B143,FG!$A:$Y,16,FALSE)</f>
        <v>0.34586801450011601</v>
      </c>
      <c r="T143">
        <f>VLOOKUP($B143,FG!$A:$Y,17,FALSE)</f>
        <v>0.318</v>
      </c>
      <c r="U143">
        <f t="shared" si="21"/>
        <v>-0.89991976387808348</v>
      </c>
      <c r="V143">
        <f t="shared" si="22"/>
        <v>0.39899196361663242</v>
      </c>
      <c r="W143">
        <f t="shared" si="23"/>
        <v>0.99674509207848483</v>
      </c>
      <c r="X143">
        <f t="shared" si="24"/>
        <v>-0.81809837914700123</v>
      </c>
      <c r="Y143">
        <f t="shared" si="25"/>
        <v>-0.33763048800845447</v>
      </c>
      <c r="Z143">
        <f t="shared" si="26"/>
        <v>0.35637053023167387</v>
      </c>
      <c r="AA143">
        <f t="shared" si="27"/>
        <v>9.5534003040198878E-2</v>
      </c>
      <c r="AB143">
        <f t="shared" si="28"/>
        <v>3.1827398372604135E-2</v>
      </c>
      <c r="AC143">
        <f t="shared" ref="AC143:AC174" si="29">Y143+AA143-AB143-Z143</f>
        <v>-0.63029441357253357</v>
      </c>
      <c r="AD143">
        <f>X143*'Comb LR RESULTS'!$B$18+Y143*'Comb LR RESULTS'!$B$19+Z143*'Comb LR RESULTS'!$B$20+AA143*'Comb LR RESULTS'!$B$21+AB143*'Comb LR RESULTS'!$B$22</f>
        <v>-0.33266029243123885</v>
      </c>
    </row>
    <row r="144" spans="1:30" x14ac:dyDescent="0.3">
      <c r="A144">
        <v>2023</v>
      </c>
      <c r="B144" t="s">
        <v>108</v>
      </c>
      <c r="C144" t="s">
        <v>44</v>
      </c>
      <c r="D144">
        <v>2023</v>
      </c>
      <c r="E144">
        <v>405</v>
      </c>
      <c r="F144">
        <v>241</v>
      </c>
      <c r="G144">
        <v>24.9</v>
      </c>
      <c r="H144">
        <v>105.5</v>
      </c>
      <c r="I144">
        <v>113.6</v>
      </c>
      <c r="J144">
        <v>10</v>
      </c>
      <c r="K144">
        <v>12.4</v>
      </c>
      <c r="L144">
        <v>47</v>
      </c>
      <c r="M144">
        <v>34.6</v>
      </c>
      <c r="N144">
        <v>38.200000000000003</v>
      </c>
      <c r="O144">
        <v>79.099999999999994</v>
      </c>
      <c r="P144">
        <v>39</v>
      </c>
      <c r="Q144">
        <v>-1.7</v>
      </c>
      <c r="R144">
        <f>VLOOKUP($B144,FG!$A:$Y,15,FALSE)</f>
        <v>0.38544474299999998</v>
      </c>
      <c r="S144">
        <f>VLOOKUP($B144,FG!$A:$Y,16,FALSE)</f>
        <v>0.29235968068242002</v>
      </c>
      <c r="T144">
        <f>VLOOKUP($B144,FG!$A:$Y,17,FALSE)</f>
        <v>0.27400000000000002</v>
      </c>
      <c r="U144">
        <f t="shared" si="21"/>
        <v>-0.45889325472571074</v>
      </c>
      <c r="V144">
        <f t="shared" si="22"/>
        <v>-1.2375861425376213</v>
      </c>
      <c r="W144">
        <f t="shared" si="23"/>
        <v>0.31418252902392108</v>
      </c>
      <c r="X144">
        <f t="shared" si="24"/>
        <v>-0.81809837914700123</v>
      </c>
      <c r="Y144">
        <f t="shared" si="25"/>
        <v>0.38244257623444794</v>
      </c>
      <c r="Z144">
        <f t="shared" si="26"/>
        <v>-0.16233292084000792</v>
      </c>
      <c r="AA144">
        <f t="shared" si="27"/>
        <v>-1.1386029708745429</v>
      </c>
      <c r="AB144">
        <f t="shared" si="28"/>
        <v>0.93878738845367404</v>
      </c>
      <c r="AC144">
        <f t="shared" si="29"/>
        <v>-1.532614862253761</v>
      </c>
      <c r="AD144">
        <f>X144*'Comb LR RESULTS'!$B$18+Y144*'Comb LR RESULTS'!$B$19+Z144*'Comb LR RESULTS'!$B$20+AA144*'Comb LR RESULTS'!$B$21+AB144*'Comb LR RESULTS'!$B$22</f>
        <v>-0.35143364994506082</v>
      </c>
    </row>
    <row r="145" spans="1:30" x14ac:dyDescent="0.3">
      <c r="A145">
        <v>2023</v>
      </c>
      <c r="B145" t="s">
        <v>192</v>
      </c>
      <c r="C145" t="s">
        <v>48</v>
      </c>
      <c r="D145">
        <v>2023</v>
      </c>
      <c r="E145">
        <v>402</v>
      </c>
      <c r="F145">
        <v>255</v>
      </c>
      <c r="G145">
        <v>17.3</v>
      </c>
      <c r="H145">
        <v>103.5</v>
      </c>
      <c r="I145">
        <v>109.4</v>
      </c>
      <c r="J145">
        <v>4.7</v>
      </c>
      <c r="K145">
        <v>16.7</v>
      </c>
      <c r="L145">
        <v>52.4</v>
      </c>
      <c r="M145">
        <v>35.700000000000003</v>
      </c>
      <c r="N145">
        <v>22.7</v>
      </c>
      <c r="O145">
        <v>81.7</v>
      </c>
      <c r="P145">
        <v>27</v>
      </c>
      <c r="Q145">
        <v>-3.5</v>
      </c>
      <c r="R145">
        <f>VLOOKUP($B145,FG!$A:$Y,15,FALSE)</f>
        <v>0.37685459900000001</v>
      </c>
      <c r="S145">
        <f>VLOOKUP($B145,FG!$A:$Y,16,FALSE)</f>
        <v>0.32999696588157701</v>
      </c>
      <c r="T145">
        <f>VLOOKUP($B145,FG!$A:$Y,17,FALSE)</f>
        <v>0.34499999999999997</v>
      </c>
      <c r="U145">
        <f t="shared" si="21"/>
        <v>0.44416102591962375</v>
      </c>
      <c r="V145">
        <f t="shared" si="22"/>
        <v>-8.6431686076989436E-2</v>
      </c>
      <c r="W145">
        <f t="shared" si="23"/>
        <v>-1.1328501046517541</v>
      </c>
      <c r="X145">
        <f t="shared" si="24"/>
        <v>0.73618830162694227</v>
      </c>
      <c r="Y145">
        <f t="shared" si="25"/>
        <v>-0.57765484275608847</v>
      </c>
      <c r="Z145">
        <f t="shared" si="26"/>
        <v>0.10936888686420654</v>
      </c>
      <c r="AA145">
        <f t="shared" si="27"/>
        <v>-0.59474599931889272</v>
      </c>
      <c r="AB145">
        <f t="shared" si="28"/>
        <v>-1.5715482983778588</v>
      </c>
      <c r="AC145">
        <f t="shared" si="29"/>
        <v>0.28977856943867109</v>
      </c>
      <c r="AD145">
        <f>X145*'Comb LR RESULTS'!$B$18+Y145*'Comb LR RESULTS'!$B$19+Z145*'Comb LR RESULTS'!$B$20+AA145*'Comb LR RESULTS'!$B$21+AB145*'Comb LR RESULTS'!$B$22</f>
        <v>-0.36326280558819429</v>
      </c>
    </row>
    <row r="146" spans="1:30" x14ac:dyDescent="0.3">
      <c r="A146">
        <v>2023</v>
      </c>
      <c r="B146" t="s">
        <v>155</v>
      </c>
      <c r="C146" t="s">
        <v>17</v>
      </c>
      <c r="D146">
        <v>2023</v>
      </c>
      <c r="E146">
        <v>601</v>
      </c>
      <c r="F146">
        <v>377</v>
      </c>
      <c r="G146">
        <v>20.7</v>
      </c>
      <c r="H146">
        <v>103.1</v>
      </c>
      <c r="I146">
        <v>108.7</v>
      </c>
      <c r="J146">
        <v>10.1</v>
      </c>
      <c r="K146">
        <v>11.5</v>
      </c>
      <c r="L146">
        <v>48.4</v>
      </c>
      <c r="M146">
        <v>36.9</v>
      </c>
      <c r="N146">
        <v>33.1</v>
      </c>
      <c r="O146">
        <v>82.8</v>
      </c>
      <c r="P146">
        <v>33</v>
      </c>
      <c r="Q146">
        <v>-0.1</v>
      </c>
      <c r="R146">
        <f>VLOOKUP($B146,FG!$A:$Y,15,FALSE)</f>
        <v>0.382624768</v>
      </c>
      <c r="S146">
        <f>VLOOKUP($B146,FG!$A:$Y,16,FALSE)</f>
        <v>0.29024980366230002</v>
      </c>
      <c r="T146">
        <f>VLOOKUP($B146,FG!$A:$Y,17,FALSE)</f>
        <v>0.30499999999999999</v>
      </c>
      <c r="U146">
        <f t="shared" si="21"/>
        <v>-0.64790461579101344</v>
      </c>
      <c r="V146">
        <f t="shared" si="22"/>
        <v>-1.3021177452141453</v>
      </c>
      <c r="W146">
        <f t="shared" si="23"/>
        <v>0.34148503154610355</v>
      </c>
      <c r="X146">
        <f t="shared" si="24"/>
        <v>-0.41513516561301622</v>
      </c>
      <c r="Y146">
        <f t="shared" si="25"/>
        <v>-0.14813757636558539</v>
      </c>
      <c r="Z146">
        <f t="shared" si="26"/>
        <v>0.40577085890516629</v>
      </c>
      <c r="AA146">
        <f t="shared" si="27"/>
        <v>-0.36465266519919654</v>
      </c>
      <c r="AB146">
        <f t="shared" si="28"/>
        <v>0.11280596891555679</v>
      </c>
      <c r="AC146">
        <f t="shared" si="29"/>
        <v>-1.031367069385505</v>
      </c>
      <c r="AD146">
        <f>X146*'Comb LR RESULTS'!$B$18+Y146*'Comb LR RESULTS'!$B$19+Z146*'Comb LR RESULTS'!$B$20+AA146*'Comb LR RESULTS'!$B$21+AB146*'Comb LR RESULTS'!$B$22</f>
        <v>-0.36557588150816306</v>
      </c>
    </row>
    <row r="147" spans="1:30" x14ac:dyDescent="0.3">
      <c r="A147">
        <v>2023</v>
      </c>
      <c r="B147" t="s">
        <v>183</v>
      </c>
      <c r="C147" t="s">
        <v>44</v>
      </c>
      <c r="D147">
        <v>2023</v>
      </c>
      <c r="E147">
        <v>581</v>
      </c>
      <c r="F147">
        <v>458</v>
      </c>
      <c r="G147">
        <v>18.100000000000001</v>
      </c>
      <c r="H147">
        <v>104.8</v>
      </c>
      <c r="I147">
        <v>112.3</v>
      </c>
      <c r="J147">
        <v>4.4000000000000004</v>
      </c>
      <c r="K147">
        <v>8.6</v>
      </c>
      <c r="L147">
        <v>50.4</v>
      </c>
      <c r="M147">
        <v>41.8</v>
      </c>
      <c r="N147">
        <v>31.4</v>
      </c>
      <c r="O147">
        <v>87.1</v>
      </c>
      <c r="P147">
        <v>25</v>
      </c>
      <c r="Q147">
        <v>9.8000000000000007</v>
      </c>
      <c r="R147">
        <f>VLOOKUP($B147,FG!$A:$Y,15,FALSE)</f>
        <v>0.44506517600000001</v>
      </c>
      <c r="S147">
        <f>VLOOKUP($B147,FG!$A:$Y,16,FALSE)</f>
        <v>0.33851495066593401</v>
      </c>
      <c r="T147">
        <f>VLOOKUP($B147,FG!$A:$Y,17,FALSE)</f>
        <v>0.32500000000000001</v>
      </c>
      <c r="U147">
        <f t="shared" si="21"/>
        <v>-1.2569412236680997</v>
      </c>
      <c r="V147">
        <f t="shared" si="22"/>
        <v>0.17409497233343291</v>
      </c>
      <c r="W147">
        <f t="shared" si="23"/>
        <v>-1.2147576122183017</v>
      </c>
      <c r="X147">
        <f t="shared" si="24"/>
        <v>0.16052656800696302</v>
      </c>
      <c r="Y147">
        <f t="shared" si="25"/>
        <v>-0.47659195654655817</v>
      </c>
      <c r="Z147">
        <f t="shared" si="26"/>
        <v>1.6160789114057561</v>
      </c>
      <c r="AA147">
        <f t="shared" si="27"/>
        <v>0.53480309545052906</v>
      </c>
      <c r="AB147">
        <f t="shared" si="28"/>
        <v>-0.16252117093048268</v>
      </c>
      <c r="AC147">
        <f t="shared" si="29"/>
        <v>-1.3953466015713025</v>
      </c>
      <c r="AD147">
        <f>X147*'Comb LR RESULTS'!$B$18+Y147*'Comb LR RESULTS'!$B$19+Z147*'Comb LR RESULTS'!$B$20+AA147*'Comb LR RESULTS'!$B$21+AB147*'Comb LR RESULTS'!$B$22</f>
        <v>-0.36745598443158733</v>
      </c>
    </row>
    <row r="148" spans="1:30" x14ac:dyDescent="0.3">
      <c r="A148">
        <v>2023</v>
      </c>
      <c r="B148" t="s">
        <v>137</v>
      </c>
      <c r="C148" t="s">
        <v>51</v>
      </c>
      <c r="D148">
        <v>2023</v>
      </c>
      <c r="E148">
        <v>628</v>
      </c>
      <c r="F148">
        <v>443</v>
      </c>
      <c r="G148">
        <v>22.6</v>
      </c>
      <c r="H148">
        <v>104.4</v>
      </c>
      <c r="I148">
        <v>111</v>
      </c>
      <c r="J148">
        <v>6.3</v>
      </c>
      <c r="K148">
        <v>17.899999999999999</v>
      </c>
      <c r="L148">
        <v>49.9</v>
      </c>
      <c r="M148">
        <v>32</v>
      </c>
      <c r="N148">
        <v>36.4</v>
      </c>
      <c r="O148">
        <v>78.400000000000006</v>
      </c>
      <c r="P148">
        <v>33.4</v>
      </c>
      <c r="Q148">
        <v>1.4</v>
      </c>
      <c r="R148">
        <f>VLOOKUP($B148,FG!$A:$Y,15,FALSE)</f>
        <v>0.41105354</v>
      </c>
      <c r="S148">
        <f>VLOOKUP($B148,FG!$A:$Y,16,FALSE)</f>
        <v>0.30868619813919002</v>
      </c>
      <c r="T148">
        <f>VLOOKUP($B148,FG!$A:$Y,17,FALSE)</f>
        <v>0.33100000000000002</v>
      </c>
      <c r="U148">
        <f t="shared" si="21"/>
        <v>0.69617617400669374</v>
      </c>
      <c r="V148">
        <f t="shared" si="22"/>
        <v>-0.73823175952638209</v>
      </c>
      <c r="W148">
        <f t="shared" si="23"/>
        <v>-0.69601006429683343</v>
      </c>
      <c r="X148">
        <f t="shared" si="24"/>
        <v>1.6611134601968208E-2</v>
      </c>
      <c r="Y148">
        <f t="shared" si="25"/>
        <v>9.1886778382049047E-2</v>
      </c>
      <c r="Z148">
        <f t="shared" si="26"/>
        <v>-0.80453719359542342</v>
      </c>
      <c r="AA148">
        <f t="shared" si="27"/>
        <v>-1.2850260016779844</v>
      </c>
      <c r="AB148">
        <f t="shared" si="28"/>
        <v>0.64726453449904386</v>
      </c>
      <c r="AC148">
        <f t="shared" si="29"/>
        <v>-1.0358665641995559</v>
      </c>
      <c r="AD148">
        <f>X148*'Comb LR RESULTS'!$B$18+Y148*'Comb LR RESULTS'!$B$19+Z148*'Comb LR RESULTS'!$B$20+AA148*'Comb LR RESULTS'!$B$21+AB148*'Comb LR RESULTS'!$B$22</f>
        <v>-0.36895633436187564</v>
      </c>
    </row>
    <row r="149" spans="1:30" x14ac:dyDescent="0.3">
      <c r="A149">
        <v>2023</v>
      </c>
      <c r="B149" t="s">
        <v>121</v>
      </c>
      <c r="C149" t="s">
        <v>25</v>
      </c>
      <c r="D149">
        <v>2023</v>
      </c>
      <c r="E149">
        <v>568</v>
      </c>
      <c r="F149">
        <v>306</v>
      </c>
      <c r="G149">
        <v>23.9</v>
      </c>
      <c r="H149">
        <v>104.9</v>
      </c>
      <c r="I149">
        <v>111.4</v>
      </c>
      <c r="J149">
        <v>15.7</v>
      </c>
      <c r="K149">
        <v>16.8</v>
      </c>
      <c r="L149">
        <v>50.6</v>
      </c>
      <c r="M149">
        <v>33.799999999999997</v>
      </c>
      <c r="N149">
        <v>27.7</v>
      </c>
      <c r="O149">
        <v>75.5</v>
      </c>
      <c r="P149">
        <v>39.700000000000003</v>
      </c>
      <c r="Q149">
        <v>-9.9</v>
      </c>
      <c r="R149">
        <f>VLOOKUP($B149,FG!$A:$Y,15,FALSE)</f>
        <v>0.43685300199999999</v>
      </c>
      <c r="S149">
        <f>VLOOKUP($B149,FG!$A:$Y,16,FALSE)</f>
        <v>0.34430466534392101</v>
      </c>
      <c r="T149">
        <f>VLOOKUP($B149,FG!$A:$Y,17,FALSE)</f>
        <v>0.32500000000000001</v>
      </c>
      <c r="U149">
        <f t="shared" si="21"/>
        <v>0.46516228826021322</v>
      </c>
      <c r="V149">
        <f t="shared" si="22"/>
        <v>0.35117617832194425</v>
      </c>
      <c r="W149">
        <f t="shared" si="23"/>
        <v>1.8704251727883263</v>
      </c>
      <c r="X149">
        <f t="shared" si="24"/>
        <v>0.21809274136896176</v>
      </c>
      <c r="Y149">
        <f t="shared" si="25"/>
        <v>0.25611396847253526</v>
      </c>
      <c r="Z149">
        <f t="shared" si="26"/>
        <v>-0.35993423553398285</v>
      </c>
      <c r="AA149">
        <f t="shared" si="27"/>
        <v>-1.8916357007208242</v>
      </c>
      <c r="AB149">
        <f t="shared" si="28"/>
        <v>-0.76176259294833226</v>
      </c>
      <c r="AC149">
        <f t="shared" si="29"/>
        <v>-0.51382490376597378</v>
      </c>
      <c r="AD149">
        <f>X149*'Comb LR RESULTS'!$B$18+Y149*'Comb LR RESULTS'!$B$19+Z149*'Comb LR RESULTS'!$B$20+AA149*'Comb LR RESULTS'!$B$21+AB149*'Comb LR RESULTS'!$B$22</f>
        <v>-0.37590392264690753</v>
      </c>
    </row>
    <row r="150" spans="1:30" x14ac:dyDescent="0.3">
      <c r="A150">
        <v>2023</v>
      </c>
      <c r="B150" t="s">
        <v>79</v>
      </c>
      <c r="C150" t="s">
        <v>80</v>
      </c>
      <c r="D150">
        <v>2023</v>
      </c>
      <c r="E150">
        <v>601</v>
      </c>
      <c r="F150">
        <v>367</v>
      </c>
      <c r="G150">
        <v>27.8</v>
      </c>
      <c r="H150">
        <v>105.2</v>
      </c>
      <c r="I150">
        <v>113.2</v>
      </c>
      <c r="J150">
        <v>11.2</v>
      </c>
      <c r="K150">
        <v>13.1</v>
      </c>
      <c r="L150">
        <v>48.8</v>
      </c>
      <c r="M150">
        <v>35.700000000000003</v>
      </c>
      <c r="N150">
        <v>29.8</v>
      </c>
      <c r="O150">
        <v>73.400000000000006</v>
      </c>
      <c r="P150">
        <v>33.6</v>
      </c>
      <c r="Q150">
        <v>-6.9</v>
      </c>
      <c r="R150">
        <f>VLOOKUP($B150,FG!$A:$Y,15,FALSE)</f>
        <v>0.39774859200000001</v>
      </c>
      <c r="S150">
        <f>VLOOKUP($B150,FG!$A:$Y,16,FALSE)</f>
        <v>0.31016897598902299</v>
      </c>
      <c r="T150">
        <f>VLOOKUP($B150,FG!$A:$Y,17,FALSE)</f>
        <v>0.32500000000000001</v>
      </c>
      <c r="U150">
        <f t="shared" si="21"/>
        <v>-0.31188441834158664</v>
      </c>
      <c r="V150">
        <f t="shared" si="22"/>
        <v>-0.69288028635969978</v>
      </c>
      <c r="W150">
        <f t="shared" si="23"/>
        <v>0.6418125592901115</v>
      </c>
      <c r="X150">
        <f t="shared" si="24"/>
        <v>-0.30000281888902075</v>
      </c>
      <c r="Y150">
        <f t="shared" si="25"/>
        <v>0.74879553874399507</v>
      </c>
      <c r="Z150">
        <f t="shared" si="26"/>
        <v>0.10936888686420654</v>
      </c>
      <c r="AA150">
        <f t="shared" si="27"/>
        <v>-2.3309047931311544</v>
      </c>
      <c r="AB150">
        <f t="shared" si="28"/>
        <v>-0.42165259666793087</v>
      </c>
      <c r="AC150">
        <f t="shared" si="29"/>
        <v>-1.2698255445834348</v>
      </c>
      <c r="AD150">
        <f>X150*'Comb LR RESULTS'!$B$18+Y150*'Comb LR RESULTS'!$B$19+Z150*'Comb LR RESULTS'!$B$20+AA150*'Comb LR RESULTS'!$B$21+AB150*'Comb LR RESULTS'!$B$22</f>
        <v>-0.39494502749168175</v>
      </c>
    </row>
    <row r="151" spans="1:30" x14ac:dyDescent="0.3">
      <c r="A151">
        <v>2023</v>
      </c>
      <c r="B151" t="s">
        <v>214</v>
      </c>
      <c r="C151" t="s">
        <v>54</v>
      </c>
      <c r="D151">
        <v>2023</v>
      </c>
      <c r="E151">
        <v>666</v>
      </c>
      <c r="F151">
        <v>492</v>
      </c>
      <c r="G151">
        <v>13.6</v>
      </c>
      <c r="H151">
        <v>103.3</v>
      </c>
      <c r="I151">
        <v>111.4</v>
      </c>
      <c r="J151">
        <v>5.5</v>
      </c>
      <c r="K151">
        <v>13.8</v>
      </c>
      <c r="L151">
        <v>53</v>
      </c>
      <c r="M151">
        <v>39.200000000000003</v>
      </c>
      <c r="N151">
        <v>28.7</v>
      </c>
      <c r="O151">
        <v>88</v>
      </c>
      <c r="P151">
        <v>27.6</v>
      </c>
      <c r="Q151">
        <v>7.3</v>
      </c>
      <c r="R151">
        <f>VLOOKUP($B151,FG!$A:$Y,15,FALSE)</f>
        <v>0.43959731499999999</v>
      </c>
      <c r="S151">
        <f>VLOOKUP($B151,FG!$A:$Y,16,FALSE)</f>
        <v>0.34280308538809701</v>
      </c>
      <c r="T151">
        <f>VLOOKUP($B151,FG!$A:$Y,17,FALSE)</f>
        <v>0.318</v>
      </c>
      <c r="U151">
        <f t="shared" si="21"/>
        <v>-0.16487558195746216</v>
      </c>
      <c r="V151">
        <f t="shared" si="22"/>
        <v>0.30524963370715147</v>
      </c>
      <c r="W151">
        <f t="shared" si="23"/>
        <v>-0.91443008447429375</v>
      </c>
      <c r="X151">
        <f t="shared" si="24"/>
        <v>0.90888682171293644</v>
      </c>
      <c r="Y151">
        <f t="shared" si="25"/>
        <v>-1.0450706914751657</v>
      </c>
      <c r="Z151">
        <f t="shared" si="26"/>
        <v>0.97387463865034229</v>
      </c>
      <c r="AA151">
        <f t="shared" si="27"/>
        <v>0.72306127791210095</v>
      </c>
      <c r="AB151">
        <f t="shared" si="28"/>
        <v>-0.59980545186242695</v>
      </c>
      <c r="AC151">
        <f t="shared" si="29"/>
        <v>-0.69607860035098013</v>
      </c>
      <c r="AD151">
        <f>X151*'Comb LR RESULTS'!$B$18+Y151*'Comb LR RESULTS'!$B$19+Z151*'Comb LR RESULTS'!$B$20+AA151*'Comb LR RESULTS'!$B$21+AB151*'Comb LR RESULTS'!$B$22</f>
        <v>-0.43011163228862476</v>
      </c>
    </row>
    <row r="152" spans="1:30" x14ac:dyDescent="0.3">
      <c r="A152">
        <v>2023</v>
      </c>
      <c r="B152" t="s">
        <v>215</v>
      </c>
      <c r="C152" t="s">
        <v>157</v>
      </c>
      <c r="D152">
        <v>2023</v>
      </c>
      <c r="E152">
        <v>659</v>
      </c>
      <c r="F152">
        <v>482</v>
      </c>
      <c r="G152">
        <v>13.5</v>
      </c>
      <c r="H152">
        <v>104</v>
      </c>
      <c r="I152">
        <v>110.8</v>
      </c>
      <c r="J152">
        <v>7.1</v>
      </c>
      <c r="K152">
        <v>16.2</v>
      </c>
      <c r="L152">
        <v>51</v>
      </c>
      <c r="M152">
        <v>34.799999999999997</v>
      </c>
      <c r="N152">
        <v>34.700000000000003</v>
      </c>
      <c r="O152">
        <v>87.8</v>
      </c>
      <c r="P152">
        <v>31.1</v>
      </c>
      <c r="Q152">
        <v>4.9000000000000004</v>
      </c>
      <c r="R152">
        <f>VLOOKUP($B152,FG!$A:$Y,15,FALSE)</f>
        <v>0.40098199600000001</v>
      </c>
      <c r="S152">
        <f>VLOOKUP($B152,FG!$A:$Y,16,FALSE)</f>
        <v>0.31447658627726299</v>
      </c>
      <c r="T152">
        <f>VLOOKUP($B152,FG!$A:$Y,17,FALSE)</f>
        <v>0.28799999999999998</v>
      </c>
      <c r="U152">
        <f t="shared" si="21"/>
        <v>0.33915471421667787</v>
      </c>
      <c r="V152">
        <f t="shared" si="22"/>
        <v>-0.56112995543747335</v>
      </c>
      <c r="W152">
        <f t="shared" si="23"/>
        <v>-0.477590044119373</v>
      </c>
      <c r="X152">
        <f t="shared" si="24"/>
        <v>0.3332250880929572</v>
      </c>
      <c r="Y152">
        <f t="shared" si="25"/>
        <v>-1.0577035522513569</v>
      </c>
      <c r="Z152">
        <f t="shared" si="26"/>
        <v>-0.11293259216651548</v>
      </c>
      <c r="AA152">
        <f t="shared" si="27"/>
        <v>0.6812261262539735</v>
      </c>
      <c r="AB152">
        <f t="shared" si="28"/>
        <v>0.37193739465300552</v>
      </c>
      <c r="AC152">
        <f t="shared" si="29"/>
        <v>-0.63548222848387337</v>
      </c>
      <c r="AD152">
        <f>X152*'Comb LR RESULTS'!$B$18+Y152*'Comb LR RESULTS'!$B$19+Z152*'Comb LR RESULTS'!$B$20+AA152*'Comb LR RESULTS'!$B$21+AB152*'Comb LR RESULTS'!$B$22</f>
        <v>-0.43535364405977767</v>
      </c>
    </row>
    <row r="153" spans="1:30" x14ac:dyDescent="0.3">
      <c r="A153">
        <v>2023</v>
      </c>
      <c r="B153" t="s">
        <v>204</v>
      </c>
      <c r="C153" t="s">
        <v>61</v>
      </c>
      <c r="D153">
        <v>2023</v>
      </c>
      <c r="E153">
        <v>526</v>
      </c>
      <c r="F153">
        <v>367</v>
      </c>
      <c r="G153">
        <v>15.5</v>
      </c>
      <c r="H153">
        <v>105.2</v>
      </c>
      <c r="I153">
        <v>113</v>
      </c>
      <c r="J153">
        <v>6.3</v>
      </c>
      <c r="K153">
        <v>11.8</v>
      </c>
      <c r="L153">
        <v>51.7</v>
      </c>
      <c r="M153">
        <v>39.9</v>
      </c>
      <c r="N153">
        <v>30.6</v>
      </c>
      <c r="O153">
        <v>87.2</v>
      </c>
      <c r="P153">
        <v>23</v>
      </c>
      <c r="Q153">
        <v>9.9</v>
      </c>
      <c r="R153">
        <f>VLOOKUP($B153,FG!$A:$Y,15,FALSE)</f>
        <v>0.388308977</v>
      </c>
      <c r="S153">
        <f>VLOOKUP($B153,FG!$A:$Y,16,FALSE)</f>
        <v>0.31459065921830398</v>
      </c>
      <c r="T153">
        <f>VLOOKUP($B153,FG!$A:$Y,17,FALSE)</f>
        <v>0.32200000000000001</v>
      </c>
      <c r="U153">
        <f t="shared" si="21"/>
        <v>-0.58490082876924576</v>
      </c>
      <c r="V153">
        <f t="shared" si="22"/>
        <v>-0.55764097971177873</v>
      </c>
      <c r="W153">
        <f t="shared" si="23"/>
        <v>-0.69601006429683343</v>
      </c>
      <c r="X153">
        <f t="shared" si="24"/>
        <v>0.5347066948599507</v>
      </c>
      <c r="Y153">
        <f t="shared" si="25"/>
        <v>-0.80504633672753145</v>
      </c>
      <c r="Z153">
        <f t="shared" si="26"/>
        <v>1.1467757890075683</v>
      </c>
      <c r="AA153">
        <f t="shared" si="27"/>
        <v>0.55572067127959435</v>
      </c>
      <c r="AB153">
        <f t="shared" si="28"/>
        <v>-0.2920868837992065</v>
      </c>
      <c r="AC153">
        <f t="shared" si="29"/>
        <v>-1.1040145706562989</v>
      </c>
      <c r="AD153">
        <f>X153*'Comb LR RESULTS'!$B$18+Y153*'Comb LR RESULTS'!$B$19+Z153*'Comb LR RESULTS'!$B$20+AA153*'Comb LR RESULTS'!$B$21+AB153*'Comb LR RESULTS'!$B$22</f>
        <v>-0.44081393542279207</v>
      </c>
    </row>
    <row r="154" spans="1:30" x14ac:dyDescent="0.3">
      <c r="A154">
        <v>2023</v>
      </c>
      <c r="B154" t="s">
        <v>144</v>
      </c>
      <c r="C154" t="s">
        <v>112</v>
      </c>
      <c r="D154">
        <v>2023</v>
      </c>
      <c r="E154">
        <v>428</v>
      </c>
      <c r="F154">
        <v>246</v>
      </c>
      <c r="G154">
        <v>22</v>
      </c>
      <c r="H154">
        <v>109.2</v>
      </c>
      <c r="I154">
        <v>119.2</v>
      </c>
      <c r="J154">
        <v>4.5</v>
      </c>
      <c r="K154">
        <v>12.3</v>
      </c>
      <c r="L154">
        <v>52.4</v>
      </c>
      <c r="M154">
        <v>40.1</v>
      </c>
      <c r="N154">
        <v>34.9</v>
      </c>
      <c r="O154">
        <v>81.3</v>
      </c>
      <c r="P154">
        <v>33.4</v>
      </c>
      <c r="Q154">
        <v>1.3</v>
      </c>
      <c r="R154">
        <f>VLOOKUP($B154,FG!$A:$Y,15,FALSE)</f>
        <v>0.40979381399999998</v>
      </c>
      <c r="S154">
        <f>VLOOKUP($B154,FG!$A:$Y,16,FALSE)</f>
        <v>0.30457378814688202</v>
      </c>
      <c r="T154">
        <f>VLOOKUP($B154,FG!$A:$Y,17,FALSE)</f>
        <v>0.30299999999999999</v>
      </c>
      <c r="U154">
        <f t="shared" si="21"/>
        <v>-0.47989451706629982</v>
      </c>
      <c r="V154">
        <f t="shared" si="22"/>
        <v>-0.86401179558340935</v>
      </c>
      <c r="W154">
        <f t="shared" si="23"/>
        <v>-1.1874551096961192</v>
      </c>
      <c r="X154">
        <f t="shared" si="24"/>
        <v>0.73618830162694227</v>
      </c>
      <c r="Y154">
        <f t="shared" si="25"/>
        <v>1.6089613724901242E-2</v>
      </c>
      <c r="Z154">
        <f t="shared" si="26"/>
        <v>1.1961761176810626</v>
      </c>
      <c r="AA154">
        <f t="shared" si="27"/>
        <v>-0.67841630263514752</v>
      </c>
      <c r="AB154">
        <f t="shared" si="28"/>
        <v>0.4043288228701859</v>
      </c>
      <c r="AC154">
        <f t="shared" si="29"/>
        <v>-2.2628316294614947</v>
      </c>
      <c r="AD154">
        <f>X154*'Comb LR RESULTS'!$B$18+Y154*'Comb LR RESULTS'!$B$19+Z154*'Comb LR RESULTS'!$B$20+AA154*'Comb LR RESULTS'!$B$21+AB154*'Comb LR RESULTS'!$B$22</f>
        <v>-0.44974407205416306</v>
      </c>
    </row>
    <row r="155" spans="1:30" x14ac:dyDescent="0.3">
      <c r="A155">
        <v>2023</v>
      </c>
      <c r="B155" t="s">
        <v>185</v>
      </c>
      <c r="C155" t="s">
        <v>48</v>
      </c>
      <c r="D155">
        <v>2023</v>
      </c>
      <c r="E155">
        <v>421</v>
      </c>
      <c r="F155">
        <v>308</v>
      </c>
      <c r="G155">
        <v>17.899999999999999</v>
      </c>
      <c r="H155">
        <v>103</v>
      </c>
      <c r="I155">
        <v>109.7</v>
      </c>
      <c r="J155">
        <v>6.5</v>
      </c>
      <c r="K155">
        <v>11.1</v>
      </c>
      <c r="L155">
        <v>46.8</v>
      </c>
      <c r="M155">
        <v>35.700000000000003</v>
      </c>
      <c r="N155">
        <v>39.6</v>
      </c>
      <c r="O155">
        <v>85.8</v>
      </c>
      <c r="P155">
        <v>28.8</v>
      </c>
      <c r="Q155">
        <v>5.7</v>
      </c>
      <c r="R155">
        <f>VLOOKUP($B155,FG!$A:$Y,15,FALSE)</f>
        <v>0.40837696299999998</v>
      </c>
      <c r="S155">
        <f>VLOOKUP($B155,FG!$A:$Y,16,FALSE)</f>
        <v>0.31168317067566098</v>
      </c>
      <c r="T155">
        <f>VLOOKUP($B155,FG!$A:$Y,17,FALSE)</f>
        <v>0.32100000000000001</v>
      </c>
      <c r="U155">
        <f t="shared" si="21"/>
        <v>-0.73190966515337019</v>
      </c>
      <c r="V155">
        <f t="shared" si="22"/>
        <v>-0.64656791414026626</v>
      </c>
      <c r="W155">
        <f t="shared" si="23"/>
        <v>-0.64140505925246827</v>
      </c>
      <c r="X155">
        <f t="shared" si="24"/>
        <v>-0.87566455250899999</v>
      </c>
      <c r="Y155">
        <f t="shared" si="25"/>
        <v>-0.50185767809894111</v>
      </c>
      <c r="Z155">
        <f t="shared" si="26"/>
        <v>0.10936888686420654</v>
      </c>
      <c r="AA155">
        <f t="shared" si="27"/>
        <v>0.26287460967270548</v>
      </c>
      <c r="AB155">
        <f t="shared" si="28"/>
        <v>1.1655273859739412</v>
      </c>
      <c r="AC155">
        <f t="shared" si="29"/>
        <v>-1.5138793412643832</v>
      </c>
      <c r="AD155">
        <f>X155*'Comb LR RESULTS'!$B$18+Y155*'Comb LR RESULTS'!$B$19+Z155*'Comb LR RESULTS'!$B$20+AA155*'Comb LR RESULTS'!$B$21+AB155*'Comb LR RESULTS'!$B$22</f>
        <v>-0.48215345783270996</v>
      </c>
    </row>
    <row r="156" spans="1:30" x14ac:dyDescent="0.3">
      <c r="A156">
        <v>2023</v>
      </c>
      <c r="B156" t="s">
        <v>207</v>
      </c>
      <c r="C156" t="s">
        <v>157</v>
      </c>
      <c r="D156">
        <v>2023</v>
      </c>
      <c r="E156">
        <v>585</v>
      </c>
      <c r="F156">
        <v>438</v>
      </c>
      <c r="G156">
        <v>15.3</v>
      </c>
      <c r="H156">
        <v>101.9</v>
      </c>
      <c r="I156">
        <v>108.3</v>
      </c>
      <c r="J156">
        <v>8.1999999999999993</v>
      </c>
      <c r="K156">
        <v>10.8</v>
      </c>
      <c r="L156">
        <v>47.5</v>
      </c>
      <c r="M156">
        <v>36.700000000000003</v>
      </c>
      <c r="N156">
        <v>34.1</v>
      </c>
      <c r="O156">
        <v>87.4</v>
      </c>
      <c r="P156">
        <v>25.1</v>
      </c>
      <c r="Q156">
        <v>7.2</v>
      </c>
      <c r="R156">
        <f>VLOOKUP($B156,FG!$A:$Y,15,FALSE)</f>
        <v>0.36622390799999999</v>
      </c>
      <c r="S156">
        <f>VLOOKUP($B156,FG!$A:$Y,16,FALSE)</f>
        <v>0.30643114269289101</v>
      </c>
      <c r="T156">
        <f>VLOOKUP($B156,FG!$A:$Y,17,FALSE)</f>
        <v>0.32</v>
      </c>
      <c r="U156">
        <f t="shared" si="21"/>
        <v>-0.79491345217513754</v>
      </c>
      <c r="V156">
        <f t="shared" si="22"/>
        <v>-0.80720371414097958</v>
      </c>
      <c r="W156">
        <f t="shared" si="23"/>
        <v>-0.17726251637536505</v>
      </c>
      <c r="X156">
        <f t="shared" si="24"/>
        <v>-0.67418294574200643</v>
      </c>
      <c r="Y156">
        <f t="shared" si="25"/>
        <v>-0.83031205827991394</v>
      </c>
      <c r="Z156">
        <f t="shared" si="26"/>
        <v>0.35637053023167387</v>
      </c>
      <c r="AA156">
        <f t="shared" si="27"/>
        <v>0.59755582293772169</v>
      </c>
      <c r="AB156">
        <f t="shared" si="28"/>
        <v>0.27476311000146209</v>
      </c>
      <c r="AC156">
        <f t="shared" si="29"/>
        <v>-0.86388987557532826</v>
      </c>
      <c r="AD156">
        <f>X156*'Comb LR RESULTS'!$B$18+Y156*'Comb LR RESULTS'!$B$19+Z156*'Comb LR RESULTS'!$B$20+AA156*'Comb LR RESULTS'!$B$21+AB156*'Comb LR RESULTS'!$B$22</f>
        <v>-0.48377403854867207</v>
      </c>
    </row>
    <row r="157" spans="1:30" x14ac:dyDescent="0.3">
      <c r="A157">
        <v>2023</v>
      </c>
      <c r="B157" t="s">
        <v>200</v>
      </c>
      <c r="C157" t="s">
        <v>69</v>
      </c>
      <c r="D157">
        <v>2023</v>
      </c>
      <c r="E157">
        <v>414</v>
      </c>
      <c r="F157">
        <v>308</v>
      </c>
      <c r="G157">
        <v>15.9</v>
      </c>
      <c r="H157">
        <v>102.5</v>
      </c>
      <c r="I157">
        <v>108.5</v>
      </c>
      <c r="J157">
        <v>12.7</v>
      </c>
      <c r="K157">
        <v>10</v>
      </c>
      <c r="L157">
        <v>48.8</v>
      </c>
      <c r="M157">
        <v>38.799999999999997</v>
      </c>
      <c r="N157">
        <v>33.4</v>
      </c>
      <c r="O157">
        <v>87.3</v>
      </c>
      <c r="P157">
        <v>24.9</v>
      </c>
      <c r="Q157">
        <v>7.1</v>
      </c>
      <c r="R157">
        <f>VLOOKUP($B157,FG!$A:$Y,15,FALSE)</f>
        <v>0.44011141999999998</v>
      </c>
      <c r="S157">
        <f>VLOOKUP($B157,FG!$A:$Y,16,FALSE)</f>
        <v>0.34976617461543902</v>
      </c>
      <c r="T157">
        <f>VLOOKUP($B157,FG!$A:$Y,17,FALSE)</f>
        <v>0.33900000000000002</v>
      </c>
      <c r="U157">
        <f t="shared" si="21"/>
        <v>-0.96292355089985116</v>
      </c>
      <c r="V157">
        <f t="shared" si="22"/>
        <v>0.51821906421664288</v>
      </c>
      <c r="W157">
        <f t="shared" si="23"/>
        <v>1.0513500971228498</v>
      </c>
      <c r="X157">
        <f t="shared" si="24"/>
        <v>-0.30000281888902075</v>
      </c>
      <c r="Y157">
        <f t="shared" si="25"/>
        <v>-0.75451489362276636</v>
      </c>
      <c r="Z157">
        <f t="shared" si="26"/>
        <v>0.8750739813033539</v>
      </c>
      <c r="AA157">
        <f t="shared" si="27"/>
        <v>0.57663824710865652</v>
      </c>
      <c r="AB157">
        <f t="shared" si="28"/>
        <v>0.16139311124132794</v>
      </c>
      <c r="AC157">
        <f t="shared" si="29"/>
        <v>-1.2143437390587917</v>
      </c>
      <c r="AD157">
        <f>X157*'Comb LR RESULTS'!$B$18+Y157*'Comb LR RESULTS'!$B$19+Z157*'Comb LR RESULTS'!$B$20+AA157*'Comb LR RESULTS'!$B$21+AB157*'Comb LR RESULTS'!$B$22</f>
        <v>-0.48597904328418134</v>
      </c>
    </row>
    <row r="158" spans="1:30" x14ac:dyDescent="0.3">
      <c r="A158">
        <v>2023</v>
      </c>
      <c r="B158" t="s">
        <v>213</v>
      </c>
      <c r="C158" t="s">
        <v>51</v>
      </c>
      <c r="D158">
        <v>2023</v>
      </c>
      <c r="E158">
        <v>427</v>
      </c>
      <c r="F158">
        <v>317</v>
      </c>
      <c r="G158">
        <v>13.6</v>
      </c>
      <c r="H158">
        <v>103.6</v>
      </c>
      <c r="I158">
        <v>110.7</v>
      </c>
      <c r="J158">
        <v>1.9</v>
      </c>
      <c r="K158">
        <v>10.3</v>
      </c>
      <c r="L158">
        <v>48.5</v>
      </c>
      <c r="M158">
        <v>38.200000000000003</v>
      </c>
      <c r="N158">
        <v>28.9</v>
      </c>
      <c r="O158">
        <v>88.3</v>
      </c>
      <c r="P158">
        <v>24.6</v>
      </c>
      <c r="Q158">
        <v>6.7</v>
      </c>
      <c r="R158">
        <f>VLOOKUP($B158,FG!$A:$Y,15,FALSE)</f>
        <v>0.40463917500000002</v>
      </c>
      <c r="S158">
        <f>VLOOKUP($B158,FG!$A:$Y,16,FALSE)</f>
        <v>0.32509530683358501</v>
      </c>
      <c r="T158">
        <f>VLOOKUP($B158,FG!$A:$Y,17,FALSE)</f>
        <v>0.32400000000000001</v>
      </c>
      <c r="U158">
        <f t="shared" si="21"/>
        <v>-0.89991976387808348</v>
      </c>
      <c r="V158">
        <f t="shared" si="22"/>
        <v>-0.23635128381867127</v>
      </c>
      <c r="W158">
        <f t="shared" si="23"/>
        <v>-1.8973201752728655</v>
      </c>
      <c r="X158">
        <f t="shared" si="24"/>
        <v>-0.38635207893201684</v>
      </c>
      <c r="Y158">
        <f t="shared" si="25"/>
        <v>-1.0450706914751657</v>
      </c>
      <c r="Z158">
        <f t="shared" si="26"/>
        <v>0.72687299528287497</v>
      </c>
      <c r="AA158">
        <f t="shared" si="27"/>
        <v>0.78581400539929047</v>
      </c>
      <c r="AB158">
        <f t="shared" si="28"/>
        <v>-0.56741402364524596</v>
      </c>
      <c r="AC158">
        <f t="shared" si="29"/>
        <v>-0.41871565771350427</v>
      </c>
      <c r="AD158">
        <f>X158*'Comb LR RESULTS'!$B$18+Y158*'Comb LR RESULTS'!$B$19+Z158*'Comb LR RESULTS'!$B$20+AA158*'Comb LR RESULTS'!$B$21+AB158*'Comb LR RESULTS'!$B$22</f>
        <v>-0.48677887057718694</v>
      </c>
    </row>
    <row r="159" spans="1:30" x14ac:dyDescent="0.3">
      <c r="A159">
        <v>2023</v>
      </c>
      <c r="B159" t="s">
        <v>209</v>
      </c>
      <c r="C159" t="s">
        <v>61</v>
      </c>
      <c r="D159">
        <v>2023</v>
      </c>
      <c r="E159">
        <v>516</v>
      </c>
      <c r="F159">
        <v>354</v>
      </c>
      <c r="G159">
        <v>15</v>
      </c>
      <c r="H159">
        <v>102.4</v>
      </c>
      <c r="I159">
        <v>108.3</v>
      </c>
      <c r="J159">
        <v>8.5</v>
      </c>
      <c r="K159">
        <v>8.4</v>
      </c>
      <c r="L159">
        <v>47.6</v>
      </c>
      <c r="M159">
        <v>39.200000000000003</v>
      </c>
      <c r="N159">
        <v>30.2</v>
      </c>
      <c r="O159">
        <v>87.9</v>
      </c>
      <c r="P159">
        <v>28</v>
      </c>
      <c r="Q159">
        <v>6.8</v>
      </c>
      <c r="R159">
        <f>VLOOKUP($B159,FG!$A:$Y,15,FALSE)</f>
        <v>0.351293103</v>
      </c>
      <c r="S159">
        <f>VLOOKUP($B159,FG!$A:$Y,16,FALSE)</f>
        <v>0.28896555258322099</v>
      </c>
      <c r="T159">
        <f>VLOOKUP($B159,FG!$A:$Y,17,FALSE)</f>
        <v>0.312</v>
      </c>
      <c r="U159">
        <f t="shared" si="21"/>
        <v>-1.2989437483492778</v>
      </c>
      <c r="V159">
        <f t="shared" si="22"/>
        <v>-1.3413971816844814</v>
      </c>
      <c r="W159">
        <f t="shared" si="23"/>
        <v>-9.5355008808817199E-2</v>
      </c>
      <c r="X159">
        <f t="shared" si="24"/>
        <v>-0.64539985906100705</v>
      </c>
      <c r="Y159">
        <f t="shared" si="25"/>
        <v>-0.86821064060848785</v>
      </c>
      <c r="Z159">
        <f t="shared" si="26"/>
        <v>0.97387463865034229</v>
      </c>
      <c r="AA159">
        <f t="shared" si="27"/>
        <v>0.70214370208303867</v>
      </c>
      <c r="AB159">
        <f t="shared" si="28"/>
        <v>-0.35686974023356893</v>
      </c>
      <c r="AC159">
        <f t="shared" si="29"/>
        <v>-0.78307183694222249</v>
      </c>
      <c r="AD159">
        <f>X159*'Comb LR RESULTS'!$B$18+Y159*'Comb LR RESULTS'!$B$19+Z159*'Comb LR RESULTS'!$B$20+AA159*'Comb LR RESULTS'!$B$21+AB159*'Comb LR RESULTS'!$B$22</f>
        <v>-0.49744663456055549</v>
      </c>
    </row>
    <row r="160" spans="1:30" x14ac:dyDescent="0.3">
      <c r="A160">
        <v>2023</v>
      </c>
      <c r="B160" t="s">
        <v>177</v>
      </c>
      <c r="C160" t="s">
        <v>35</v>
      </c>
      <c r="D160">
        <v>2023</v>
      </c>
      <c r="E160">
        <v>499</v>
      </c>
      <c r="F160">
        <v>364</v>
      </c>
      <c r="G160">
        <v>18.7</v>
      </c>
      <c r="H160">
        <v>104</v>
      </c>
      <c r="I160">
        <v>110.3</v>
      </c>
      <c r="J160">
        <v>12.4</v>
      </c>
      <c r="K160">
        <v>8.1999999999999993</v>
      </c>
      <c r="L160">
        <v>44.7</v>
      </c>
      <c r="M160">
        <v>36.5</v>
      </c>
      <c r="N160">
        <v>34.799999999999997</v>
      </c>
      <c r="O160">
        <v>84.3</v>
      </c>
      <c r="P160">
        <v>20.2</v>
      </c>
      <c r="Q160">
        <v>5.0999999999999996</v>
      </c>
      <c r="R160">
        <f>VLOOKUP($B160,FG!$A:$Y,15,FALSE)</f>
        <v>0.43763676099999999</v>
      </c>
      <c r="S160">
        <f>VLOOKUP($B160,FG!$A:$Y,16,FALSE)</f>
        <v>0.32387172733853398</v>
      </c>
      <c r="T160">
        <f>VLOOKUP($B160,FG!$A:$Y,17,FALSE)</f>
        <v>0.32400000000000001</v>
      </c>
      <c r="U160">
        <f t="shared" si="21"/>
        <v>-1.3409462730304564</v>
      </c>
      <c r="V160">
        <f t="shared" si="22"/>
        <v>-0.27377505073248132</v>
      </c>
      <c r="W160">
        <f t="shared" si="23"/>
        <v>0.96944258955630236</v>
      </c>
      <c r="X160">
        <f t="shared" si="24"/>
        <v>-1.4801093728099766</v>
      </c>
      <c r="Y160">
        <f t="shared" si="25"/>
        <v>-0.40079479188941081</v>
      </c>
      <c r="Z160">
        <f t="shared" si="26"/>
        <v>0.30697020155817972</v>
      </c>
      <c r="AA160">
        <f t="shared" si="27"/>
        <v>-5.0889027763245519E-2</v>
      </c>
      <c r="AB160">
        <f t="shared" si="28"/>
        <v>0.38813310876159512</v>
      </c>
      <c r="AC160">
        <f t="shared" si="29"/>
        <v>-1.146787129972431</v>
      </c>
      <c r="AD160">
        <f>X160*'Comb LR RESULTS'!$B$18+Y160*'Comb LR RESULTS'!$B$19+Z160*'Comb LR RESULTS'!$B$20+AA160*'Comb LR RESULTS'!$B$21+AB160*'Comb LR RESULTS'!$B$22</f>
        <v>-0.52945746200204402</v>
      </c>
    </row>
    <row r="161" spans="1:30" x14ac:dyDescent="0.3">
      <c r="A161">
        <v>2023</v>
      </c>
      <c r="B161" t="s">
        <v>180</v>
      </c>
      <c r="C161" t="s">
        <v>59</v>
      </c>
      <c r="D161">
        <v>2023</v>
      </c>
      <c r="E161">
        <v>434</v>
      </c>
      <c r="F161">
        <v>326</v>
      </c>
      <c r="G161">
        <v>18.399999999999999</v>
      </c>
      <c r="H161">
        <v>105.2</v>
      </c>
      <c r="I161">
        <v>112.5</v>
      </c>
      <c r="J161">
        <v>4.5999999999999996</v>
      </c>
      <c r="K161">
        <v>14.9</v>
      </c>
      <c r="L161">
        <v>46.2</v>
      </c>
      <c r="M161">
        <v>31.3</v>
      </c>
      <c r="N161">
        <v>48.2</v>
      </c>
      <c r="O161">
        <v>84.5</v>
      </c>
      <c r="P161">
        <v>32.200000000000003</v>
      </c>
      <c r="Q161">
        <v>5.4</v>
      </c>
      <c r="R161">
        <f>VLOOKUP($B161,FG!$A:$Y,15,FALSE)</f>
        <v>0.46</v>
      </c>
      <c r="S161">
        <f>VLOOKUP($B161,FG!$A:$Y,16,FALSE)</f>
        <v>0.34948753074566802</v>
      </c>
      <c r="T161">
        <f>VLOOKUP($B161,FG!$A:$Y,17,FALSE)</f>
        <v>0.31900000000000001</v>
      </c>
      <c r="U161">
        <f t="shared" si="21"/>
        <v>6.6138303789018735E-2</v>
      </c>
      <c r="V161">
        <f t="shared" si="22"/>
        <v>0.50969660754223045</v>
      </c>
      <c r="W161">
        <f t="shared" si="23"/>
        <v>-1.1601526071739368</v>
      </c>
      <c r="X161">
        <f t="shared" si="24"/>
        <v>-1.0483630725949922</v>
      </c>
      <c r="Y161">
        <f t="shared" si="25"/>
        <v>-0.43869337421798477</v>
      </c>
      <c r="Z161">
        <f t="shared" si="26"/>
        <v>-0.97743834395265039</v>
      </c>
      <c r="AA161">
        <f t="shared" si="27"/>
        <v>-9.0538761051181214E-3</v>
      </c>
      <c r="AB161">
        <f t="shared" si="28"/>
        <v>2.5583587993127272</v>
      </c>
      <c r="AC161">
        <f t="shared" si="29"/>
        <v>-2.0286677056831799</v>
      </c>
      <c r="AD161">
        <f>X161*'Comb LR RESULTS'!$B$18+Y161*'Comb LR RESULTS'!$B$19+Z161*'Comb LR RESULTS'!$B$20+AA161*'Comb LR RESULTS'!$B$21+AB161*'Comb LR RESULTS'!$B$22</f>
        <v>-0.5414996271193846</v>
      </c>
    </row>
    <row r="162" spans="1:30" x14ac:dyDescent="0.3">
      <c r="A162">
        <v>2023</v>
      </c>
      <c r="B162" t="s">
        <v>193</v>
      </c>
      <c r="C162" t="s">
        <v>48</v>
      </c>
      <c r="D162">
        <v>2023</v>
      </c>
      <c r="E162">
        <v>554</v>
      </c>
      <c r="F162">
        <v>424</v>
      </c>
      <c r="G162">
        <v>17.2</v>
      </c>
      <c r="H162">
        <v>102.8</v>
      </c>
      <c r="I162">
        <v>109.2</v>
      </c>
      <c r="J162">
        <v>13.4</v>
      </c>
      <c r="K162">
        <v>8.6</v>
      </c>
      <c r="L162">
        <v>47</v>
      </c>
      <c r="M162">
        <v>38.4</v>
      </c>
      <c r="N162">
        <v>35.6</v>
      </c>
      <c r="O162">
        <v>86.2</v>
      </c>
      <c r="P162">
        <v>22</v>
      </c>
      <c r="Q162">
        <v>7.4</v>
      </c>
      <c r="R162">
        <f>VLOOKUP($B162,FG!$A:$Y,15,FALSE)</f>
        <v>0.52505009999999996</v>
      </c>
      <c r="S162">
        <f>VLOOKUP($B162,FG!$A:$Y,16,FALSE)</f>
        <v>0.37021508042247497</v>
      </c>
      <c r="T162">
        <f>VLOOKUP($B162,FG!$A:$Y,17,FALSE)</f>
        <v>0.32700000000000001</v>
      </c>
      <c r="U162">
        <f t="shared" si="21"/>
        <v>-1.2569412236680997</v>
      </c>
      <c r="V162">
        <f t="shared" si="22"/>
        <v>1.1436586761586962</v>
      </c>
      <c r="W162">
        <f t="shared" si="23"/>
        <v>1.2424676147781279</v>
      </c>
      <c r="X162">
        <f t="shared" si="24"/>
        <v>-0.81809837914700123</v>
      </c>
      <c r="Y162">
        <f t="shared" si="25"/>
        <v>-0.59028770353227988</v>
      </c>
      <c r="Z162">
        <f t="shared" si="26"/>
        <v>0.77627332395636739</v>
      </c>
      <c r="AA162">
        <f t="shared" si="27"/>
        <v>0.34654491298896029</v>
      </c>
      <c r="AB162">
        <f t="shared" si="28"/>
        <v>0.51769882163032011</v>
      </c>
      <c r="AC162">
        <f t="shared" si="29"/>
        <v>-1.5377149361300071</v>
      </c>
      <c r="AD162">
        <f>X162*'Comb LR RESULTS'!$B$18+Y162*'Comb LR RESULTS'!$B$19+Z162*'Comb LR RESULTS'!$B$20+AA162*'Comb LR RESULTS'!$B$21+AB162*'Comb LR RESULTS'!$B$22</f>
        <v>-0.54161415497096921</v>
      </c>
    </row>
    <row r="163" spans="1:30" x14ac:dyDescent="0.3">
      <c r="A163">
        <v>2023</v>
      </c>
      <c r="B163" t="s">
        <v>181</v>
      </c>
      <c r="C163" t="s">
        <v>25</v>
      </c>
      <c r="D163">
        <v>2023</v>
      </c>
      <c r="E163">
        <v>422</v>
      </c>
      <c r="F163">
        <v>328</v>
      </c>
      <c r="G163">
        <v>18.3</v>
      </c>
      <c r="H163">
        <v>105.1</v>
      </c>
      <c r="I163">
        <v>111.5</v>
      </c>
      <c r="J163">
        <v>4.9000000000000004</v>
      </c>
      <c r="K163">
        <v>4.8</v>
      </c>
      <c r="L163">
        <v>41.2</v>
      </c>
      <c r="M163">
        <v>36.4</v>
      </c>
      <c r="N163">
        <v>38.1</v>
      </c>
      <c r="O163">
        <v>86.4</v>
      </c>
      <c r="P163">
        <v>29.1</v>
      </c>
      <c r="Q163">
        <v>3.7</v>
      </c>
      <c r="R163">
        <f>VLOOKUP($B163,FG!$A:$Y,15,FALSE)</f>
        <v>0.38071065900000001</v>
      </c>
      <c r="S163">
        <f>VLOOKUP($B163,FG!$A:$Y,16,FALSE)</f>
        <v>0.29040551298870798</v>
      </c>
      <c r="T163">
        <f>VLOOKUP($B163,FG!$A:$Y,17,FALSE)</f>
        <v>0.309</v>
      </c>
      <c r="U163">
        <f t="shared" si="21"/>
        <v>-2.0549891926104884</v>
      </c>
      <c r="V163">
        <f t="shared" si="22"/>
        <v>-1.2973553006313723</v>
      </c>
      <c r="W163">
        <f t="shared" si="23"/>
        <v>-1.0782450996073889</v>
      </c>
      <c r="X163">
        <f t="shared" si="24"/>
        <v>-2.4875174066449399</v>
      </c>
      <c r="Y163">
        <f t="shared" si="25"/>
        <v>-0.45132623499417573</v>
      </c>
      <c r="Z163">
        <f t="shared" si="26"/>
        <v>0.28227003722143262</v>
      </c>
      <c r="AA163">
        <f t="shared" si="27"/>
        <v>0.38838006464708769</v>
      </c>
      <c r="AB163">
        <f t="shared" si="28"/>
        <v>0.92259167434508338</v>
      </c>
      <c r="AC163">
        <f t="shared" si="29"/>
        <v>-1.2678078819136041</v>
      </c>
      <c r="AD163">
        <f>X163*'Comb LR RESULTS'!$B$18+Y163*'Comb LR RESULTS'!$B$19+Z163*'Comb LR RESULTS'!$B$20+AA163*'Comb LR RESULTS'!$B$21+AB163*'Comb LR RESULTS'!$B$22</f>
        <v>-0.55184147219598534</v>
      </c>
    </row>
    <row r="164" spans="1:30" x14ac:dyDescent="0.3">
      <c r="A164">
        <v>2023</v>
      </c>
      <c r="B164" t="s">
        <v>229</v>
      </c>
      <c r="C164" t="s">
        <v>25</v>
      </c>
      <c r="D164">
        <v>2023</v>
      </c>
      <c r="E164">
        <v>425</v>
      </c>
      <c r="F164">
        <v>344</v>
      </c>
      <c r="G164">
        <v>10.199999999999999</v>
      </c>
      <c r="H164">
        <v>101.4</v>
      </c>
      <c r="I164">
        <v>108.7</v>
      </c>
      <c r="J164">
        <v>6.7</v>
      </c>
      <c r="K164">
        <v>10.199999999999999</v>
      </c>
      <c r="L164">
        <v>47.5</v>
      </c>
      <c r="M164">
        <v>37.299999999999997</v>
      </c>
      <c r="N164">
        <v>35.299999999999997</v>
      </c>
      <c r="O164">
        <v>92.4</v>
      </c>
      <c r="P164">
        <v>24.7</v>
      </c>
      <c r="Q164">
        <v>12.2</v>
      </c>
      <c r="R164">
        <f>VLOOKUP($B164,FG!$A:$Y,15,FALSE)</f>
        <v>0.32207792200000002</v>
      </c>
      <c r="S164">
        <f>VLOOKUP($B164,FG!$A:$Y,16,FALSE)</f>
        <v>0.27104042035100501</v>
      </c>
      <c r="T164">
        <f>VLOOKUP($B164,FG!$A:$Y,17,FALSE)</f>
        <v>0.28799999999999998</v>
      </c>
      <c r="U164">
        <f t="shared" si="21"/>
        <v>-0.92092102621867289</v>
      </c>
      <c r="V164">
        <f t="shared" si="22"/>
        <v>-1.8896459659040115</v>
      </c>
      <c r="W164">
        <f t="shared" si="23"/>
        <v>-0.58680005420810311</v>
      </c>
      <c r="X164">
        <f t="shared" si="24"/>
        <v>-0.67418294574200643</v>
      </c>
      <c r="Y164">
        <f t="shared" si="25"/>
        <v>-1.4745879578656689</v>
      </c>
      <c r="Z164">
        <f t="shared" si="26"/>
        <v>0.50457151625215291</v>
      </c>
      <c r="AA164">
        <f t="shared" si="27"/>
        <v>1.6434346143908918</v>
      </c>
      <c r="AB164">
        <f t="shared" si="28"/>
        <v>0.46911167930454778</v>
      </c>
      <c r="AC164">
        <f t="shared" si="29"/>
        <v>-0.80483653903147778</v>
      </c>
      <c r="AD164">
        <f>X164*'Comb LR RESULTS'!$B$18+Y164*'Comb LR RESULTS'!$B$19+Z164*'Comb LR RESULTS'!$B$20+AA164*'Comb LR RESULTS'!$B$21+AB164*'Comb LR RESULTS'!$B$22</f>
        <v>-0.5602232246258545</v>
      </c>
    </row>
    <row r="165" spans="1:30" x14ac:dyDescent="0.3">
      <c r="A165">
        <v>2023</v>
      </c>
      <c r="B165" t="s">
        <v>216</v>
      </c>
      <c r="C165" t="s">
        <v>38</v>
      </c>
      <c r="D165">
        <v>2023</v>
      </c>
      <c r="E165">
        <v>529</v>
      </c>
      <c r="F165">
        <v>377</v>
      </c>
      <c r="G165">
        <v>13.5</v>
      </c>
      <c r="H165">
        <v>102.9</v>
      </c>
      <c r="I165">
        <v>110.5</v>
      </c>
      <c r="J165">
        <v>13.3</v>
      </c>
      <c r="K165">
        <v>9.6</v>
      </c>
      <c r="L165">
        <v>47.2</v>
      </c>
      <c r="M165">
        <v>37.6</v>
      </c>
      <c r="N165">
        <v>42.5</v>
      </c>
      <c r="O165">
        <v>91</v>
      </c>
      <c r="P165">
        <v>29.9</v>
      </c>
      <c r="Q165">
        <v>9</v>
      </c>
      <c r="R165">
        <f>VLOOKUP($B165,FG!$A:$Y,15,FALSE)</f>
        <v>0.41616161600000001</v>
      </c>
      <c r="S165">
        <f>VLOOKUP($B165,FG!$A:$Y,16,FALSE)</f>
        <v>0.31630667396213602</v>
      </c>
      <c r="T165">
        <f>VLOOKUP($B165,FG!$A:$Y,17,FALSE)</f>
        <v>0.29199999999999998</v>
      </c>
      <c r="U165">
        <f t="shared" si="21"/>
        <v>-1.0469286002622078</v>
      </c>
      <c r="V165">
        <f t="shared" si="22"/>
        <v>-0.50515584404746017</v>
      </c>
      <c r="W165">
        <f t="shared" si="23"/>
        <v>1.2151651122559455</v>
      </c>
      <c r="X165">
        <f t="shared" si="24"/>
        <v>-0.76053220578500247</v>
      </c>
      <c r="Y165">
        <f t="shared" si="25"/>
        <v>-1.0577035522513569</v>
      </c>
      <c r="Z165">
        <f t="shared" si="26"/>
        <v>0.57867200926239415</v>
      </c>
      <c r="AA165">
        <f t="shared" si="27"/>
        <v>1.3505885527840029</v>
      </c>
      <c r="AB165">
        <f t="shared" si="28"/>
        <v>1.6352030951230665</v>
      </c>
      <c r="AC165">
        <f t="shared" si="29"/>
        <v>-1.9209901038528145</v>
      </c>
      <c r="AD165">
        <f>X165*'Comb LR RESULTS'!$B$18+Y165*'Comb LR RESULTS'!$B$19+Z165*'Comb LR RESULTS'!$B$20+AA165*'Comb LR RESULTS'!$B$21+AB165*'Comb LR RESULTS'!$B$22</f>
        <v>-0.56621381753531941</v>
      </c>
    </row>
    <row r="166" spans="1:30" x14ac:dyDescent="0.3">
      <c r="A166">
        <v>2023</v>
      </c>
      <c r="B166" t="s">
        <v>196</v>
      </c>
      <c r="C166" t="s">
        <v>64</v>
      </c>
      <c r="D166">
        <v>2023</v>
      </c>
      <c r="E166">
        <v>526</v>
      </c>
      <c r="F166">
        <v>373</v>
      </c>
      <c r="G166">
        <v>16.600000000000001</v>
      </c>
      <c r="H166">
        <v>103.2</v>
      </c>
      <c r="I166">
        <v>109.6</v>
      </c>
      <c r="J166">
        <v>1.3</v>
      </c>
      <c r="K166">
        <v>14.1</v>
      </c>
      <c r="L166">
        <v>46.4</v>
      </c>
      <c r="M166">
        <v>32.299999999999997</v>
      </c>
      <c r="N166">
        <v>40</v>
      </c>
      <c r="O166">
        <v>84.4</v>
      </c>
      <c r="P166">
        <v>29.5</v>
      </c>
      <c r="Q166">
        <v>6.5</v>
      </c>
      <c r="R166">
        <f>VLOOKUP($B166,FG!$A:$Y,15,FALSE)</f>
        <v>0.296146044</v>
      </c>
      <c r="S166">
        <f>VLOOKUP($B166,FG!$A:$Y,16,FALSE)</f>
        <v>0.25964620675294398</v>
      </c>
      <c r="T166">
        <f>VLOOKUP($B166,FG!$A:$Y,17,FALSE)</f>
        <v>0.27900000000000003</v>
      </c>
      <c r="U166">
        <f t="shared" si="21"/>
        <v>-0.10187179493569484</v>
      </c>
      <c r="V166">
        <f t="shared" si="22"/>
        <v>-2.23814346490976</v>
      </c>
      <c r="W166">
        <f t="shared" si="23"/>
        <v>-2.0611351904059609</v>
      </c>
      <c r="X166">
        <f t="shared" si="24"/>
        <v>-0.99079689923299541</v>
      </c>
      <c r="Y166">
        <f t="shared" si="25"/>
        <v>-0.66608486818942725</v>
      </c>
      <c r="Z166">
        <f t="shared" si="26"/>
        <v>-0.73043670058518384</v>
      </c>
      <c r="AA166">
        <f t="shared" si="27"/>
        <v>-2.9971451934180333E-2</v>
      </c>
      <c r="AB166">
        <f t="shared" si="28"/>
        <v>1.2303102424083032</v>
      </c>
      <c r="AC166">
        <f t="shared" si="29"/>
        <v>-1.1959298619467269</v>
      </c>
      <c r="AD166">
        <f>X166*'Comb LR RESULTS'!$B$18+Y166*'Comb LR RESULTS'!$B$19+Z166*'Comb LR RESULTS'!$B$20+AA166*'Comb LR RESULTS'!$B$21+AB166*'Comb LR RESULTS'!$B$22</f>
        <v>-0.57083137215317459</v>
      </c>
    </row>
    <row r="167" spans="1:30" x14ac:dyDescent="0.3">
      <c r="A167">
        <v>2023</v>
      </c>
      <c r="B167" t="s">
        <v>195</v>
      </c>
      <c r="C167" t="s">
        <v>69</v>
      </c>
      <c r="D167">
        <v>2023</v>
      </c>
      <c r="E167">
        <v>526</v>
      </c>
      <c r="F167">
        <v>372</v>
      </c>
      <c r="G167">
        <v>16.899999999999999</v>
      </c>
      <c r="H167">
        <v>105.5</v>
      </c>
      <c r="I167">
        <v>111.7</v>
      </c>
      <c r="J167">
        <v>8.6</v>
      </c>
      <c r="K167">
        <v>17.100000000000001</v>
      </c>
      <c r="L167">
        <v>46.6</v>
      </c>
      <c r="M167">
        <v>29.5</v>
      </c>
      <c r="N167">
        <v>40.1</v>
      </c>
      <c r="O167">
        <v>82.4</v>
      </c>
      <c r="P167">
        <v>33</v>
      </c>
      <c r="Q167">
        <v>0.7</v>
      </c>
      <c r="R167">
        <f>VLOOKUP($B167,FG!$A:$Y,15,FALSE)</f>
        <v>0.40946502000000001</v>
      </c>
      <c r="S167">
        <f>VLOOKUP($B167,FG!$A:$Y,16,FALSE)</f>
        <v>0.31418483361545102</v>
      </c>
      <c r="T167">
        <f>VLOOKUP($B167,FG!$A:$Y,17,FALSE)</f>
        <v>0.29599999999999999</v>
      </c>
      <c r="U167">
        <f t="shared" si="21"/>
        <v>0.5281660752819809</v>
      </c>
      <c r="V167">
        <f t="shared" si="22"/>
        <v>-0.57005335081660191</v>
      </c>
      <c r="W167">
        <f t="shared" si="23"/>
        <v>-6.8052506286634742E-2</v>
      </c>
      <c r="X167">
        <f t="shared" si="24"/>
        <v>-0.93323072587099665</v>
      </c>
      <c r="Y167">
        <f t="shared" si="25"/>
        <v>-0.62818628586085379</v>
      </c>
      <c r="Z167">
        <f t="shared" si="26"/>
        <v>-1.4220413020140918</v>
      </c>
      <c r="AA167">
        <f t="shared" si="27"/>
        <v>-0.44832296851544834</v>
      </c>
      <c r="AB167">
        <f t="shared" si="28"/>
        <v>1.2465059565168939</v>
      </c>
      <c r="AC167">
        <f t="shared" si="29"/>
        <v>-0.90097390887910422</v>
      </c>
      <c r="AD167">
        <f>X167*'Comb LR RESULTS'!$B$18+Y167*'Comb LR RESULTS'!$B$19+Z167*'Comb LR RESULTS'!$B$20+AA167*'Comb LR RESULTS'!$B$21+AB167*'Comb LR RESULTS'!$B$22</f>
        <v>-0.57814943209954539</v>
      </c>
    </row>
    <row r="168" spans="1:30" x14ac:dyDescent="0.3">
      <c r="A168">
        <v>2023</v>
      </c>
      <c r="B168" t="s">
        <v>233</v>
      </c>
      <c r="C168" t="s">
        <v>48</v>
      </c>
      <c r="D168">
        <v>2023</v>
      </c>
      <c r="E168">
        <v>688</v>
      </c>
      <c r="F168">
        <v>542</v>
      </c>
      <c r="G168">
        <v>7.6</v>
      </c>
      <c r="H168">
        <v>101.1</v>
      </c>
      <c r="I168">
        <v>109.2</v>
      </c>
      <c r="J168">
        <v>6.3</v>
      </c>
      <c r="K168">
        <v>12</v>
      </c>
      <c r="L168">
        <v>50.5</v>
      </c>
      <c r="M168">
        <v>38.5</v>
      </c>
      <c r="N168">
        <v>32.799999999999997</v>
      </c>
      <c r="O168">
        <v>93.9</v>
      </c>
      <c r="P168">
        <v>19.5</v>
      </c>
      <c r="Q168">
        <v>15</v>
      </c>
      <c r="R168">
        <f>VLOOKUP($B168,FG!$A:$Y,15,FALSE)</f>
        <v>0.38287560500000001</v>
      </c>
      <c r="S168">
        <f>VLOOKUP($B168,FG!$A:$Y,16,FALSE)</f>
        <v>0.322124566053198</v>
      </c>
      <c r="T168">
        <f>VLOOKUP($B168,FG!$A:$Y,17,FALSE)</f>
        <v>0.311</v>
      </c>
      <c r="U168">
        <f t="shared" si="21"/>
        <v>-0.5428983040880675</v>
      </c>
      <c r="V168">
        <f t="shared" si="22"/>
        <v>-0.32721281833786214</v>
      </c>
      <c r="W168">
        <f t="shared" si="23"/>
        <v>-0.69601006429683343</v>
      </c>
      <c r="X168">
        <f t="shared" si="24"/>
        <v>0.18930965468796238</v>
      </c>
      <c r="Y168">
        <f t="shared" si="25"/>
        <v>-1.803042338046642</v>
      </c>
      <c r="Z168">
        <f t="shared" si="26"/>
        <v>0.80097348829311443</v>
      </c>
      <c r="AA168">
        <f t="shared" si="27"/>
        <v>1.9571982518268427</v>
      </c>
      <c r="AB168">
        <f t="shared" si="28"/>
        <v>6.4218826589784506E-2</v>
      </c>
      <c r="AC168">
        <f t="shared" si="29"/>
        <v>-0.71103640110269828</v>
      </c>
      <c r="AD168">
        <f>X168*'Comb LR RESULTS'!$B$18+Y168*'Comb LR RESULTS'!$B$19+Z168*'Comb LR RESULTS'!$B$20+AA168*'Comb LR RESULTS'!$B$21+AB168*'Comb LR RESULTS'!$B$22</f>
        <v>-0.57860369823881208</v>
      </c>
    </row>
    <row r="169" spans="1:30" x14ac:dyDescent="0.3">
      <c r="A169">
        <v>2023</v>
      </c>
      <c r="B169" t="s">
        <v>222</v>
      </c>
      <c r="C169" t="s">
        <v>54</v>
      </c>
      <c r="D169">
        <v>2023</v>
      </c>
      <c r="E169">
        <v>626</v>
      </c>
      <c r="F169">
        <v>424</v>
      </c>
      <c r="G169">
        <v>11.6</v>
      </c>
      <c r="H169">
        <v>101.7</v>
      </c>
      <c r="I169">
        <v>108.5</v>
      </c>
      <c r="J169">
        <v>12.3</v>
      </c>
      <c r="K169">
        <v>12.1</v>
      </c>
      <c r="L169">
        <v>54.3</v>
      </c>
      <c r="M169">
        <v>42.2</v>
      </c>
      <c r="N169">
        <v>26.1</v>
      </c>
      <c r="O169">
        <v>88.7</v>
      </c>
      <c r="P169">
        <v>18.399999999999999</v>
      </c>
      <c r="Q169">
        <v>7.9</v>
      </c>
      <c r="R169">
        <f>VLOOKUP($B169,FG!$A:$Y,15,FALSE)</f>
        <v>0.39776951599999999</v>
      </c>
      <c r="S169">
        <f>VLOOKUP($B169,FG!$A:$Y,16,FALSE)</f>
        <v>0.33000744821563799</v>
      </c>
      <c r="T169">
        <f>VLOOKUP($B169,FG!$A:$Y,17,FALSE)</f>
        <v>0.313</v>
      </c>
      <c r="U169">
        <f t="shared" si="21"/>
        <v>-0.52189704174747842</v>
      </c>
      <c r="V169">
        <f t="shared" si="22"/>
        <v>-8.6111078851878631E-2</v>
      </c>
      <c r="W169">
        <f t="shared" si="23"/>
        <v>0.94214008703411989</v>
      </c>
      <c r="X169">
        <f t="shared" si="24"/>
        <v>1.2830669485659221</v>
      </c>
      <c r="Y169">
        <f t="shared" si="25"/>
        <v>-1.2977279069989911</v>
      </c>
      <c r="Z169">
        <f t="shared" si="26"/>
        <v>1.7148795687527443</v>
      </c>
      <c r="AA169">
        <f t="shared" si="27"/>
        <v>0.86948430871554527</v>
      </c>
      <c r="AB169">
        <f t="shared" si="28"/>
        <v>-1.0208940186857804</v>
      </c>
      <c r="AC169">
        <f t="shared" si="29"/>
        <v>-1.1222291483504097</v>
      </c>
      <c r="AD169">
        <f>X169*'Comb LR RESULTS'!$B$18+Y169*'Comb LR RESULTS'!$B$19+Z169*'Comb LR RESULTS'!$B$20+AA169*'Comb LR RESULTS'!$B$21+AB169*'Comb LR RESULTS'!$B$22</f>
        <v>-0.5870070308373444</v>
      </c>
    </row>
    <row r="170" spans="1:30" x14ac:dyDescent="0.3">
      <c r="A170">
        <v>2023</v>
      </c>
      <c r="B170" t="s">
        <v>175</v>
      </c>
      <c r="C170" t="s">
        <v>129</v>
      </c>
      <c r="D170">
        <v>2023</v>
      </c>
      <c r="E170">
        <v>402</v>
      </c>
      <c r="F170">
        <v>293</v>
      </c>
      <c r="G170">
        <v>18.8</v>
      </c>
      <c r="H170">
        <v>104.1</v>
      </c>
      <c r="I170">
        <v>110.9</v>
      </c>
      <c r="J170">
        <v>3.8</v>
      </c>
      <c r="K170">
        <v>1.1000000000000001</v>
      </c>
      <c r="L170">
        <v>45.3</v>
      </c>
      <c r="M170">
        <v>44.2</v>
      </c>
      <c r="N170">
        <v>39.1</v>
      </c>
      <c r="O170">
        <v>88.3</v>
      </c>
      <c r="P170">
        <v>27.1</v>
      </c>
      <c r="Q170">
        <v>2.8</v>
      </c>
      <c r="R170">
        <f>VLOOKUP($B170,FG!$A:$Y,15,FALSE)</f>
        <v>0.37433155000000001</v>
      </c>
      <c r="S170">
        <f>VLOOKUP($B170,FG!$A:$Y,16,FALSE)</f>
        <v>0.27818276723823399</v>
      </c>
      <c r="T170">
        <f>VLOOKUP($B170,FG!$A:$Y,17,FALSE)</f>
        <v>0.29099999999999998</v>
      </c>
      <c r="U170">
        <f t="shared" si="21"/>
        <v>-2.832035899212288</v>
      </c>
      <c r="V170">
        <f t="shared" si="22"/>
        <v>-1.6711938537148594</v>
      </c>
      <c r="W170">
        <f t="shared" si="23"/>
        <v>-1.3785726273513972</v>
      </c>
      <c r="X170">
        <f t="shared" si="24"/>
        <v>-1.3074108527239843</v>
      </c>
      <c r="Y170">
        <f t="shared" si="25"/>
        <v>-0.38816193111321939</v>
      </c>
      <c r="Z170">
        <f t="shared" si="26"/>
        <v>2.2088828554876789</v>
      </c>
      <c r="AA170">
        <f t="shared" si="27"/>
        <v>0.78581400539929047</v>
      </c>
      <c r="AB170">
        <f t="shared" si="28"/>
        <v>1.0845488154309886</v>
      </c>
      <c r="AC170">
        <f t="shared" si="29"/>
        <v>-2.8957795966325963</v>
      </c>
      <c r="AD170">
        <f>X170*'Comb LR RESULTS'!$B$18+Y170*'Comb LR RESULTS'!$B$19+Z170*'Comb LR RESULTS'!$B$20+AA170*'Comb LR RESULTS'!$B$21+AB170*'Comb LR RESULTS'!$B$22</f>
        <v>-0.61586442930195884</v>
      </c>
    </row>
    <row r="171" spans="1:30" x14ac:dyDescent="0.3">
      <c r="A171">
        <v>2023</v>
      </c>
      <c r="B171" t="s">
        <v>206</v>
      </c>
      <c r="C171" t="s">
        <v>172</v>
      </c>
      <c r="D171">
        <v>2023</v>
      </c>
      <c r="E171">
        <v>413</v>
      </c>
      <c r="F171">
        <v>311</v>
      </c>
      <c r="G171">
        <v>15.4</v>
      </c>
      <c r="H171">
        <v>104.2</v>
      </c>
      <c r="I171">
        <v>109.9</v>
      </c>
      <c r="J171">
        <v>3.5</v>
      </c>
      <c r="K171">
        <v>12.5</v>
      </c>
      <c r="L171">
        <v>46.8</v>
      </c>
      <c r="M171">
        <v>34.299999999999997</v>
      </c>
      <c r="N171">
        <v>41.9</v>
      </c>
      <c r="O171">
        <v>86.5</v>
      </c>
      <c r="P171">
        <v>27.8</v>
      </c>
      <c r="Q171">
        <v>8.8000000000000007</v>
      </c>
      <c r="R171">
        <f>VLOOKUP($B171,FG!$A:$Y,15,FALSE)</f>
        <v>0.37843137199999999</v>
      </c>
      <c r="S171">
        <f>VLOOKUP($B171,FG!$A:$Y,16,FALSE)</f>
        <v>0.29700858975769101</v>
      </c>
      <c r="T171">
        <f>VLOOKUP($B171,FG!$A:$Y,17,FALSE)</f>
        <v>0.30499999999999999</v>
      </c>
      <c r="U171">
        <f t="shared" si="21"/>
        <v>-0.43789199238512161</v>
      </c>
      <c r="V171">
        <f t="shared" si="22"/>
        <v>-1.0953970241843576</v>
      </c>
      <c r="W171">
        <f t="shared" si="23"/>
        <v>-1.4604801349179448</v>
      </c>
      <c r="X171">
        <f t="shared" si="24"/>
        <v>-0.87566455250899999</v>
      </c>
      <c r="Y171">
        <f t="shared" si="25"/>
        <v>-0.81767919750372264</v>
      </c>
      <c r="Z171">
        <f t="shared" si="26"/>
        <v>-0.23643341385024916</v>
      </c>
      <c r="AA171">
        <f t="shared" si="27"/>
        <v>0.40929764047614992</v>
      </c>
      <c r="AB171">
        <f t="shared" si="28"/>
        <v>1.538028810471523</v>
      </c>
      <c r="AC171">
        <f t="shared" si="29"/>
        <v>-1.7099769536488467</v>
      </c>
      <c r="AD171">
        <f>X171*'Comb LR RESULTS'!$B$18+Y171*'Comb LR RESULTS'!$B$19+Z171*'Comb LR RESULTS'!$B$20+AA171*'Comb LR RESULTS'!$B$21+AB171*'Comb LR RESULTS'!$B$22</f>
        <v>-0.62015331624252812</v>
      </c>
    </row>
    <row r="172" spans="1:30" x14ac:dyDescent="0.3">
      <c r="A172">
        <v>2023</v>
      </c>
      <c r="B172" t="s">
        <v>166</v>
      </c>
      <c r="C172" t="s">
        <v>69</v>
      </c>
      <c r="D172">
        <v>2023</v>
      </c>
      <c r="E172">
        <v>431</v>
      </c>
      <c r="F172">
        <v>254</v>
      </c>
      <c r="G172">
        <v>20.100000000000001</v>
      </c>
      <c r="H172">
        <v>103.2</v>
      </c>
      <c r="I172">
        <v>111</v>
      </c>
      <c r="J172">
        <v>5.9</v>
      </c>
      <c r="K172">
        <v>16.3</v>
      </c>
      <c r="L172">
        <v>47.6</v>
      </c>
      <c r="M172">
        <v>31.3</v>
      </c>
      <c r="N172">
        <v>36.1</v>
      </c>
      <c r="O172">
        <v>78.099999999999994</v>
      </c>
      <c r="P172">
        <v>43.6</v>
      </c>
      <c r="Q172">
        <v>-7.1</v>
      </c>
      <c r="R172">
        <f>VLOOKUP($B172,FG!$A:$Y,15,FALSE)</f>
        <v>0.34335839499999998</v>
      </c>
      <c r="S172">
        <f>VLOOKUP($B172,FG!$A:$Y,16,FALSE)</f>
        <v>0.25730419688135597</v>
      </c>
      <c r="T172">
        <f>VLOOKUP($B172,FG!$A:$Y,17,FALSE)</f>
        <v>0.25800000000000001</v>
      </c>
      <c r="U172">
        <f t="shared" si="21"/>
        <v>0.36015597655726733</v>
      </c>
      <c r="V172">
        <f t="shared" si="22"/>
        <v>-2.3097749624124999</v>
      </c>
      <c r="W172">
        <f t="shared" si="23"/>
        <v>-0.80522007438556342</v>
      </c>
      <c r="X172">
        <f t="shared" si="24"/>
        <v>-0.64539985906100705</v>
      </c>
      <c r="Y172">
        <f t="shared" si="25"/>
        <v>-0.22393474102273275</v>
      </c>
      <c r="Z172">
        <f t="shared" si="26"/>
        <v>-0.97743834395265039</v>
      </c>
      <c r="AA172">
        <f t="shared" si="27"/>
        <v>-1.347778729165177</v>
      </c>
      <c r="AB172">
        <f t="shared" si="28"/>
        <v>0.59867739217327276</v>
      </c>
      <c r="AC172">
        <f t="shared" si="29"/>
        <v>-1.1929525184085323</v>
      </c>
      <c r="AD172">
        <f>X172*'Comb LR RESULTS'!$B$18+Y172*'Comb LR RESULTS'!$B$19+Z172*'Comb LR RESULTS'!$B$20+AA172*'Comb LR RESULTS'!$B$21+AB172*'Comb LR RESULTS'!$B$22</f>
        <v>-0.62733388986036731</v>
      </c>
    </row>
    <row r="173" spans="1:30" x14ac:dyDescent="0.3">
      <c r="A173">
        <v>2023</v>
      </c>
      <c r="B173" t="s">
        <v>227</v>
      </c>
      <c r="C173" t="s">
        <v>157</v>
      </c>
      <c r="D173">
        <v>2023</v>
      </c>
      <c r="E173">
        <v>561</v>
      </c>
      <c r="F173">
        <v>467</v>
      </c>
      <c r="G173">
        <v>10.7</v>
      </c>
      <c r="H173">
        <v>101.8</v>
      </c>
      <c r="I173">
        <v>110.1</v>
      </c>
      <c r="J173">
        <v>11.6</v>
      </c>
      <c r="K173">
        <v>7.7</v>
      </c>
      <c r="L173">
        <v>46.6</v>
      </c>
      <c r="M173">
        <v>38.9</v>
      </c>
      <c r="N173">
        <v>39.200000000000003</v>
      </c>
      <c r="O173">
        <v>93.2</v>
      </c>
      <c r="P173">
        <v>19.5</v>
      </c>
      <c r="Q173">
        <v>16.5</v>
      </c>
      <c r="R173">
        <f>VLOOKUP($B173,FG!$A:$Y,15,FALSE)</f>
        <v>0.40917782000000003</v>
      </c>
      <c r="S173">
        <f>VLOOKUP($B173,FG!$A:$Y,16,FALSE)</f>
        <v>0.31036639022317097</v>
      </c>
      <c r="T173">
        <f>VLOOKUP($B173,FG!$A:$Y,17,FALSE)</f>
        <v>0.32200000000000001</v>
      </c>
      <c r="U173">
        <f t="shared" si="21"/>
        <v>-1.4459525847334023</v>
      </c>
      <c r="V173">
        <f t="shared" si="22"/>
        <v>-0.68684227713013646</v>
      </c>
      <c r="W173">
        <f t="shared" si="23"/>
        <v>0.75102256937884182</v>
      </c>
      <c r="X173">
        <f t="shared" si="24"/>
        <v>-0.93323072587099665</v>
      </c>
      <c r="Y173">
        <f t="shared" si="25"/>
        <v>-1.4114236539847127</v>
      </c>
      <c r="Z173">
        <f t="shared" si="26"/>
        <v>0.89977414564010105</v>
      </c>
      <c r="AA173">
        <f t="shared" si="27"/>
        <v>1.8107752210233983</v>
      </c>
      <c r="AB173">
        <f t="shared" si="28"/>
        <v>1.1007445295395795</v>
      </c>
      <c r="AC173">
        <f t="shared" si="29"/>
        <v>-1.6011671081409951</v>
      </c>
      <c r="AD173">
        <f>X173*'Comb LR RESULTS'!$B$18+Y173*'Comb LR RESULTS'!$B$19+Z173*'Comb LR RESULTS'!$B$20+AA173*'Comb LR RESULTS'!$B$21+AB173*'Comb LR RESULTS'!$B$22</f>
        <v>-0.63013161782310345</v>
      </c>
    </row>
    <row r="174" spans="1:30" x14ac:dyDescent="0.3">
      <c r="A174">
        <v>2023</v>
      </c>
      <c r="B174" t="s">
        <v>189</v>
      </c>
      <c r="C174" t="s">
        <v>157</v>
      </c>
      <c r="D174">
        <v>2023</v>
      </c>
      <c r="E174">
        <v>616</v>
      </c>
      <c r="F174">
        <v>451</v>
      </c>
      <c r="G174">
        <v>17.5</v>
      </c>
      <c r="H174">
        <v>103.7</v>
      </c>
      <c r="I174">
        <v>112.5</v>
      </c>
      <c r="J174">
        <v>8.9</v>
      </c>
      <c r="K174">
        <v>8.6999999999999993</v>
      </c>
      <c r="L174">
        <v>45.4</v>
      </c>
      <c r="M174">
        <v>36.700000000000003</v>
      </c>
      <c r="N174">
        <v>39.700000000000003</v>
      </c>
      <c r="O174">
        <v>84.8</v>
      </c>
      <c r="P174">
        <v>28.8</v>
      </c>
      <c r="Q174">
        <v>7</v>
      </c>
      <c r="R174">
        <f>VLOOKUP($B174,FG!$A:$Y,15,FALSE)</f>
        <v>0.41207815199999998</v>
      </c>
      <c r="S174">
        <f>VLOOKUP($B174,FG!$A:$Y,16,FALSE)</f>
        <v>0.30628169414836498</v>
      </c>
      <c r="T174">
        <f>VLOOKUP($B174,FG!$A:$Y,17,FALSE)</f>
        <v>0.30399999999999999</v>
      </c>
      <c r="U174">
        <f t="shared" si="21"/>
        <v>-1.2359399613275106</v>
      </c>
      <c r="V174">
        <f t="shared" si="22"/>
        <v>-0.81177466970093459</v>
      </c>
      <c r="W174">
        <f t="shared" si="23"/>
        <v>1.38550012799131E-2</v>
      </c>
      <c r="X174">
        <f t="shared" si="24"/>
        <v>-1.278627766042985</v>
      </c>
      <c r="Y174">
        <f t="shared" si="25"/>
        <v>-0.55238912120370598</v>
      </c>
      <c r="Z174">
        <f t="shared" si="26"/>
        <v>0.35637053023167387</v>
      </c>
      <c r="AA174">
        <f t="shared" si="27"/>
        <v>5.3698851382071484E-2</v>
      </c>
      <c r="AB174">
        <f t="shared" si="28"/>
        <v>1.1817231000825321</v>
      </c>
      <c r="AC174">
        <f t="shared" si="29"/>
        <v>-2.0367839001358403</v>
      </c>
      <c r="AD174">
        <f>X174*'Comb LR RESULTS'!$B$18+Y174*'Comb LR RESULTS'!$B$19+Z174*'Comb LR RESULTS'!$B$20+AA174*'Comb LR RESULTS'!$B$21+AB174*'Comb LR RESULTS'!$B$22</f>
        <v>-0.68085803727494421</v>
      </c>
    </row>
    <row r="175" spans="1:30" x14ac:dyDescent="0.3">
      <c r="A175">
        <v>2023</v>
      </c>
      <c r="B175" t="s">
        <v>228</v>
      </c>
      <c r="C175" t="s">
        <v>64</v>
      </c>
      <c r="D175">
        <v>2023</v>
      </c>
      <c r="E175">
        <v>408</v>
      </c>
      <c r="F175">
        <v>306</v>
      </c>
      <c r="G175">
        <v>10.5</v>
      </c>
      <c r="H175">
        <v>102.7</v>
      </c>
      <c r="I175">
        <v>109.4</v>
      </c>
      <c r="J175">
        <v>4.5999999999999996</v>
      </c>
      <c r="K175">
        <v>10.6</v>
      </c>
      <c r="L175">
        <v>50.6</v>
      </c>
      <c r="M175">
        <v>40</v>
      </c>
      <c r="N175">
        <v>30.9</v>
      </c>
      <c r="O175">
        <v>89.7</v>
      </c>
      <c r="P175">
        <v>25.1</v>
      </c>
      <c r="Q175">
        <v>7.6</v>
      </c>
      <c r="R175">
        <f>VLOOKUP($B175,FG!$A:$Y,15,FALSE)</f>
        <v>0.35828876999999998</v>
      </c>
      <c r="S175">
        <f>VLOOKUP($B175,FG!$A:$Y,16,FALSE)</f>
        <v>0.29010958910578499</v>
      </c>
      <c r="T175">
        <f>VLOOKUP($B175,FG!$A:$Y,17,FALSE)</f>
        <v>0.26700000000000002</v>
      </c>
      <c r="U175">
        <f t="shared" si="21"/>
        <v>-0.83691597685631614</v>
      </c>
      <c r="V175">
        <f t="shared" si="22"/>
        <v>-1.3064062748128884</v>
      </c>
      <c r="W175">
        <f t="shared" si="23"/>
        <v>-1.1601526071739368</v>
      </c>
      <c r="X175">
        <f t="shared" si="24"/>
        <v>0.21809274136896176</v>
      </c>
      <c r="Y175">
        <f t="shared" si="25"/>
        <v>-1.4366893755370951</v>
      </c>
      <c r="Z175">
        <f t="shared" si="26"/>
        <v>1.1714759533443155</v>
      </c>
      <c r="AA175">
        <f t="shared" si="27"/>
        <v>1.0786600670061792</v>
      </c>
      <c r="AB175">
        <f t="shared" si="28"/>
        <v>-0.24349974147343534</v>
      </c>
      <c r="AC175">
        <f t="shared" ref="AC175:AC202" si="30">Y175+AA175-AB175-Z175</f>
        <v>-1.2860055204017962</v>
      </c>
      <c r="AD175">
        <f>X175*'Comb LR RESULTS'!$B$18+Y175*'Comb LR RESULTS'!$B$19+Z175*'Comb LR RESULTS'!$B$20+AA175*'Comb LR RESULTS'!$B$21+AB175*'Comb LR RESULTS'!$B$22</f>
        <v>-0.69904100613096265</v>
      </c>
    </row>
    <row r="176" spans="1:30" x14ac:dyDescent="0.3">
      <c r="A176">
        <v>2023</v>
      </c>
      <c r="B176" t="s">
        <v>235</v>
      </c>
      <c r="C176" t="s">
        <v>88</v>
      </c>
      <c r="D176">
        <v>2023</v>
      </c>
      <c r="E176">
        <v>648</v>
      </c>
      <c r="F176">
        <v>526</v>
      </c>
      <c r="G176">
        <v>6.5</v>
      </c>
      <c r="H176">
        <v>100</v>
      </c>
      <c r="I176">
        <v>109</v>
      </c>
      <c r="J176">
        <v>10.6</v>
      </c>
      <c r="K176">
        <v>11</v>
      </c>
      <c r="L176">
        <v>43.9</v>
      </c>
      <c r="M176">
        <v>32.9</v>
      </c>
      <c r="N176">
        <v>33.5</v>
      </c>
      <c r="O176">
        <v>92.4</v>
      </c>
      <c r="P176">
        <v>20.9</v>
      </c>
      <c r="Q176">
        <v>11.8</v>
      </c>
      <c r="R176">
        <f>VLOOKUP($B176,FG!$A:$Y,15,FALSE)</f>
        <v>0.37777777699999998</v>
      </c>
      <c r="S176">
        <f>VLOOKUP($B176,FG!$A:$Y,16,FALSE)</f>
        <v>0.31417142808899401</v>
      </c>
      <c r="T176">
        <f>VLOOKUP($B176,FG!$A:$Y,17,FALSE)</f>
        <v>0.29399999999999998</v>
      </c>
      <c r="U176">
        <f t="shared" si="21"/>
        <v>-0.75291092749395927</v>
      </c>
      <c r="V176">
        <f t="shared" si="22"/>
        <v>-0.57046336528604447</v>
      </c>
      <c r="W176">
        <f t="shared" si="23"/>
        <v>0.47799754415701629</v>
      </c>
      <c r="X176">
        <f t="shared" si="24"/>
        <v>-1.7103740662579694</v>
      </c>
      <c r="Y176">
        <f t="shared" si="25"/>
        <v>-1.942003806584746</v>
      </c>
      <c r="Z176">
        <f t="shared" si="26"/>
        <v>-0.58223571456470313</v>
      </c>
      <c r="AA176">
        <f t="shared" si="27"/>
        <v>1.6434346143908918</v>
      </c>
      <c r="AB176">
        <f t="shared" si="28"/>
        <v>0.17758882534991868</v>
      </c>
      <c r="AC176">
        <f t="shared" si="30"/>
        <v>0.10607769702093017</v>
      </c>
      <c r="AD176">
        <f>X176*'Comb LR RESULTS'!$B$18+Y176*'Comb LR RESULTS'!$B$19+Z176*'Comb LR RESULTS'!$B$20+AA176*'Comb LR RESULTS'!$B$21+AB176*'Comb LR RESULTS'!$B$22</f>
        <v>-0.73364662971228101</v>
      </c>
    </row>
    <row r="177" spans="1:30" x14ac:dyDescent="0.3">
      <c r="A177">
        <v>2023</v>
      </c>
      <c r="B177" t="s">
        <v>187</v>
      </c>
      <c r="C177" t="s">
        <v>69</v>
      </c>
      <c r="D177">
        <v>2023</v>
      </c>
      <c r="E177">
        <v>616</v>
      </c>
      <c r="F177">
        <v>420</v>
      </c>
      <c r="G177">
        <v>17.899999999999999</v>
      </c>
      <c r="H177">
        <v>104</v>
      </c>
      <c r="I177">
        <v>109.8</v>
      </c>
      <c r="J177">
        <v>5</v>
      </c>
      <c r="K177">
        <v>13.9</v>
      </c>
      <c r="L177">
        <v>43.3</v>
      </c>
      <c r="M177">
        <v>29.4</v>
      </c>
      <c r="N177">
        <v>46.4</v>
      </c>
      <c r="O177">
        <v>81.900000000000006</v>
      </c>
      <c r="P177">
        <v>36.700000000000003</v>
      </c>
      <c r="Q177">
        <v>1.9</v>
      </c>
      <c r="R177">
        <f>VLOOKUP($B177,FG!$A:$Y,15,FALSE)</f>
        <v>0.40791738300000002</v>
      </c>
      <c r="S177">
        <f>VLOOKUP($B177,FG!$A:$Y,16,FALSE)</f>
        <v>0.298480377306168</v>
      </c>
      <c r="T177">
        <f>VLOOKUP($B177,FG!$A:$Y,17,FALSE)</f>
        <v>0.29099999999999998</v>
      </c>
      <c r="U177">
        <f t="shared" si="21"/>
        <v>-0.14387431961687305</v>
      </c>
      <c r="V177">
        <f t="shared" si="22"/>
        <v>-1.0503816946666349</v>
      </c>
      <c r="W177">
        <f t="shared" si="23"/>
        <v>-1.0509425970852064</v>
      </c>
      <c r="X177">
        <f t="shared" si="24"/>
        <v>-1.8830725863439637</v>
      </c>
      <c r="Y177">
        <f t="shared" si="25"/>
        <v>-0.50185767809894111</v>
      </c>
      <c r="Z177">
        <f t="shared" si="26"/>
        <v>-1.4467414663508389</v>
      </c>
      <c r="AA177">
        <f t="shared" si="27"/>
        <v>-0.55291084766076537</v>
      </c>
      <c r="AB177">
        <f t="shared" si="28"/>
        <v>2.2668359453580971</v>
      </c>
      <c r="AC177">
        <f t="shared" si="30"/>
        <v>-1.8748630047669648</v>
      </c>
      <c r="AD177">
        <f>X177*'Comb LR RESULTS'!$B$18+Y177*'Comb LR RESULTS'!$B$19+Z177*'Comb LR RESULTS'!$B$20+AA177*'Comb LR RESULTS'!$B$21+AB177*'Comb LR RESULTS'!$B$22</f>
        <v>-0.74902833701305482</v>
      </c>
    </row>
    <row r="178" spans="1:30" x14ac:dyDescent="0.3">
      <c r="A178">
        <v>2023</v>
      </c>
      <c r="B178" t="s">
        <v>132</v>
      </c>
      <c r="C178" t="s">
        <v>29</v>
      </c>
      <c r="D178">
        <v>2023</v>
      </c>
      <c r="E178">
        <v>407</v>
      </c>
      <c r="F178">
        <v>235</v>
      </c>
      <c r="G178">
        <v>23</v>
      </c>
      <c r="H178">
        <v>102.6</v>
      </c>
      <c r="I178">
        <v>109.3</v>
      </c>
      <c r="J178">
        <v>12.8</v>
      </c>
      <c r="K178">
        <v>8.8000000000000007</v>
      </c>
      <c r="L178">
        <v>46.7</v>
      </c>
      <c r="M178">
        <v>37.9</v>
      </c>
      <c r="N178">
        <v>34.1</v>
      </c>
      <c r="O178">
        <v>76.8</v>
      </c>
      <c r="P178">
        <v>36.5</v>
      </c>
      <c r="Q178">
        <v>-6.9</v>
      </c>
      <c r="R178">
        <f>VLOOKUP($B178,FG!$A:$Y,15,FALSE)</f>
        <v>0.348066298</v>
      </c>
      <c r="S178">
        <f>VLOOKUP($B178,FG!$A:$Y,16,FALSE)</f>
        <v>0.26609680516810302</v>
      </c>
      <c r="T178">
        <f>VLOOKUP($B178,FG!$A:$Y,17,FALSE)</f>
        <v>0.26700000000000002</v>
      </c>
      <c r="U178">
        <f t="shared" si="21"/>
        <v>-1.2149386989869211</v>
      </c>
      <c r="V178">
        <f t="shared" si="22"/>
        <v>-2.0408488121962178</v>
      </c>
      <c r="W178">
        <f t="shared" si="23"/>
        <v>1.0786525996450327</v>
      </c>
      <c r="X178">
        <f t="shared" si="24"/>
        <v>-0.90444763918999727</v>
      </c>
      <c r="Y178">
        <f t="shared" si="25"/>
        <v>0.14241822148681396</v>
      </c>
      <c r="Z178">
        <f t="shared" si="26"/>
        <v>0.65277250227263361</v>
      </c>
      <c r="AA178">
        <f t="shared" si="27"/>
        <v>-1.6197072149430005</v>
      </c>
      <c r="AB178">
        <f t="shared" si="28"/>
        <v>0.27476311000146209</v>
      </c>
      <c r="AC178">
        <f t="shared" si="30"/>
        <v>-2.4048246057302824</v>
      </c>
      <c r="AD178">
        <f>X178*'Comb LR RESULTS'!$B$18+Y178*'Comb LR RESULTS'!$B$19+Z178*'Comb LR RESULTS'!$B$20+AA178*'Comb LR RESULTS'!$B$21+AB178*'Comb LR RESULTS'!$B$22</f>
        <v>-0.76731778325615863</v>
      </c>
    </row>
    <row r="179" spans="1:30" x14ac:dyDescent="0.3">
      <c r="A179">
        <v>2023</v>
      </c>
      <c r="B179" t="s">
        <v>179</v>
      </c>
      <c r="C179" t="s">
        <v>61</v>
      </c>
      <c r="D179">
        <v>2023</v>
      </c>
      <c r="E179">
        <v>544</v>
      </c>
      <c r="F179">
        <v>385</v>
      </c>
      <c r="G179">
        <v>18.399999999999999</v>
      </c>
      <c r="H179">
        <v>105.5</v>
      </c>
      <c r="I179">
        <v>113.1</v>
      </c>
      <c r="J179">
        <v>7.8</v>
      </c>
      <c r="K179">
        <v>13.7</v>
      </c>
      <c r="L179">
        <v>48.2</v>
      </c>
      <c r="M179">
        <v>34.5</v>
      </c>
      <c r="N179">
        <v>46.6</v>
      </c>
      <c r="O179">
        <v>82.2</v>
      </c>
      <c r="P179">
        <v>35.1</v>
      </c>
      <c r="Q179">
        <v>3.2</v>
      </c>
      <c r="R179">
        <f>VLOOKUP($B179,FG!$A:$Y,15,FALSE)</f>
        <v>0.32549019600000001</v>
      </c>
      <c r="S179">
        <f>VLOOKUP($B179,FG!$A:$Y,16,FALSE)</f>
        <v>0.26062954050717302</v>
      </c>
      <c r="T179">
        <f>VLOOKUP($B179,FG!$A:$Y,17,FALSE)</f>
        <v>0.27900000000000003</v>
      </c>
      <c r="U179">
        <f t="shared" si="21"/>
        <v>-0.18587684429805162</v>
      </c>
      <c r="V179">
        <f t="shared" si="22"/>
        <v>-2.2080677294421478</v>
      </c>
      <c r="W179">
        <f t="shared" si="23"/>
        <v>-0.2864725264640951</v>
      </c>
      <c r="X179">
        <f t="shared" si="24"/>
        <v>-0.47270133897501287</v>
      </c>
      <c r="Y179">
        <f t="shared" si="25"/>
        <v>-0.43869337421798477</v>
      </c>
      <c r="Z179">
        <f t="shared" si="26"/>
        <v>-0.18703308517675499</v>
      </c>
      <c r="AA179">
        <f t="shared" si="27"/>
        <v>-0.49015812017357574</v>
      </c>
      <c r="AB179">
        <f t="shared" si="28"/>
        <v>2.2992273735752784</v>
      </c>
      <c r="AC179">
        <f t="shared" si="30"/>
        <v>-3.0410457827900839</v>
      </c>
      <c r="AD179">
        <f>X179*'Comb LR RESULTS'!$B$18+Y179*'Comb LR RESULTS'!$B$19+Z179*'Comb LR RESULTS'!$B$20+AA179*'Comb LR RESULTS'!$B$21+AB179*'Comb LR RESULTS'!$B$22</f>
        <v>-0.78303124693128234</v>
      </c>
    </row>
    <row r="180" spans="1:30" x14ac:dyDescent="0.3">
      <c r="A180">
        <v>2023</v>
      </c>
      <c r="B180" t="s">
        <v>221</v>
      </c>
      <c r="C180" t="s">
        <v>69</v>
      </c>
      <c r="D180">
        <v>2023</v>
      </c>
      <c r="E180">
        <v>474</v>
      </c>
      <c r="F180">
        <v>334</v>
      </c>
      <c r="G180">
        <v>12.3</v>
      </c>
      <c r="H180">
        <v>101.8</v>
      </c>
      <c r="I180">
        <v>108</v>
      </c>
      <c r="J180">
        <v>12.9</v>
      </c>
      <c r="K180">
        <v>5.4</v>
      </c>
      <c r="L180">
        <v>46.1</v>
      </c>
      <c r="M180">
        <v>40.700000000000003</v>
      </c>
      <c r="N180">
        <v>29</v>
      </c>
      <c r="O180">
        <v>87.9</v>
      </c>
      <c r="P180">
        <v>27.6</v>
      </c>
      <c r="Q180">
        <v>3.5</v>
      </c>
      <c r="R180">
        <f>VLOOKUP($B180,FG!$A:$Y,15,FALSE)</f>
        <v>0.36819172100000003</v>
      </c>
      <c r="S180">
        <f>VLOOKUP($B180,FG!$A:$Y,16,FALSE)</f>
        <v>0.30448551579163602</v>
      </c>
      <c r="T180">
        <f>VLOOKUP($B180,FG!$A:$Y,17,FALSE)</f>
        <v>0.30599999999999999</v>
      </c>
      <c r="U180">
        <f t="shared" si="21"/>
        <v>-1.9289816185669533</v>
      </c>
      <c r="V180">
        <f t="shared" si="22"/>
        <v>-0.86671164799268952</v>
      </c>
      <c r="W180">
        <f t="shared" si="23"/>
        <v>1.1059551021672152</v>
      </c>
      <c r="X180">
        <f t="shared" si="24"/>
        <v>-1.0771461592759914</v>
      </c>
      <c r="Y180">
        <f t="shared" si="25"/>
        <v>-1.2092978815656521</v>
      </c>
      <c r="Z180">
        <f t="shared" si="26"/>
        <v>1.3443771037015433</v>
      </c>
      <c r="AA180">
        <f t="shared" si="27"/>
        <v>0.70214370208303867</v>
      </c>
      <c r="AB180">
        <f t="shared" si="28"/>
        <v>-0.55121830953665518</v>
      </c>
      <c r="AC180">
        <f t="shared" si="30"/>
        <v>-1.3003129736475016</v>
      </c>
      <c r="AD180">
        <f>X180*'Comb LR RESULTS'!$B$18+Y180*'Comb LR RESULTS'!$B$19+Z180*'Comb LR RESULTS'!$B$20+AA180*'Comb LR RESULTS'!$B$21+AB180*'Comb LR RESULTS'!$B$22</f>
        <v>-0.80673849505416939</v>
      </c>
    </row>
    <row r="181" spans="1:30" x14ac:dyDescent="0.3">
      <c r="A181">
        <v>2023</v>
      </c>
      <c r="B181" t="s">
        <v>191</v>
      </c>
      <c r="C181" t="s">
        <v>82</v>
      </c>
      <c r="D181">
        <v>2023</v>
      </c>
      <c r="E181">
        <v>412</v>
      </c>
      <c r="F181">
        <v>253</v>
      </c>
      <c r="G181">
        <v>17.399999999999999</v>
      </c>
      <c r="H181">
        <v>104.5</v>
      </c>
      <c r="I181">
        <v>112.8</v>
      </c>
      <c r="J181">
        <v>7.5</v>
      </c>
      <c r="K181">
        <v>17.100000000000001</v>
      </c>
      <c r="L181">
        <v>51.5</v>
      </c>
      <c r="M181">
        <v>34.4</v>
      </c>
      <c r="N181">
        <v>32.299999999999997</v>
      </c>
      <c r="O181">
        <v>77.7</v>
      </c>
      <c r="P181">
        <v>38.1</v>
      </c>
      <c r="Q181">
        <v>-3.2</v>
      </c>
      <c r="R181">
        <f>VLOOKUP($B181,FG!$A:$Y,15,FALSE)</f>
        <v>0.36239781999999998</v>
      </c>
      <c r="S181">
        <f>VLOOKUP($B181,FG!$A:$Y,16,FALSE)</f>
        <v>0.28369834597517801</v>
      </c>
      <c r="T181">
        <f>VLOOKUP($B181,FG!$A:$Y,17,FALSE)</f>
        <v>0.28899999999999998</v>
      </c>
      <c r="U181">
        <f t="shared" si="21"/>
        <v>0.5281660752819809</v>
      </c>
      <c r="V181">
        <f t="shared" si="22"/>
        <v>-1.5024972272340835</v>
      </c>
      <c r="W181">
        <f t="shared" si="23"/>
        <v>-0.36838003403064273</v>
      </c>
      <c r="X181">
        <f t="shared" si="24"/>
        <v>0.477140521497952</v>
      </c>
      <c r="Y181">
        <f t="shared" si="25"/>
        <v>-0.5650219819798975</v>
      </c>
      <c r="Z181">
        <f t="shared" si="26"/>
        <v>-0.21173324951350209</v>
      </c>
      <c r="AA181">
        <f t="shared" si="27"/>
        <v>-1.4314490324814289</v>
      </c>
      <c r="AB181">
        <f t="shared" si="28"/>
        <v>-1.6759743953168149E-2</v>
      </c>
      <c r="AC181">
        <f t="shared" si="30"/>
        <v>-1.7679780209946563</v>
      </c>
      <c r="AD181">
        <f>X181*'Comb LR RESULTS'!$B$18+Y181*'Comb LR RESULTS'!$B$19+Z181*'Comb LR RESULTS'!$B$20+AA181*'Comb LR RESULTS'!$B$21+AB181*'Comb LR RESULTS'!$B$22</f>
        <v>-0.84110440423772004</v>
      </c>
    </row>
    <row r="182" spans="1:30" x14ac:dyDescent="0.3">
      <c r="A182">
        <v>2023</v>
      </c>
      <c r="B182" t="s">
        <v>220</v>
      </c>
      <c r="C182" t="s">
        <v>21</v>
      </c>
      <c r="D182">
        <v>2023</v>
      </c>
      <c r="E182">
        <v>531</v>
      </c>
      <c r="F182">
        <v>387</v>
      </c>
      <c r="G182">
        <v>12.4</v>
      </c>
      <c r="H182">
        <v>103.3</v>
      </c>
      <c r="I182">
        <v>109.4</v>
      </c>
      <c r="J182">
        <v>7.2</v>
      </c>
      <c r="K182">
        <v>14.4</v>
      </c>
      <c r="L182">
        <v>50.9</v>
      </c>
      <c r="M182">
        <v>36.5</v>
      </c>
      <c r="N182">
        <v>29.7</v>
      </c>
      <c r="O182">
        <v>83.1</v>
      </c>
      <c r="P182">
        <v>29.7</v>
      </c>
      <c r="Q182">
        <v>2</v>
      </c>
      <c r="R182">
        <f>VLOOKUP($B182,FG!$A:$Y,15,FALSE)</f>
        <v>0.420081967</v>
      </c>
      <c r="S182">
        <f>VLOOKUP($B182,FG!$A:$Y,16,FALSE)</f>
        <v>0.32131813290418798</v>
      </c>
      <c r="T182">
        <f>VLOOKUP($B182,FG!$A:$Y,17,FALSE)</f>
        <v>0.307</v>
      </c>
      <c r="U182">
        <f t="shared" si="21"/>
        <v>-3.8868007913927159E-2</v>
      </c>
      <c r="V182">
        <f t="shared" si="22"/>
        <v>-0.35187796377564362</v>
      </c>
      <c r="W182">
        <f t="shared" si="23"/>
        <v>-0.45028754159719031</v>
      </c>
      <c r="X182">
        <f t="shared" si="24"/>
        <v>0.30444200141195782</v>
      </c>
      <c r="Y182">
        <f t="shared" si="25"/>
        <v>-1.1966650207894609</v>
      </c>
      <c r="Z182">
        <f t="shared" si="26"/>
        <v>0.30697020155817972</v>
      </c>
      <c r="AA182">
        <f t="shared" si="27"/>
        <v>-0.3018999377120069</v>
      </c>
      <c r="AB182">
        <f t="shared" si="28"/>
        <v>-0.43784831077652159</v>
      </c>
      <c r="AC182">
        <f t="shared" si="30"/>
        <v>-1.3676868492831258</v>
      </c>
      <c r="AD182">
        <f>X182*'Comb LR RESULTS'!$B$18+Y182*'Comb LR RESULTS'!$B$19+Z182*'Comb LR RESULTS'!$B$20+AA182*'Comb LR RESULTS'!$B$21+AB182*'Comb LR RESULTS'!$B$22</f>
        <v>-0.8819433022174531</v>
      </c>
    </row>
    <row r="183" spans="1:30" x14ac:dyDescent="0.3">
      <c r="A183">
        <v>2023</v>
      </c>
      <c r="B183" t="s">
        <v>239</v>
      </c>
      <c r="C183" t="s">
        <v>129</v>
      </c>
      <c r="D183">
        <v>2023</v>
      </c>
      <c r="E183">
        <v>495</v>
      </c>
      <c r="F183">
        <v>339</v>
      </c>
      <c r="G183">
        <v>5.6</v>
      </c>
      <c r="H183">
        <v>98.2</v>
      </c>
      <c r="I183">
        <v>104.9</v>
      </c>
      <c r="J183">
        <v>13.6</v>
      </c>
      <c r="K183">
        <v>10.3</v>
      </c>
      <c r="L183">
        <v>53.5</v>
      </c>
      <c r="M183">
        <v>43.2</v>
      </c>
      <c r="N183">
        <v>21.2</v>
      </c>
      <c r="O183">
        <v>90.8</v>
      </c>
      <c r="P183">
        <v>23.3</v>
      </c>
      <c r="Q183">
        <v>8.3000000000000007</v>
      </c>
      <c r="R183">
        <f>VLOOKUP($B183,FG!$A:$Y,15,FALSE)</f>
        <v>0.35872235800000002</v>
      </c>
      <c r="S183">
        <f>VLOOKUP($B183,FG!$A:$Y,16,FALSE)</f>
        <v>0.31906399788955803</v>
      </c>
      <c r="T183">
        <f>VLOOKUP($B183,FG!$A:$Y,17,FALSE)</f>
        <v>0.27500000000000002</v>
      </c>
      <c r="U183">
        <f t="shared" si="21"/>
        <v>-0.89991976387808348</v>
      </c>
      <c r="V183">
        <f t="shared" si="22"/>
        <v>-0.42082176654527975</v>
      </c>
      <c r="W183">
        <f t="shared" si="23"/>
        <v>1.2970726198224929</v>
      </c>
      <c r="X183">
        <f t="shared" si="24"/>
        <v>1.0528022551179312</v>
      </c>
      <c r="Y183">
        <f t="shared" si="25"/>
        <v>-2.0556995535704679</v>
      </c>
      <c r="Z183">
        <f t="shared" si="26"/>
        <v>1.9618812121202116</v>
      </c>
      <c r="AA183">
        <f t="shared" si="27"/>
        <v>1.3087534011258755</v>
      </c>
      <c r="AB183">
        <f t="shared" si="28"/>
        <v>-1.8144840100067168</v>
      </c>
      <c r="AC183">
        <f t="shared" si="30"/>
        <v>-0.89434335455808722</v>
      </c>
      <c r="AD183">
        <f>X183*'Comb LR RESULTS'!$B$18+Y183*'Comb LR RESULTS'!$B$19+Z183*'Comb LR RESULTS'!$B$20+AA183*'Comb LR RESULTS'!$B$21+AB183*'Comb LR RESULTS'!$B$22</f>
        <v>-0.88631081803409673</v>
      </c>
    </row>
    <row r="184" spans="1:30" x14ac:dyDescent="0.3">
      <c r="A184">
        <v>2023</v>
      </c>
      <c r="B184" t="s">
        <v>208</v>
      </c>
      <c r="C184" t="s">
        <v>85</v>
      </c>
      <c r="D184">
        <v>2023</v>
      </c>
      <c r="E184">
        <v>455</v>
      </c>
      <c r="F184">
        <v>310</v>
      </c>
      <c r="G184">
        <v>15.2</v>
      </c>
      <c r="H184">
        <v>103.3</v>
      </c>
      <c r="I184">
        <v>110.5</v>
      </c>
      <c r="J184">
        <v>18.399999999999999</v>
      </c>
      <c r="K184">
        <v>9.6999999999999993</v>
      </c>
      <c r="L184">
        <v>46.1</v>
      </c>
      <c r="M184">
        <v>36.4</v>
      </c>
      <c r="N184">
        <v>31.4</v>
      </c>
      <c r="O184">
        <v>82.1</v>
      </c>
      <c r="P184">
        <v>27.7</v>
      </c>
      <c r="Q184">
        <v>1.1000000000000001</v>
      </c>
      <c r="R184">
        <f>VLOOKUP($B184,FG!$A:$Y,15,FALSE)</f>
        <v>0.41584158399999999</v>
      </c>
      <c r="S184">
        <f>VLOOKUP($B184,FG!$A:$Y,16,FALSE)</f>
        <v>0.31064951155508103</v>
      </c>
      <c r="T184">
        <f>VLOOKUP($B184,FG!$A:$Y,17,FALSE)</f>
        <v>0.28899999999999998</v>
      </c>
      <c r="U184">
        <f t="shared" si="21"/>
        <v>-1.0259273379216187</v>
      </c>
      <c r="V184">
        <f t="shared" si="22"/>
        <v>-0.67818287512431308</v>
      </c>
      <c r="W184">
        <f t="shared" si="23"/>
        <v>2.607592740887255</v>
      </c>
      <c r="X184">
        <f t="shared" si="24"/>
        <v>-1.0771461592759914</v>
      </c>
      <c r="Y184">
        <f t="shared" si="25"/>
        <v>-0.84294491905610536</v>
      </c>
      <c r="Z184">
        <f t="shared" si="26"/>
        <v>0.28227003722143262</v>
      </c>
      <c r="AA184">
        <f t="shared" si="27"/>
        <v>-0.51107569600264091</v>
      </c>
      <c r="AB184">
        <f t="shared" si="28"/>
        <v>-0.16252117093048268</v>
      </c>
      <c r="AC184">
        <f t="shared" si="30"/>
        <v>-1.4737694813496964</v>
      </c>
      <c r="AD184">
        <f>X184*'Comb LR RESULTS'!$B$18+Y184*'Comb LR RESULTS'!$B$19+Z184*'Comb LR RESULTS'!$B$20+AA184*'Comb LR RESULTS'!$B$21+AB184*'Comb LR RESULTS'!$B$22</f>
        <v>-0.8878364784109215</v>
      </c>
    </row>
    <row r="185" spans="1:30" x14ac:dyDescent="0.3">
      <c r="A185">
        <v>2023</v>
      </c>
      <c r="B185" t="s">
        <v>205</v>
      </c>
      <c r="C185" t="s">
        <v>64</v>
      </c>
      <c r="D185">
        <v>2023</v>
      </c>
      <c r="E185">
        <v>405</v>
      </c>
      <c r="F185">
        <v>279</v>
      </c>
      <c r="G185">
        <v>15.4</v>
      </c>
      <c r="H185">
        <v>102.6</v>
      </c>
      <c r="I185">
        <v>110.4</v>
      </c>
      <c r="J185">
        <v>7.9</v>
      </c>
      <c r="K185">
        <v>5.7</v>
      </c>
      <c r="L185">
        <v>48.1</v>
      </c>
      <c r="M185">
        <v>42.4</v>
      </c>
      <c r="N185">
        <v>31.3</v>
      </c>
      <c r="O185">
        <v>84.4</v>
      </c>
      <c r="P185">
        <v>30.2</v>
      </c>
      <c r="Q185">
        <v>1.5</v>
      </c>
      <c r="R185">
        <f>VLOOKUP($B185,FG!$A:$Y,15,FALSE)</f>
        <v>0.33884297499999999</v>
      </c>
      <c r="S185">
        <f>VLOOKUP($B185,FG!$A:$Y,16,FALSE)</f>
        <v>0.28788572608834401</v>
      </c>
      <c r="T185">
        <f>VLOOKUP($B185,FG!$A:$Y,17,FALSE)</f>
        <v>0.28199999999999997</v>
      </c>
      <c r="U185">
        <f t="shared" si="21"/>
        <v>-1.865977831545186</v>
      </c>
      <c r="V185">
        <f t="shared" si="22"/>
        <v>-1.3744241939996453</v>
      </c>
      <c r="W185">
        <f t="shared" si="23"/>
        <v>-0.25917002394191241</v>
      </c>
      <c r="X185">
        <f t="shared" si="24"/>
        <v>-0.50148442565601226</v>
      </c>
      <c r="Y185">
        <f t="shared" si="25"/>
        <v>-0.81767919750372264</v>
      </c>
      <c r="Z185">
        <f t="shared" si="26"/>
        <v>1.7642798974262368</v>
      </c>
      <c r="AA185">
        <f t="shared" si="27"/>
        <v>-2.9971451934180333E-2</v>
      </c>
      <c r="AB185">
        <f t="shared" si="28"/>
        <v>-0.17871688503907288</v>
      </c>
      <c r="AC185">
        <f t="shared" si="30"/>
        <v>-2.433213661825067</v>
      </c>
      <c r="AD185">
        <f>X185*'Comb LR RESULTS'!$B$18+Y185*'Comb LR RESULTS'!$B$19+Z185*'Comb LR RESULTS'!$B$20+AA185*'Comb LR RESULTS'!$B$21+AB185*'Comb LR RESULTS'!$B$22</f>
        <v>-0.89824822379601565</v>
      </c>
    </row>
    <row r="186" spans="1:30" x14ac:dyDescent="0.3">
      <c r="A186">
        <v>2023</v>
      </c>
      <c r="B186" t="s">
        <v>236</v>
      </c>
      <c r="C186" t="s">
        <v>112</v>
      </c>
      <c r="D186">
        <v>2023</v>
      </c>
      <c r="E186">
        <v>555</v>
      </c>
      <c r="F186">
        <v>409</v>
      </c>
      <c r="G186">
        <v>6.4</v>
      </c>
      <c r="H186">
        <v>100.7</v>
      </c>
      <c r="I186">
        <v>107.1</v>
      </c>
      <c r="J186">
        <v>12.2</v>
      </c>
      <c r="K186">
        <v>10.4</v>
      </c>
      <c r="L186">
        <v>52.1</v>
      </c>
      <c r="M186">
        <v>41.7</v>
      </c>
      <c r="N186">
        <v>28.9</v>
      </c>
      <c r="O186">
        <v>90.7</v>
      </c>
      <c r="P186">
        <v>27.4</v>
      </c>
      <c r="Q186">
        <v>7.5</v>
      </c>
      <c r="R186">
        <f>VLOOKUP($B186,FG!$A:$Y,15,FALSE)</f>
        <v>0.46721311399999998</v>
      </c>
      <c r="S186">
        <f>VLOOKUP($B186,FG!$A:$Y,16,FALSE)</f>
        <v>0.35269147473671703</v>
      </c>
      <c r="T186">
        <f>VLOOKUP($B186,FG!$A:$Y,17,FALSE)</f>
        <v>0.28899999999999998</v>
      </c>
      <c r="U186">
        <f t="shared" si="21"/>
        <v>-0.87891850153749429</v>
      </c>
      <c r="V186">
        <f t="shared" si="22"/>
        <v>0.607690774338005</v>
      </c>
      <c r="W186">
        <f t="shared" si="23"/>
        <v>0.91483758451193697</v>
      </c>
      <c r="X186">
        <f t="shared" si="24"/>
        <v>0.64983904158394612</v>
      </c>
      <c r="Y186">
        <f t="shared" si="25"/>
        <v>-1.9546366673609372</v>
      </c>
      <c r="Z186">
        <f t="shared" si="26"/>
        <v>1.5913787470690106</v>
      </c>
      <c r="AA186">
        <f t="shared" si="27"/>
        <v>1.2878358252968134</v>
      </c>
      <c r="AB186">
        <f t="shared" si="28"/>
        <v>-0.56741402364524596</v>
      </c>
      <c r="AC186">
        <f t="shared" si="30"/>
        <v>-1.6907655654878884</v>
      </c>
      <c r="AD186">
        <f>X186*'Comb LR RESULTS'!$B$18+Y186*'Comb LR RESULTS'!$B$19+Z186*'Comb LR RESULTS'!$B$20+AA186*'Comb LR RESULTS'!$B$21+AB186*'Comb LR RESULTS'!$B$22</f>
        <v>-0.95665461137443264</v>
      </c>
    </row>
    <row r="187" spans="1:30" x14ac:dyDescent="0.3">
      <c r="A187">
        <v>2023</v>
      </c>
      <c r="B187" t="s">
        <v>203</v>
      </c>
      <c r="C187" t="s">
        <v>99</v>
      </c>
      <c r="D187">
        <v>2023</v>
      </c>
      <c r="E187">
        <v>408</v>
      </c>
      <c r="F187">
        <v>264</v>
      </c>
      <c r="G187">
        <v>15.5</v>
      </c>
      <c r="H187">
        <v>104.5</v>
      </c>
      <c r="I187">
        <v>114.2</v>
      </c>
      <c r="J187">
        <v>10.6</v>
      </c>
      <c r="K187">
        <v>8.1999999999999993</v>
      </c>
      <c r="L187">
        <v>46.1</v>
      </c>
      <c r="M187">
        <v>37.9</v>
      </c>
      <c r="N187">
        <v>38.200000000000003</v>
      </c>
      <c r="O187">
        <v>83.2</v>
      </c>
      <c r="P187">
        <v>30.9</v>
      </c>
      <c r="Q187">
        <v>1</v>
      </c>
      <c r="R187">
        <f>VLOOKUP($B187,FG!$A:$Y,15,FALSE)</f>
        <v>0.41061452500000001</v>
      </c>
      <c r="S187">
        <f>VLOOKUP($B187,FG!$A:$Y,16,FALSE)</f>
        <v>0.327334850439297</v>
      </c>
      <c r="T187">
        <f>VLOOKUP($B187,FG!$A:$Y,17,FALSE)</f>
        <v>0.30399999999999999</v>
      </c>
      <c r="U187">
        <f t="shared" si="21"/>
        <v>-1.3409462730304564</v>
      </c>
      <c r="V187">
        <f t="shared" si="22"/>
        <v>-0.16785376630348622</v>
      </c>
      <c r="W187">
        <f t="shared" si="23"/>
        <v>0.47799754415701629</v>
      </c>
      <c r="X187">
        <f t="shared" si="24"/>
        <v>-1.0771461592759914</v>
      </c>
      <c r="Y187">
        <f t="shared" si="25"/>
        <v>-0.80504633672753145</v>
      </c>
      <c r="Z187">
        <f t="shared" si="26"/>
        <v>0.65277250227263361</v>
      </c>
      <c r="AA187">
        <f t="shared" si="27"/>
        <v>-0.28098236188294173</v>
      </c>
      <c r="AB187">
        <f t="shared" si="28"/>
        <v>0.93878738845367404</v>
      </c>
      <c r="AC187">
        <f t="shared" si="30"/>
        <v>-2.6775885893367812</v>
      </c>
      <c r="AD187">
        <f>X187*'Comb LR RESULTS'!$B$18+Y187*'Comb LR RESULTS'!$B$19+Z187*'Comb LR RESULTS'!$B$20+AA187*'Comb LR RESULTS'!$B$21+AB187*'Comb LR RESULTS'!$B$22</f>
        <v>-0.98135421043916959</v>
      </c>
    </row>
    <row r="188" spans="1:30" x14ac:dyDescent="0.3">
      <c r="A188">
        <v>2023</v>
      </c>
      <c r="B188" t="s">
        <v>242</v>
      </c>
      <c r="C188" t="s">
        <v>172</v>
      </c>
      <c r="D188">
        <v>2023</v>
      </c>
      <c r="E188">
        <v>717</v>
      </c>
      <c r="F188">
        <v>570</v>
      </c>
      <c r="G188">
        <v>2.2999999999999998</v>
      </c>
      <c r="H188">
        <v>97.5</v>
      </c>
      <c r="I188">
        <v>105.2</v>
      </c>
      <c r="J188">
        <v>4</v>
      </c>
      <c r="K188">
        <v>6.9</v>
      </c>
      <c r="L188">
        <v>50.8</v>
      </c>
      <c r="M188">
        <v>43.9</v>
      </c>
      <c r="N188">
        <v>27.6</v>
      </c>
      <c r="O188">
        <v>95.1</v>
      </c>
      <c r="P188">
        <v>16.5</v>
      </c>
      <c r="Q188">
        <v>13</v>
      </c>
      <c r="R188">
        <f>VLOOKUP($B188,FG!$A:$Y,15,FALSE)</f>
        <v>0.36990595599999998</v>
      </c>
      <c r="S188">
        <f>VLOOKUP($B188,FG!$A:$Y,16,FALSE)</f>
        <v>0.31304796675702001</v>
      </c>
      <c r="T188">
        <f>VLOOKUP($B188,FG!$A:$Y,17,FALSE)</f>
        <v>0.317</v>
      </c>
      <c r="U188">
        <f t="shared" si="21"/>
        <v>-1.6139626834581156</v>
      </c>
      <c r="V188">
        <f t="shared" si="22"/>
        <v>-0.60482497006491498</v>
      </c>
      <c r="W188">
        <f t="shared" si="23"/>
        <v>-1.323967622307032</v>
      </c>
      <c r="X188">
        <f t="shared" si="24"/>
        <v>0.27565891473095844</v>
      </c>
      <c r="Y188">
        <f t="shared" si="25"/>
        <v>-2.4725839591847794</v>
      </c>
      <c r="Z188">
        <f t="shared" si="26"/>
        <v>2.1347823624774378</v>
      </c>
      <c r="AA188">
        <f t="shared" si="27"/>
        <v>2.208209161775601</v>
      </c>
      <c r="AB188">
        <f t="shared" si="28"/>
        <v>-0.77795830705692237</v>
      </c>
      <c r="AC188">
        <f t="shared" si="30"/>
        <v>-1.6211988528296937</v>
      </c>
      <c r="AD188">
        <f>X188*'Comb LR RESULTS'!$B$18+Y188*'Comb LR RESULTS'!$B$19+Z188*'Comb LR RESULTS'!$B$20+AA188*'Comb LR RESULTS'!$B$21+AB188*'Comb LR RESULTS'!$B$22</f>
        <v>-1.0527487793736496</v>
      </c>
    </row>
    <row r="189" spans="1:30" x14ac:dyDescent="0.3">
      <c r="A189">
        <v>2023</v>
      </c>
      <c r="B189" t="s">
        <v>148</v>
      </c>
      <c r="C189" t="s">
        <v>21</v>
      </c>
      <c r="D189">
        <v>2023</v>
      </c>
      <c r="E189">
        <v>513</v>
      </c>
      <c r="F189">
        <v>359</v>
      </c>
      <c r="G189">
        <v>21.4</v>
      </c>
      <c r="H189">
        <v>103.6</v>
      </c>
      <c r="I189">
        <v>110.4</v>
      </c>
      <c r="J189">
        <v>9.1999999999999993</v>
      </c>
      <c r="K189">
        <v>7</v>
      </c>
      <c r="L189">
        <v>41.9</v>
      </c>
      <c r="M189">
        <v>34.9</v>
      </c>
      <c r="N189">
        <v>45.5</v>
      </c>
      <c r="O189">
        <v>77.2</v>
      </c>
      <c r="P189">
        <v>31.8</v>
      </c>
      <c r="Q189">
        <v>0.8</v>
      </c>
      <c r="R189">
        <f>VLOOKUP($B189,FG!$A:$Y,15,FALSE)</f>
        <v>0.44979079399999999</v>
      </c>
      <c r="S189">
        <f>VLOOKUP($B189,FG!$A:$Y,16,FALSE)</f>
        <v>0.32225957014217399</v>
      </c>
      <c r="T189">
        <f>VLOOKUP($B189,FG!$A:$Y,17,FALSE)</f>
        <v>0.317</v>
      </c>
      <c r="U189">
        <f t="shared" si="21"/>
        <v>-1.5929614211175265</v>
      </c>
      <c r="V189">
        <f t="shared" si="22"/>
        <v>-0.32308365339297407</v>
      </c>
      <c r="W189">
        <f t="shared" si="23"/>
        <v>9.5762508846460467E-2</v>
      </c>
      <c r="X189">
        <f t="shared" si="24"/>
        <v>-2.2860357998779488</v>
      </c>
      <c r="Y189">
        <f t="shared" si="25"/>
        <v>-5.970755093224657E-2</v>
      </c>
      <c r="Z189">
        <f t="shared" si="26"/>
        <v>-8.8232427829768395E-2</v>
      </c>
      <c r="AA189">
        <f t="shared" si="27"/>
        <v>-1.5360369116267458</v>
      </c>
      <c r="AB189">
        <f t="shared" si="28"/>
        <v>2.1210745183807824</v>
      </c>
      <c r="AC189">
        <f t="shared" si="30"/>
        <v>-3.6285865531100061</v>
      </c>
      <c r="AD189">
        <f>X189*'Comb LR RESULTS'!$B$18+Y189*'Comb LR RESULTS'!$B$19+Z189*'Comb LR RESULTS'!$B$20+AA189*'Comb LR RESULTS'!$B$21+AB189*'Comb LR RESULTS'!$B$22</f>
        <v>-1.099543018498365</v>
      </c>
    </row>
    <row r="190" spans="1:30" x14ac:dyDescent="0.3">
      <c r="A190">
        <v>2023</v>
      </c>
      <c r="B190" t="s">
        <v>225</v>
      </c>
      <c r="C190" t="s">
        <v>46</v>
      </c>
      <c r="D190">
        <v>2023</v>
      </c>
      <c r="E190">
        <v>640</v>
      </c>
      <c r="F190">
        <v>494</v>
      </c>
      <c r="G190">
        <v>10.9</v>
      </c>
      <c r="H190">
        <v>100.9</v>
      </c>
      <c r="I190">
        <v>108</v>
      </c>
      <c r="J190">
        <v>6.5</v>
      </c>
      <c r="K190">
        <v>1</v>
      </c>
      <c r="L190">
        <v>47.4</v>
      </c>
      <c r="M190">
        <v>46.4</v>
      </c>
      <c r="N190">
        <v>32.5</v>
      </c>
      <c r="O190">
        <v>88.6</v>
      </c>
      <c r="P190">
        <v>17.899999999999999</v>
      </c>
      <c r="Q190">
        <v>10.7</v>
      </c>
      <c r="R190">
        <f>VLOOKUP($B190,FG!$A:$Y,15,FALSE)</f>
        <v>0.41880341799999998</v>
      </c>
      <c r="S190">
        <f>VLOOKUP($B190,FG!$A:$Y,16,FALSE)</f>
        <v>0.32291151942877899</v>
      </c>
      <c r="T190">
        <f>VLOOKUP($B190,FG!$A:$Y,17,FALSE)</f>
        <v>0.309</v>
      </c>
      <c r="U190">
        <f t="shared" si="21"/>
        <v>-2.8530371615528773</v>
      </c>
      <c r="V190">
        <f t="shared" si="22"/>
        <v>-0.3031434711324722</v>
      </c>
      <c r="W190">
        <f t="shared" si="23"/>
        <v>-0.64140505925246827</v>
      </c>
      <c r="X190">
        <f t="shared" si="24"/>
        <v>-0.70296603242300582</v>
      </c>
      <c r="Y190">
        <f t="shared" si="25"/>
        <v>-1.3861579324323299</v>
      </c>
      <c r="Z190">
        <f t="shared" si="26"/>
        <v>2.7522864708961063</v>
      </c>
      <c r="AA190">
        <f t="shared" si="27"/>
        <v>0.8485667328864801</v>
      </c>
      <c r="AB190">
        <f t="shared" si="28"/>
        <v>1.5631684264013374E-2</v>
      </c>
      <c r="AC190">
        <f t="shared" si="30"/>
        <v>-3.3055093547059693</v>
      </c>
      <c r="AD190">
        <f>X190*'Comb LR RESULTS'!$B$18+Y190*'Comb LR RESULTS'!$B$19+Z190*'Comb LR RESULTS'!$B$20+AA190*'Comb LR RESULTS'!$B$21+AB190*'Comb LR RESULTS'!$B$22</f>
        <v>-1.1598853687310691</v>
      </c>
    </row>
    <row r="191" spans="1:30" x14ac:dyDescent="0.3">
      <c r="A191">
        <v>2023</v>
      </c>
      <c r="B191" t="s">
        <v>224</v>
      </c>
      <c r="C191" t="s">
        <v>29</v>
      </c>
      <c r="D191">
        <v>2023</v>
      </c>
      <c r="E191">
        <v>492</v>
      </c>
      <c r="F191">
        <v>400</v>
      </c>
      <c r="G191">
        <v>11.2</v>
      </c>
      <c r="H191">
        <v>102.2</v>
      </c>
      <c r="I191">
        <v>107</v>
      </c>
      <c r="J191">
        <v>6</v>
      </c>
      <c r="K191">
        <v>6.9</v>
      </c>
      <c r="L191">
        <v>40.4</v>
      </c>
      <c r="M191">
        <v>33.5</v>
      </c>
      <c r="N191">
        <v>44.6</v>
      </c>
      <c r="O191">
        <v>86.4</v>
      </c>
      <c r="P191">
        <v>18.3</v>
      </c>
      <c r="Q191">
        <v>11</v>
      </c>
      <c r="R191">
        <f>VLOOKUP($B191,FG!$A:$Y,15,FALSE)</f>
        <v>0.411134903</v>
      </c>
      <c r="S191">
        <f>VLOOKUP($B191,FG!$A:$Y,16,FALSE)</f>
        <v>0.31056162194023201</v>
      </c>
      <c r="T191">
        <f>VLOOKUP($B191,FG!$A:$Y,17,FALSE)</f>
        <v>0.30299999999999999</v>
      </c>
      <c r="U191">
        <f t="shared" si="21"/>
        <v>-1.6139626834581156</v>
      </c>
      <c r="V191">
        <f t="shared" si="22"/>
        <v>-0.68087102123460463</v>
      </c>
      <c r="W191">
        <f t="shared" si="23"/>
        <v>-0.77791757186338095</v>
      </c>
      <c r="X191">
        <f t="shared" si="24"/>
        <v>-2.7177821000929332</v>
      </c>
      <c r="Y191">
        <f t="shared" si="25"/>
        <v>-1.3482593501037563</v>
      </c>
      <c r="Z191">
        <f t="shared" si="26"/>
        <v>-0.43403472854422237</v>
      </c>
      <c r="AA191">
        <f t="shared" si="27"/>
        <v>0.38838006464708769</v>
      </c>
      <c r="AB191">
        <f t="shared" si="28"/>
        <v>1.9753130914034678</v>
      </c>
      <c r="AC191">
        <f t="shared" si="30"/>
        <v>-2.5011576483159144</v>
      </c>
      <c r="AD191">
        <f>X191*'Comb LR RESULTS'!$B$18+Y191*'Comb LR RESULTS'!$B$19+Z191*'Comb LR RESULTS'!$B$20+AA191*'Comb LR RESULTS'!$B$21+AB191*'Comb LR RESULTS'!$B$22</f>
        <v>-1.1730014889299065</v>
      </c>
    </row>
    <row r="192" spans="1:30" x14ac:dyDescent="0.3">
      <c r="A192">
        <v>2023</v>
      </c>
      <c r="B192" t="s">
        <v>237</v>
      </c>
      <c r="C192" t="s">
        <v>19</v>
      </c>
      <c r="D192">
        <v>2023</v>
      </c>
      <c r="E192">
        <v>591</v>
      </c>
      <c r="F192">
        <v>452</v>
      </c>
      <c r="G192">
        <v>6.2</v>
      </c>
      <c r="H192">
        <v>99</v>
      </c>
      <c r="I192">
        <v>106.1</v>
      </c>
      <c r="J192">
        <v>8.1999999999999993</v>
      </c>
      <c r="K192">
        <v>13.9</v>
      </c>
      <c r="L192">
        <v>47.7</v>
      </c>
      <c r="M192">
        <v>33.799999999999997</v>
      </c>
      <c r="N192">
        <v>36.1</v>
      </c>
      <c r="O192">
        <v>86.4</v>
      </c>
      <c r="P192">
        <v>28.6</v>
      </c>
      <c r="Q192">
        <v>7.8</v>
      </c>
      <c r="R192">
        <f>VLOOKUP($B192,FG!$A:$Y,15,FALSE)</f>
        <v>0.38208409500000001</v>
      </c>
      <c r="S192">
        <f>VLOOKUP($B192,FG!$A:$Y,16,FALSE)</f>
        <v>0.30411327653011999</v>
      </c>
      <c r="T192">
        <f>VLOOKUP($B192,FG!$A:$Y,17,FALSE)</f>
        <v>0.27600000000000002</v>
      </c>
      <c r="U192">
        <f t="shared" si="21"/>
        <v>-0.14387431961687305</v>
      </c>
      <c r="V192">
        <f t="shared" si="22"/>
        <v>-0.87809676470597964</v>
      </c>
      <c r="W192">
        <f t="shared" si="23"/>
        <v>-0.17726251637536505</v>
      </c>
      <c r="X192">
        <f t="shared" si="24"/>
        <v>-0.61661677238000767</v>
      </c>
      <c r="Y192">
        <f t="shared" si="25"/>
        <v>-1.9799023889133198</v>
      </c>
      <c r="Z192">
        <f t="shared" si="26"/>
        <v>-0.35993423553398285</v>
      </c>
      <c r="AA192">
        <f t="shared" si="27"/>
        <v>0.38838006464708769</v>
      </c>
      <c r="AB192">
        <f t="shared" si="28"/>
        <v>0.59867739217327276</v>
      </c>
      <c r="AC192">
        <f t="shared" si="30"/>
        <v>-1.8302654809055219</v>
      </c>
      <c r="AD192">
        <f>X192*'Comb LR RESULTS'!$B$18+Y192*'Comb LR RESULTS'!$B$19+Z192*'Comb LR RESULTS'!$B$20+AA192*'Comb LR RESULTS'!$B$21+AB192*'Comb LR RESULTS'!$B$22</f>
        <v>-1.233458019965062</v>
      </c>
    </row>
    <row r="193" spans="1:30" x14ac:dyDescent="0.3">
      <c r="A193">
        <v>2023</v>
      </c>
      <c r="B193" t="s">
        <v>231</v>
      </c>
      <c r="C193" t="s">
        <v>82</v>
      </c>
      <c r="D193">
        <v>2023</v>
      </c>
      <c r="E193">
        <v>449</v>
      </c>
      <c r="F193">
        <v>315</v>
      </c>
      <c r="G193">
        <v>8.3000000000000007</v>
      </c>
      <c r="H193">
        <v>100.6</v>
      </c>
      <c r="I193">
        <v>108.3</v>
      </c>
      <c r="J193">
        <v>6.7</v>
      </c>
      <c r="K193">
        <v>10.8</v>
      </c>
      <c r="L193">
        <v>47.7</v>
      </c>
      <c r="M193">
        <v>36.9</v>
      </c>
      <c r="N193">
        <v>30.1</v>
      </c>
      <c r="O193">
        <v>84.2</v>
      </c>
      <c r="P193">
        <v>22.6</v>
      </c>
      <c r="Q193">
        <v>3.7</v>
      </c>
      <c r="R193">
        <f>VLOOKUP($B193,FG!$A:$Y,15,FALSE)</f>
        <v>0.29950494999999999</v>
      </c>
      <c r="S193">
        <f>VLOOKUP($B193,FG!$A:$Y,16,FALSE)</f>
        <v>0.26165987833126098</v>
      </c>
      <c r="T193">
        <f>VLOOKUP($B193,FG!$A:$Y,17,FALSE)</f>
        <v>0.27400000000000002</v>
      </c>
      <c r="U193">
        <f t="shared" si="21"/>
        <v>-0.79491345217513754</v>
      </c>
      <c r="V193">
        <f t="shared" si="22"/>
        <v>-2.1765543519075381</v>
      </c>
      <c r="W193">
        <f t="shared" si="23"/>
        <v>-0.58680005420810311</v>
      </c>
      <c r="X193">
        <f t="shared" si="24"/>
        <v>-0.61661677238000767</v>
      </c>
      <c r="Y193">
        <f t="shared" si="25"/>
        <v>-1.714612312613303</v>
      </c>
      <c r="Z193">
        <f t="shared" si="26"/>
        <v>0.40577085890516629</v>
      </c>
      <c r="AA193">
        <f t="shared" si="27"/>
        <v>-7.1806603592307727E-2</v>
      </c>
      <c r="AB193">
        <f t="shared" si="28"/>
        <v>-0.37306545434215915</v>
      </c>
      <c r="AC193">
        <f t="shared" si="30"/>
        <v>-1.8191243207686179</v>
      </c>
      <c r="AD193">
        <f>X193*'Comb LR RESULTS'!$B$18+Y193*'Comb LR RESULTS'!$B$19+Z193*'Comb LR RESULTS'!$B$20+AA193*'Comb LR RESULTS'!$B$21+AB193*'Comb LR RESULTS'!$B$22</f>
        <v>-1.2496549111457811</v>
      </c>
    </row>
    <row r="194" spans="1:30" x14ac:dyDescent="0.3">
      <c r="A194">
        <v>2023</v>
      </c>
      <c r="B194" t="s">
        <v>234</v>
      </c>
      <c r="C194" t="s">
        <v>85</v>
      </c>
      <c r="D194">
        <v>2023</v>
      </c>
      <c r="E194">
        <v>457</v>
      </c>
      <c r="F194">
        <v>350</v>
      </c>
      <c r="G194">
        <v>6.6</v>
      </c>
      <c r="H194">
        <v>99.7</v>
      </c>
      <c r="I194">
        <v>106.7</v>
      </c>
      <c r="J194">
        <v>12.3</v>
      </c>
      <c r="K194">
        <v>4.8</v>
      </c>
      <c r="L194">
        <v>45.9</v>
      </c>
      <c r="M194">
        <v>41.1</v>
      </c>
      <c r="N194">
        <v>34.9</v>
      </c>
      <c r="O194">
        <v>90.1</v>
      </c>
      <c r="P194">
        <v>22.8</v>
      </c>
      <c r="Q194">
        <v>8.5</v>
      </c>
      <c r="R194">
        <f>VLOOKUP($B194,FG!$A:$Y,15,FALSE)</f>
        <v>0.395631067</v>
      </c>
      <c r="S194">
        <f>VLOOKUP($B194,FG!$A:$Y,16,FALSE)</f>
        <v>0.30240596572557998</v>
      </c>
      <c r="T194">
        <f>VLOOKUP($B194,FG!$A:$Y,17,FALSE)</f>
        <v>0.30099999999999999</v>
      </c>
      <c r="U194">
        <f t="shared" ref="U194:U202" si="31">STANDARDIZE(K194,AVERAGE(K:K),_xlfn.STDEV.P(K:K))</f>
        <v>-2.0549891926104884</v>
      </c>
      <c r="V194">
        <f t="shared" ref="V194:V202" si="32">STANDARDIZE(S194,AVERAGE(S:S),_xlfn.STDEV.P(S:S))</f>
        <v>-0.93031568620389993</v>
      </c>
      <c r="W194">
        <f t="shared" ref="W194:W202" si="33">STANDARDIZE(J194,AVERAGE(J:J),_xlfn.STDEV.P(J:J))</f>
        <v>0.94214008703411989</v>
      </c>
      <c r="X194">
        <f t="shared" ref="X194:X202" si="34">STANDARDIZE(L194,AVERAGE(L:L),_xlfn.STDEV.P(L:L))</f>
        <v>-1.1347123326379902</v>
      </c>
      <c r="Y194">
        <f t="shared" ref="Y194:Y202" si="35">STANDARDIZE(G194,AVERAGE(G:G),_xlfn.STDEV.P(G:G))</f>
        <v>-1.9293709458085548</v>
      </c>
      <c r="Z194">
        <f t="shared" ref="Z194:Z202" si="36">STANDARDIZE(M194,AVERAGE(M:M),_xlfn.STDEV.P(M:M))</f>
        <v>1.4431777610485299</v>
      </c>
      <c r="AA194">
        <f t="shared" ref="AA194:AA202" si="37">STANDARDIZE(O194,AVERAGE(O:O),_xlfn.STDEV.P(O:O))</f>
        <v>1.1623303703224312</v>
      </c>
      <c r="AB194">
        <f t="shared" ref="AB194:AB202" si="38">STANDARDIZE(N194,AVERAGE(N:N),_xlfn.STDEV.P(N:N))</f>
        <v>0.4043288228701859</v>
      </c>
      <c r="AC194">
        <f t="shared" si="30"/>
        <v>-2.6145471594048395</v>
      </c>
      <c r="AD194">
        <f>X194*'Comb LR RESULTS'!$B$18+Y194*'Comb LR RESULTS'!$B$19+Z194*'Comb LR RESULTS'!$B$20+AA194*'Comb LR RESULTS'!$B$21+AB194*'Comb LR RESULTS'!$B$22</f>
        <v>-1.252391349283245</v>
      </c>
    </row>
    <row r="195" spans="1:30" x14ac:dyDescent="0.3">
      <c r="A195">
        <v>2023</v>
      </c>
      <c r="B195" t="s">
        <v>241</v>
      </c>
      <c r="C195" t="s">
        <v>51</v>
      </c>
      <c r="D195">
        <v>2023</v>
      </c>
      <c r="E195">
        <v>608</v>
      </c>
      <c r="F195">
        <v>544</v>
      </c>
      <c r="G195">
        <v>3.5</v>
      </c>
      <c r="H195">
        <v>98.7</v>
      </c>
      <c r="I195">
        <v>104</v>
      </c>
      <c r="J195">
        <v>5.7</v>
      </c>
      <c r="K195">
        <v>1.6</v>
      </c>
      <c r="L195">
        <v>42.6</v>
      </c>
      <c r="M195">
        <v>41</v>
      </c>
      <c r="N195">
        <v>37.299999999999997</v>
      </c>
      <c r="O195">
        <v>94.4</v>
      </c>
      <c r="P195">
        <v>8.8000000000000007</v>
      </c>
      <c r="Q195">
        <v>17.2</v>
      </c>
      <c r="R195">
        <f>VLOOKUP($B195,FG!$A:$Y,15,FALSE)</f>
        <v>0.46864111400000003</v>
      </c>
      <c r="S195">
        <f>VLOOKUP($B195,FG!$A:$Y,16,FALSE)</f>
        <v>0.36892370392780399</v>
      </c>
      <c r="T195">
        <f>VLOOKUP($B195,FG!$A:$Y,17,FALSE)</f>
        <v>0.35399999999999998</v>
      </c>
      <c r="U195">
        <f t="shared" si="31"/>
        <v>-2.7270295875093424</v>
      </c>
      <c r="V195">
        <f t="shared" si="32"/>
        <v>1.1041613054279744</v>
      </c>
      <c r="W195">
        <f t="shared" si="33"/>
        <v>-0.85982507942992858</v>
      </c>
      <c r="X195">
        <f t="shared" si="34"/>
        <v>-2.084554193110955</v>
      </c>
      <c r="Y195">
        <f t="shared" si="35"/>
        <v>-2.3209896298704842</v>
      </c>
      <c r="Z195">
        <f t="shared" si="36"/>
        <v>1.4184775967117829</v>
      </c>
      <c r="AA195">
        <f t="shared" si="37"/>
        <v>2.0617861309721599</v>
      </c>
      <c r="AB195">
        <f t="shared" si="38"/>
        <v>0.7930259614763584</v>
      </c>
      <c r="AC195">
        <f t="shared" si="30"/>
        <v>-2.4707070570864653</v>
      </c>
      <c r="AD195">
        <f>X195*'Comb LR RESULTS'!$B$18+Y195*'Comb LR RESULTS'!$B$19+Z195*'Comb LR RESULTS'!$B$20+AA195*'Comb LR RESULTS'!$B$21+AB195*'Comb LR RESULTS'!$B$22</f>
        <v>-1.3000040072502588</v>
      </c>
    </row>
    <row r="196" spans="1:30" x14ac:dyDescent="0.3">
      <c r="A196">
        <v>2023</v>
      </c>
      <c r="B196" t="s">
        <v>226</v>
      </c>
      <c r="C196" t="s">
        <v>19</v>
      </c>
      <c r="D196">
        <v>2023</v>
      </c>
      <c r="E196">
        <v>409</v>
      </c>
      <c r="F196">
        <v>289</v>
      </c>
      <c r="G196">
        <v>10.7</v>
      </c>
      <c r="H196">
        <v>102.6</v>
      </c>
      <c r="I196">
        <v>107.8</v>
      </c>
      <c r="J196">
        <v>6.6</v>
      </c>
      <c r="K196">
        <v>10.8</v>
      </c>
      <c r="L196">
        <v>46.5</v>
      </c>
      <c r="M196">
        <v>35.700000000000003</v>
      </c>
      <c r="N196">
        <v>31.7</v>
      </c>
      <c r="O196">
        <v>81</v>
      </c>
      <c r="P196">
        <v>36.700000000000003</v>
      </c>
      <c r="Q196">
        <v>-4.3</v>
      </c>
      <c r="R196">
        <f>VLOOKUP($B196,FG!$A:$Y,15,FALSE)</f>
        <v>0.41891891799999997</v>
      </c>
      <c r="S196">
        <f>VLOOKUP($B196,FG!$A:$Y,16,FALSE)</f>
        <v>0.32002445930930801</v>
      </c>
      <c r="T196">
        <f>VLOOKUP($B196,FG!$A:$Y,17,FALSE)</f>
        <v>0.3</v>
      </c>
      <c r="U196">
        <f t="shared" si="31"/>
        <v>-0.79491345217513754</v>
      </c>
      <c r="V196">
        <f t="shared" si="32"/>
        <v>-0.39144559242025384</v>
      </c>
      <c r="W196">
        <f t="shared" si="33"/>
        <v>-0.6141025567302858</v>
      </c>
      <c r="X196">
        <f t="shared" si="34"/>
        <v>-0.96201381255199603</v>
      </c>
      <c r="Y196">
        <f t="shared" si="35"/>
        <v>-1.4114236539847127</v>
      </c>
      <c r="Z196">
        <f t="shared" si="36"/>
        <v>0.10936888686420654</v>
      </c>
      <c r="AA196">
        <f t="shared" si="37"/>
        <v>-0.74116903012233715</v>
      </c>
      <c r="AB196">
        <f t="shared" si="38"/>
        <v>-0.11393402860471098</v>
      </c>
      <c r="AC196">
        <f t="shared" si="30"/>
        <v>-2.1480275423665454</v>
      </c>
      <c r="AD196">
        <f>X196*'Comb LR RESULTS'!$B$18+Y196*'Comb LR RESULTS'!$B$19+Z196*'Comb LR RESULTS'!$B$20+AA196*'Comb LR RESULTS'!$B$21+AB196*'Comb LR RESULTS'!$B$22</f>
        <v>-1.3178598667964414</v>
      </c>
    </row>
    <row r="197" spans="1:30" x14ac:dyDescent="0.3">
      <c r="A197">
        <v>2023</v>
      </c>
      <c r="B197" t="s">
        <v>240</v>
      </c>
      <c r="C197" t="s">
        <v>172</v>
      </c>
      <c r="D197">
        <v>2023</v>
      </c>
      <c r="E197">
        <v>518</v>
      </c>
      <c r="F197">
        <v>377</v>
      </c>
      <c r="G197">
        <v>4.8</v>
      </c>
      <c r="H197">
        <v>98.6</v>
      </c>
      <c r="I197">
        <v>106.2</v>
      </c>
      <c r="J197">
        <v>3.4</v>
      </c>
      <c r="K197">
        <v>5.6</v>
      </c>
      <c r="L197">
        <v>48.2</v>
      </c>
      <c r="M197">
        <v>42.6</v>
      </c>
      <c r="N197">
        <v>30.5</v>
      </c>
      <c r="O197">
        <v>90</v>
      </c>
      <c r="P197">
        <v>19.2</v>
      </c>
      <c r="Q197">
        <v>10.9</v>
      </c>
      <c r="R197">
        <f>VLOOKUP($B197,FG!$A:$Y,15,FALSE)</f>
        <v>0.29653679599999999</v>
      </c>
      <c r="S197">
        <f>VLOOKUP($B197,FG!$A:$Y,16,FALSE)</f>
        <v>0.26844041678123098</v>
      </c>
      <c r="T197">
        <f>VLOOKUP($B197,FG!$A:$Y,17,FALSE)</f>
        <v>0.27200000000000002</v>
      </c>
      <c r="U197">
        <f t="shared" si="31"/>
        <v>-1.8869790938857751</v>
      </c>
      <c r="V197">
        <f t="shared" si="32"/>
        <v>-1.9691683246586742</v>
      </c>
      <c r="W197">
        <f t="shared" si="33"/>
        <v>-1.4877826374401273</v>
      </c>
      <c r="X197">
        <f t="shared" si="34"/>
        <v>-0.47270133897501287</v>
      </c>
      <c r="Y197">
        <f t="shared" si="35"/>
        <v>-2.1567624397799974</v>
      </c>
      <c r="Z197">
        <f t="shared" si="36"/>
        <v>1.8136802260997309</v>
      </c>
      <c r="AA197">
        <f t="shared" si="37"/>
        <v>1.141412794493369</v>
      </c>
      <c r="AB197">
        <f t="shared" si="38"/>
        <v>-0.30828259790779722</v>
      </c>
      <c r="AC197">
        <f t="shared" si="30"/>
        <v>-2.5207472734785621</v>
      </c>
      <c r="AD197">
        <f>X197*'Comb LR RESULTS'!$B$18+Y197*'Comb LR RESULTS'!$B$19+Z197*'Comb LR RESULTS'!$B$20+AA197*'Comb LR RESULTS'!$B$21+AB197*'Comb LR RESULTS'!$B$22</f>
        <v>-1.3257407829209074</v>
      </c>
    </row>
    <row r="198" spans="1:30" x14ac:dyDescent="0.3">
      <c r="A198">
        <v>2023</v>
      </c>
      <c r="B198" t="s">
        <v>238</v>
      </c>
      <c r="C198" t="s">
        <v>64</v>
      </c>
      <c r="D198">
        <v>2023</v>
      </c>
      <c r="E198">
        <v>618</v>
      </c>
      <c r="F198">
        <v>477</v>
      </c>
      <c r="G198">
        <v>6.1</v>
      </c>
      <c r="H198">
        <v>99.5</v>
      </c>
      <c r="I198">
        <v>109.1</v>
      </c>
      <c r="J198">
        <v>5.7</v>
      </c>
      <c r="K198">
        <v>11.4</v>
      </c>
      <c r="L198">
        <v>47.4</v>
      </c>
      <c r="M198">
        <v>36</v>
      </c>
      <c r="N198">
        <v>33.9</v>
      </c>
      <c r="O198">
        <v>85.9</v>
      </c>
      <c r="P198">
        <v>21.7</v>
      </c>
      <c r="Q198">
        <v>6.9</v>
      </c>
      <c r="R198">
        <f>VLOOKUP($B198,FG!$A:$Y,15,FALSE)</f>
        <v>0.35587188600000003</v>
      </c>
      <c r="S198">
        <f>VLOOKUP($B198,FG!$A:$Y,16,FALSE)</f>
        <v>0.29899244153402599</v>
      </c>
      <c r="T198">
        <f>VLOOKUP($B198,FG!$A:$Y,17,FALSE)</f>
        <v>0.31</v>
      </c>
      <c r="U198">
        <f t="shared" si="31"/>
        <v>-0.66890587813160252</v>
      </c>
      <c r="V198">
        <f t="shared" si="32"/>
        <v>-1.0347199641572835</v>
      </c>
      <c r="W198">
        <f t="shared" si="33"/>
        <v>-0.85982507942992858</v>
      </c>
      <c r="X198">
        <f t="shared" si="34"/>
        <v>-0.70296603242300582</v>
      </c>
      <c r="Y198">
        <f t="shared" si="35"/>
        <v>-1.992535249689511</v>
      </c>
      <c r="Z198">
        <f t="shared" si="36"/>
        <v>0.18346937987444603</v>
      </c>
      <c r="AA198">
        <f t="shared" si="37"/>
        <v>0.28379218550177066</v>
      </c>
      <c r="AB198">
        <f t="shared" si="38"/>
        <v>0.24237168178428056</v>
      </c>
      <c r="AC198">
        <f t="shared" si="30"/>
        <v>-2.1345841258464668</v>
      </c>
      <c r="AD198">
        <f>X198*'Comb LR RESULTS'!$B$18+Y198*'Comb LR RESULTS'!$B$19+Z198*'Comb LR RESULTS'!$B$20+AA198*'Comb LR RESULTS'!$B$21+AB198*'Comb LR RESULTS'!$B$22</f>
        <v>-1.3433305075473505</v>
      </c>
    </row>
    <row r="199" spans="1:30" x14ac:dyDescent="0.3">
      <c r="A199">
        <v>2023</v>
      </c>
      <c r="B199" t="s">
        <v>230</v>
      </c>
      <c r="C199" t="s">
        <v>42</v>
      </c>
      <c r="D199">
        <v>2023</v>
      </c>
      <c r="E199">
        <v>496</v>
      </c>
      <c r="F199">
        <v>356</v>
      </c>
      <c r="G199">
        <v>8.4</v>
      </c>
      <c r="H199">
        <v>99.7</v>
      </c>
      <c r="I199">
        <v>109.5</v>
      </c>
      <c r="J199">
        <v>7.9</v>
      </c>
      <c r="K199">
        <v>9.9</v>
      </c>
      <c r="L199">
        <v>47.2</v>
      </c>
      <c r="M199">
        <v>37.299999999999997</v>
      </c>
      <c r="N199">
        <v>36.9</v>
      </c>
      <c r="O199">
        <v>84.9</v>
      </c>
      <c r="P199">
        <v>33.9</v>
      </c>
      <c r="Q199">
        <v>4.2</v>
      </c>
      <c r="R199">
        <f>VLOOKUP($B199,FG!$A:$Y,15,FALSE)</f>
        <v>0.34521158099999999</v>
      </c>
      <c r="S199">
        <f>VLOOKUP($B199,FG!$A:$Y,16,FALSE)</f>
        <v>0.28950695045215502</v>
      </c>
      <c r="T199">
        <f>VLOOKUP($B199,FG!$A:$Y,17,FALSE)</f>
        <v>0.27100000000000002</v>
      </c>
      <c r="U199">
        <f t="shared" si="31"/>
        <v>-0.98392481324044023</v>
      </c>
      <c r="V199">
        <f t="shared" si="32"/>
        <v>-1.3248382676649424</v>
      </c>
      <c r="W199">
        <f t="shared" si="33"/>
        <v>-0.25917002394191241</v>
      </c>
      <c r="X199">
        <f t="shared" si="34"/>
        <v>-0.76053220578500247</v>
      </c>
      <c r="Y199">
        <f t="shared" si="35"/>
        <v>-1.7019794518371116</v>
      </c>
      <c r="Z199">
        <f t="shared" si="36"/>
        <v>0.50457151625215291</v>
      </c>
      <c r="AA199">
        <f t="shared" si="37"/>
        <v>7.4616427211136677E-2</v>
      </c>
      <c r="AB199">
        <f t="shared" si="38"/>
        <v>0.72824310504199652</v>
      </c>
      <c r="AC199">
        <f t="shared" si="30"/>
        <v>-2.8601776459201242</v>
      </c>
      <c r="AD199">
        <f>X199*'Comb LR RESULTS'!$B$18+Y199*'Comb LR RESULTS'!$B$19+Z199*'Comb LR RESULTS'!$B$20+AA199*'Comb LR RESULTS'!$B$21+AB199*'Comb LR RESULTS'!$B$22</f>
        <v>-1.3564357898396087</v>
      </c>
    </row>
    <row r="200" spans="1:30" x14ac:dyDescent="0.3">
      <c r="A200">
        <v>2023</v>
      </c>
      <c r="B200" t="s">
        <v>243</v>
      </c>
      <c r="C200" t="s">
        <v>42</v>
      </c>
      <c r="D200">
        <v>2023</v>
      </c>
      <c r="E200">
        <v>420</v>
      </c>
      <c r="F200">
        <v>329</v>
      </c>
      <c r="G200">
        <v>1.8</v>
      </c>
      <c r="H200">
        <v>97.2</v>
      </c>
      <c r="I200">
        <v>103</v>
      </c>
      <c r="J200">
        <v>10</v>
      </c>
      <c r="K200">
        <v>9.9</v>
      </c>
      <c r="L200">
        <v>48.7</v>
      </c>
      <c r="M200">
        <v>38.799999999999997</v>
      </c>
      <c r="N200">
        <v>28.5</v>
      </c>
      <c r="O200">
        <v>89.7</v>
      </c>
      <c r="P200">
        <v>20</v>
      </c>
      <c r="Q200">
        <v>8.8000000000000007</v>
      </c>
      <c r="R200">
        <f>VLOOKUP($B200,FG!$A:$Y,15,FALSE)</f>
        <v>0.30362116900000002</v>
      </c>
      <c r="S200">
        <f>VLOOKUP($B200,FG!$A:$Y,16,FALSE)</f>
        <v>0.27555508752470997</v>
      </c>
      <c r="T200">
        <f>VLOOKUP($B200,FG!$A:$Y,17,FALSE)</f>
        <v>0.29699999999999999</v>
      </c>
      <c r="U200">
        <f t="shared" si="31"/>
        <v>-0.98392481324044023</v>
      </c>
      <c r="V200">
        <f t="shared" si="32"/>
        <v>-1.7515627006273915</v>
      </c>
      <c r="W200">
        <f t="shared" si="33"/>
        <v>0.31418252902392108</v>
      </c>
      <c r="X200">
        <f t="shared" si="34"/>
        <v>-0.32878590557001808</v>
      </c>
      <c r="Y200">
        <f t="shared" si="35"/>
        <v>-2.5357482630657358</v>
      </c>
      <c r="Z200">
        <f t="shared" si="36"/>
        <v>0.8750739813033539</v>
      </c>
      <c r="AA200">
        <f t="shared" si="37"/>
        <v>1.0786600670061792</v>
      </c>
      <c r="AB200">
        <f t="shared" si="38"/>
        <v>-0.63219688007960784</v>
      </c>
      <c r="AC200">
        <f t="shared" si="30"/>
        <v>-1.6999652972833026</v>
      </c>
      <c r="AD200">
        <f>X200*'Comb LR RESULTS'!$B$18+Y200*'Comb LR RESULTS'!$B$19+Z200*'Comb LR RESULTS'!$B$20+AA200*'Comb LR RESULTS'!$B$21+AB200*'Comb LR RESULTS'!$B$22</f>
        <v>-1.3766942483615701</v>
      </c>
    </row>
    <row r="201" spans="1:30" x14ac:dyDescent="0.3">
      <c r="A201">
        <v>2023</v>
      </c>
      <c r="B201" t="s">
        <v>223</v>
      </c>
      <c r="C201" t="s">
        <v>172</v>
      </c>
      <c r="D201">
        <v>2023</v>
      </c>
      <c r="E201">
        <v>614</v>
      </c>
      <c r="F201">
        <v>452</v>
      </c>
      <c r="G201">
        <v>11.3</v>
      </c>
      <c r="H201">
        <v>102.3</v>
      </c>
      <c r="I201">
        <v>108.8</v>
      </c>
      <c r="J201">
        <v>10.4</v>
      </c>
      <c r="K201">
        <v>5</v>
      </c>
      <c r="L201">
        <v>43.8</v>
      </c>
      <c r="M201">
        <v>38.799999999999997</v>
      </c>
      <c r="N201">
        <v>44</v>
      </c>
      <c r="O201">
        <v>83.7</v>
      </c>
      <c r="P201">
        <v>25.8</v>
      </c>
      <c r="Q201">
        <v>4</v>
      </c>
      <c r="R201">
        <f>VLOOKUP($B201,FG!$A:$Y,15,FALSE)</f>
        <v>0.398563734</v>
      </c>
      <c r="S201">
        <f>VLOOKUP($B201,FG!$A:$Y,16,FALSE)</f>
        <v>0.30913711925249698</v>
      </c>
      <c r="T201">
        <f>VLOOKUP($B201,FG!$A:$Y,17,FALSE)</f>
        <v>0.29699999999999999</v>
      </c>
      <c r="U201">
        <f t="shared" si="31"/>
        <v>-2.0129866679293102</v>
      </c>
      <c r="V201">
        <f t="shared" si="32"/>
        <v>-0.72444012056122287</v>
      </c>
      <c r="W201">
        <f t="shared" si="33"/>
        <v>0.42339253911265134</v>
      </c>
      <c r="X201">
        <f t="shared" si="34"/>
        <v>-1.7391571529389689</v>
      </c>
      <c r="Y201">
        <f t="shared" si="35"/>
        <v>-1.3356264893275649</v>
      </c>
      <c r="Z201">
        <f t="shared" si="36"/>
        <v>0.8750739813033539</v>
      </c>
      <c r="AA201">
        <f t="shared" si="37"/>
        <v>-0.17639448273762473</v>
      </c>
      <c r="AB201">
        <f t="shared" si="38"/>
        <v>1.8781388067519245</v>
      </c>
      <c r="AC201">
        <f t="shared" si="30"/>
        <v>-4.2652337601204682</v>
      </c>
      <c r="AD201">
        <f>X201*'Comb LR RESULTS'!$B$18+Y201*'Comb LR RESULTS'!$B$19+Z201*'Comb LR RESULTS'!$B$20+AA201*'Comb LR RESULTS'!$B$21+AB201*'Comb LR RESULTS'!$B$22</f>
        <v>-1.5151745336375273</v>
      </c>
    </row>
    <row r="202" spans="1:30" x14ac:dyDescent="0.3">
      <c r="A202">
        <v>2023</v>
      </c>
      <c r="B202" t="s">
        <v>232</v>
      </c>
      <c r="C202" t="s">
        <v>172</v>
      </c>
      <c r="D202">
        <v>2023</v>
      </c>
      <c r="E202">
        <v>456</v>
      </c>
      <c r="F202">
        <v>377</v>
      </c>
      <c r="G202">
        <v>7.7</v>
      </c>
      <c r="H202">
        <v>100.7</v>
      </c>
      <c r="I202">
        <v>106.9</v>
      </c>
      <c r="J202">
        <v>5.3</v>
      </c>
      <c r="K202">
        <v>3.5</v>
      </c>
      <c r="L202">
        <v>40.799999999999997</v>
      </c>
      <c r="M202">
        <v>37.299999999999997</v>
      </c>
      <c r="N202">
        <v>43.5</v>
      </c>
      <c r="O202">
        <v>86.6</v>
      </c>
      <c r="P202">
        <v>19</v>
      </c>
      <c r="Q202">
        <v>10.8</v>
      </c>
      <c r="R202">
        <f>VLOOKUP($B202,FG!$A:$Y,15,FALSE)</f>
        <v>0.35648148099999999</v>
      </c>
      <c r="S202">
        <f>VLOOKUP($B202,FG!$A:$Y,16,FALSE)</f>
        <v>0.28508058012715998</v>
      </c>
      <c r="T202">
        <f>VLOOKUP($B202,FG!$A:$Y,17,FALSE)</f>
        <v>0.30499999999999999</v>
      </c>
      <c r="U202">
        <f t="shared" si="31"/>
        <v>-2.328005603038148</v>
      </c>
      <c r="V202">
        <f t="shared" si="32"/>
        <v>-1.4602209313879164</v>
      </c>
      <c r="W202">
        <f t="shared" si="33"/>
        <v>-0.96903508951865891</v>
      </c>
      <c r="X202">
        <f t="shared" si="34"/>
        <v>-2.6026497533689374</v>
      </c>
      <c r="Y202">
        <f t="shared" si="35"/>
        <v>-1.7904094772704509</v>
      </c>
      <c r="Z202">
        <f t="shared" si="36"/>
        <v>0.50457151625215291</v>
      </c>
      <c r="AA202">
        <f t="shared" si="37"/>
        <v>0.43021521630521209</v>
      </c>
      <c r="AB202">
        <f t="shared" si="38"/>
        <v>1.7971602362089718</v>
      </c>
      <c r="AC202">
        <f t="shared" si="30"/>
        <v>-3.6619260134263634</v>
      </c>
      <c r="AD202">
        <f>X202*'Comb LR RESULTS'!$B$18+Y202*'Comb LR RESULTS'!$B$19+Z202*'Comb LR RESULTS'!$B$20+AA202*'Comb LR RESULTS'!$B$21+AB202*'Comb LR RESULTS'!$B$22</f>
        <v>-1.5869723165510379</v>
      </c>
    </row>
  </sheetData>
  <autoFilter ref="E1:E182" xr:uid="{00000000-0001-0000-0000-000000000000}"/>
  <sortState xmlns:xlrd2="http://schemas.microsoft.com/office/spreadsheetml/2017/richdata2" ref="A1:AD203">
    <sortCondition descending="1" ref="AD1:AD203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3F8F0-A7AB-4BF8-8CC2-FC47C3E34155}">
  <sheetPr codeName="Sheet4"/>
  <dimension ref="A1:AG192"/>
  <sheetViews>
    <sheetView workbookViewId="0">
      <pane ySplit="1" topLeftCell="A93" activePane="bottomLeft" state="frozen"/>
      <selection activeCell="E1" sqref="E1"/>
      <selection pane="bottomLeft" activeCell="A100" sqref="A100:XFD129"/>
    </sheetView>
  </sheetViews>
  <sheetFormatPr defaultRowHeight="14.4" x14ac:dyDescent="0.3"/>
  <cols>
    <col min="2" max="2" width="14.88671875" customWidth="1"/>
    <col min="22" max="23" width="11.44140625" customWidth="1"/>
    <col min="29" max="29" width="11.44140625" customWidth="1"/>
    <col min="30" max="31" width="19.5546875" customWidth="1"/>
  </cols>
  <sheetData>
    <row r="1" spans="1:33" x14ac:dyDescent="0.3">
      <c r="A1" t="s">
        <v>2</v>
      </c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</v>
      </c>
      <c r="H1" t="s">
        <v>6</v>
      </c>
      <c r="I1" t="s">
        <v>7</v>
      </c>
      <c r="J1" t="s">
        <v>8</v>
      </c>
      <c r="K1" t="s">
        <v>9</v>
      </c>
      <c r="L1" t="s">
        <v>10</v>
      </c>
      <c r="M1" t="s">
        <v>11</v>
      </c>
      <c r="N1" t="s">
        <v>12</v>
      </c>
      <c r="O1" t="s">
        <v>13</v>
      </c>
      <c r="P1" t="s">
        <v>14</v>
      </c>
      <c r="Q1" t="s">
        <v>15</v>
      </c>
      <c r="R1" t="s">
        <v>299</v>
      </c>
      <c r="S1" t="s">
        <v>258</v>
      </c>
      <c r="T1" t="s">
        <v>259</v>
      </c>
      <c r="U1" s="2" t="s">
        <v>245</v>
      </c>
      <c r="V1" s="1" t="s">
        <v>305</v>
      </c>
      <c r="W1" s="2" t="s">
        <v>336</v>
      </c>
      <c r="X1" s="2" t="s">
        <v>303</v>
      </c>
      <c r="Y1" s="7" t="s">
        <v>244</v>
      </c>
      <c r="Z1" s="7" t="s">
        <v>304</v>
      </c>
      <c r="AA1" s="7" t="s">
        <v>300</v>
      </c>
      <c r="AB1" s="7" t="s">
        <v>306</v>
      </c>
      <c r="AC1" s="3" t="s">
        <v>301</v>
      </c>
      <c r="AD1" s="8" t="s">
        <v>421</v>
      </c>
      <c r="AE1" s="10"/>
    </row>
    <row r="2" spans="1:33" x14ac:dyDescent="0.3">
      <c r="A2">
        <v>2022</v>
      </c>
      <c r="B2" t="s">
        <v>16</v>
      </c>
      <c r="C2" t="s">
        <v>17</v>
      </c>
      <c r="D2">
        <v>2022</v>
      </c>
      <c r="E2">
        <v>681</v>
      </c>
      <c r="F2">
        <v>401</v>
      </c>
      <c r="G2">
        <v>41.4</v>
      </c>
      <c r="H2">
        <v>111.6</v>
      </c>
      <c r="I2">
        <v>118.4</v>
      </c>
      <c r="J2">
        <v>11.5</v>
      </c>
      <c r="K2">
        <v>22</v>
      </c>
      <c r="L2">
        <v>55.3</v>
      </c>
      <c r="M2">
        <v>33.299999999999997</v>
      </c>
      <c r="N2">
        <v>26.8</v>
      </c>
      <c r="O2">
        <v>81.5</v>
      </c>
      <c r="P2">
        <v>37.9</v>
      </c>
      <c r="Q2">
        <v>-1.9</v>
      </c>
      <c r="R2">
        <f>VLOOKUP($B2,'FG22'!$A:$Y,15,FALSE)</f>
        <v>0.68596491199999998</v>
      </c>
      <c r="S2">
        <f>VLOOKUP($B2,'FG22'!$A:$Y,16,FALSE)</f>
        <v>0.45819643976784002</v>
      </c>
      <c r="T2">
        <f>VLOOKUP($B2,'FG22'!$A:$Y,17,FALSE)</f>
        <v>0.46300000000000002</v>
      </c>
      <c r="U2">
        <f t="shared" ref="U2:U33" si="0">STANDARDIZE(K2,AVERAGE(K:K),_xlfn.STDEV.P(K:K))</f>
        <v>1.4020231295222798</v>
      </c>
      <c r="V2">
        <f t="shared" ref="V2:V33" si="1">STANDARDIZE(S2,AVERAGE(S:S),_xlfn.STDEV.P(S:S))</f>
        <v>3.9484305687139916</v>
      </c>
      <c r="W2">
        <f t="shared" ref="W2:W33" si="2">STANDARDIZE(J2,AVERAGE(J:J),_xlfn.STDEV.P(J:J))</f>
        <v>0.84497751977901336</v>
      </c>
      <c r="X2">
        <f t="shared" ref="X2:X33" si="3">STANDARDIZE(L2,AVERAGE(L:L),_xlfn.STDEV.P(L:L))</f>
        <v>1.5567501458600894</v>
      </c>
      <c r="Y2">
        <f t="shared" ref="Y2:Y33" si="4">STANDARDIZE(G2,AVERAGE(G:G),_xlfn.STDEV.P(G:G))</f>
        <v>2.7215446291043071</v>
      </c>
      <c r="Z2">
        <f t="shared" ref="Z2:Z33" si="5">STANDARDIZE(M2,AVERAGE(M:M),_xlfn.STDEV.P(M:M))</f>
        <v>-0.25840591404597701</v>
      </c>
      <c r="AA2">
        <f t="shared" ref="AA2:AA33" si="6">STANDARDIZE(O2,AVERAGE(O:O),_xlfn.STDEV.P(O:O))</f>
        <v>-0.71353808011222131</v>
      </c>
      <c r="AB2">
        <f t="shared" ref="AB2:AB33" si="7">STANDARDIZE(N2,AVERAGE(N:N),_xlfn.STDEV.P(N:N))</f>
        <v>-1.0842295614221924</v>
      </c>
      <c r="AC2">
        <f t="shared" ref="AC2:AC33" si="8">Y2+AA2-AB2-Z2</f>
        <v>3.3506420244602548</v>
      </c>
      <c r="AD2">
        <f>X2*'Comb LR RESULTS'!$B$18+Y2*'Comb LR RESULTS'!$B$19+Z2*'Comb LR RESULTS'!$B$20+AA2*'Comb LR RESULTS'!$B$21+AB2*'Comb LR RESULTS'!$B$22</f>
        <v>1.8625139985741657</v>
      </c>
    </row>
    <row r="3" spans="1:33" x14ac:dyDescent="0.3">
      <c r="A3">
        <v>2022</v>
      </c>
      <c r="B3" t="s">
        <v>28</v>
      </c>
      <c r="C3" t="s">
        <v>29</v>
      </c>
      <c r="D3">
        <v>2022</v>
      </c>
      <c r="E3">
        <v>556</v>
      </c>
      <c r="F3">
        <v>371</v>
      </c>
      <c r="G3">
        <v>35.799999999999997</v>
      </c>
      <c r="H3">
        <v>109.9</v>
      </c>
      <c r="I3">
        <v>117.4</v>
      </c>
      <c r="J3">
        <v>7.3</v>
      </c>
      <c r="K3">
        <v>19.899999999999999</v>
      </c>
      <c r="L3">
        <v>54.7</v>
      </c>
      <c r="M3">
        <v>34.799999999999997</v>
      </c>
      <c r="N3">
        <v>27.3</v>
      </c>
      <c r="O3">
        <v>88.1</v>
      </c>
      <c r="P3">
        <v>29.8</v>
      </c>
      <c r="Q3">
        <v>5.0999999999999996</v>
      </c>
      <c r="R3">
        <f>VLOOKUP($B3,'FG22'!$A:$Y,15,FALSE)</f>
        <v>0.61276595700000003</v>
      </c>
      <c r="S3">
        <f>VLOOKUP($B3,'FG22'!$A:$Y,16,FALSE)</f>
        <v>0.42657045339760502</v>
      </c>
      <c r="T3">
        <f>VLOOKUP($B3,'FG22'!$A:$Y,17,FALSE)</f>
        <v>0.46200000000000002</v>
      </c>
      <c r="U3">
        <f t="shared" si="0"/>
        <v>0.92790503049910555</v>
      </c>
      <c r="V3">
        <f t="shared" si="1"/>
        <v>3.0190301839772977</v>
      </c>
      <c r="W3">
        <f t="shared" si="2"/>
        <v>-0.36653448445105297</v>
      </c>
      <c r="X3">
        <f t="shared" si="3"/>
        <v>1.3760150970144169</v>
      </c>
      <c r="Y3">
        <f t="shared" si="4"/>
        <v>1.9994718664685058</v>
      </c>
      <c r="Z3">
        <f t="shared" si="5"/>
        <v>0.11362069084936634</v>
      </c>
      <c r="AA3">
        <f t="shared" si="6"/>
        <v>0.67071261824029471</v>
      </c>
      <c r="AB3">
        <f t="shared" si="7"/>
        <v>-0.99671039726377841</v>
      </c>
      <c r="AC3">
        <f t="shared" si="8"/>
        <v>3.5532741911232129</v>
      </c>
      <c r="AD3">
        <f>X3*'Comb LR RESULTS'!$B$18+Y3*'Comb LR RESULTS'!$B$19+Z3*'Comb LR RESULTS'!$B$20+AA3*'Comb LR RESULTS'!$B$21+AB3*'Comb LR RESULTS'!$B$22</f>
        <v>1.8208344621237487</v>
      </c>
    </row>
    <row r="4" spans="1:33" x14ac:dyDescent="0.3">
      <c r="A4">
        <v>2022</v>
      </c>
      <c r="B4" t="s">
        <v>45</v>
      </c>
      <c r="C4" t="s">
        <v>46</v>
      </c>
      <c r="D4">
        <v>2022</v>
      </c>
      <c r="E4">
        <v>668</v>
      </c>
      <c r="F4">
        <v>379</v>
      </c>
      <c r="G4">
        <v>39.1</v>
      </c>
      <c r="H4">
        <v>109.6</v>
      </c>
      <c r="I4">
        <v>114.8</v>
      </c>
      <c r="J4">
        <v>12.9</v>
      </c>
      <c r="K4">
        <v>18.2</v>
      </c>
      <c r="L4">
        <v>55</v>
      </c>
      <c r="M4">
        <v>36.799999999999997</v>
      </c>
      <c r="N4">
        <v>24.9</v>
      </c>
      <c r="O4">
        <v>80.8</v>
      </c>
      <c r="P4">
        <v>35.9</v>
      </c>
      <c r="Q4">
        <v>-3.9</v>
      </c>
      <c r="R4">
        <f>VLOOKUP($B4,'FG22'!$A:$Y,15,FALSE)</f>
        <v>0.50433275499999997</v>
      </c>
      <c r="S4">
        <f>VLOOKUP($B4,'FG22'!$A:$Y,16,FALSE)</f>
        <v>0.35457862023118702</v>
      </c>
      <c r="T4">
        <f>VLOOKUP($B4,'FG22'!$A:$Y,17,FALSE)</f>
        <v>0.375</v>
      </c>
      <c r="U4">
        <f t="shared" si="0"/>
        <v>0.54409514081367905</v>
      </c>
      <c r="V4">
        <f t="shared" si="1"/>
        <v>0.90338905710509976</v>
      </c>
      <c r="W4">
        <f t="shared" si="2"/>
        <v>1.248814854522369</v>
      </c>
      <c r="X4">
        <f t="shared" si="3"/>
        <v>1.4663826214372533</v>
      </c>
      <c r="Y4">
        <f t="shared" si="4"/>
        <v>2.4249790301646033</v>
      </c>
      <c r="Z4">
        <f t="shared" si="5"/>
        <v>0.60965616404315748</v>
      </c>
      <c r="AA4">
        <f t="shared" si="6"/>
        <v>-0.86035254811930706</v>
      </c>
      <c r="AB4">
        <f t="shared" si="7"/>
        <v>-1.4168023852241658</v>
      </c>
      <c r="AC4">
        <f t="shared" si="8"/>
        <v>2.3717727032263043</v>
      </c>
      <c r="AD4">
        <f>X4*'Comb LR RESULTS'!$B$18+Y4*'Comb LR RESULTS'!$B$19+Z4*'Comb LR RESULTS'!$B$20+AA4*'Comb LR RESULTS'!$B$21+AB4*'Comb LR RESULTS'!$B$22</f>
        <v>1.4856884033758808</v>
      </c>
      <c r="AF4">
        <f>CORREL(Y:Y,V:V)</f>
        <v>0.52786693859916689</v>
      </c>
      <c r="AG4" t="s">
        <v>295</v>
      </c>
    </row>
    <row r="5" spans="1:33" x14ac:dyDescent="0.3">
      <c r="A5">
        <v>2022</v>
      </c>
      <c r="B5" t="s">
        <v>53</v>
      </c>
      <c r="C5" t="s">
        <v>157</v>
      </c>
      <c r="D5">
        <v>2022</v>
      </c>
      <c r="E5">
        <v>436</v>
      </c>
      <c r="F5">
        <v>280</v>
      </c>
      <c r="G5">
        <v>27.9</v>
      </c>
      <c r="H5">
        <v>107.4</v>
      </c>
      <c r="I5">
        <v>113.2</v>
      </c>
      <c r="J5">
        <v>6.1</v>
      </c>
      <c r="K5">
        <v>29.3</v>
      </c>
      <c r="L5">
        <v>61.2</v>
      </c>
      <c r="M5">
        <v>31.9</v>
      </c>
      <c r="N5">
        <v>18.899999999999999</v>
      </c>
      <c r="O5">
        <v>85.8</v>
      </c>
      <c r="P5">
        <v>25.5</v>
      </c>
      <c r="Q5">
        <v>2.9</v>
      </c>
      <c r="R5">
        <f>VLOOKUP($B5,'FG22'!$A:$Y,15,FALSE)</f>
        <v>0.45229007599999999</v>
      </c>
      <c r="S5">
        <f>VLOOKUP($B5,'FG22'!$A:$Y,16,FALSE)</f>
        <v>0.37585027649703801</v>
      </c>
      <c r="T5">
        <f>VLOOKUP($B5,'FG22'!$A:$Y,17,FALSE)</f>
        <v>0.40100000000000002</v>
      </c>
      <c r="U5">
        <f t="shared" si="0"/>
        <v>3.0501479499361706</v>
      </c>
      <c r="V5">
        <f t="shared" si="1"/>
        <v>1.5285042799483992</v>
      </c>
      <c r="W5">
        <f t="shared" si="2"/>
        <v>-0.71268077137392905</v>
      </c>
      <c r="X5">
        <f t="shared" si="3"/>
        <v>3.3339781261758858</v>
      </c>
      <c r="Y5">
        <f t="shared" si="4"/>
        <v>0.98083350489300114</v>
      </c>
      <c r="Z5">
        <f t="shared" si="5"/>
        <v>-0.60563074528163041</v>
      </c>
      <c r="AA5">
        <f t="shared" si="6"/>
        <v>0.18832222335987267</v>
      </c>
      <c r="AB5">
        <f t="shared" si="7"/>
        <v>-2.4670323551251334</v>
      </c>
      <c r="AC5">
        <f t="shared" si="8"/>
        <v>4.2418188286596381</v>
      </c>
      <c r="AD5">
        <f>X5*'Comb LR RESULTS'!$B$18+Y5*'Comb LR RESULTS'!$B$19+Z5*'Comb LR RESULTS'!$B$20+AA5*'Comb LR RESULTS'!$B$21+AB5*'Comb LR RESULTS'!$B$22</f>
        <v>1.4599497954192149</v>
      </c>
      <c r="AF5">
        <f>CORREL(Y:Y,T:T)</f>
        <v>0.66208728317634458</v>
      </c>
      <c r="AG5" t="s">
        <v>296</v>
      </c>
    </row>
    <row r="6" spans="1:33" x14ac:dyDescent="0.3">
      <c r="A6">
        <v>2022</v>
      </c>
      <c r="B6" t="s">
        <v>36</v>
      </c>
      <c r="C6" t="s">
        <v>21</v>
      </c>
      <c r="D6">
        <v>2022</v>
      </c>
      <c r="E6">
        <v>692</v>
      </c>
      <c r="F6">
        <v>451</v>
      </c>
      <c r="G6">
        <v>32.799999999999997</v>
      </c>
      <c r="H6">
        <v>109</v>
      </c>
      <c r="I6">
        <v>115.9</v>
      </c>
      <c r="J6">
        <v>8.6</v>
      </c>
      <c r="K6">
        <v>24.8</v>
      </c>
      <c r="L6">
        <v>50.3</v>
      </c>
      <c r="M6">
        <v>25.5</v>
      </c>
      <c r="N6">
        <v>34.700000000000003</v>
      </c>
      <c r="O6">
        <v>83.5</v>
      </c>
      <c r="P6">
        <v>34.799999999999997</v>
      </c>
      <c r="Q6">
        <v>0.4</v>
      </c>
      <c r="R6">
        <f>VLOOKUP($B6,'FG22'!$A:$Y,15,FALSE)</f>
        <v>0.52845528399999997</v>
      </c>
      <c r="S6">
        <f>VLOOKUP($B6,'FG22'!$A:$Y,16,FALSE)</f>
        <v>0.37660754881153202</v>
      </c>
      <c r="T6">
        <f>VLOOKUP($B6,'FG22'!$A:$Y,17,FALSE)</f>
        <v>0.378</v>
      </c>
      <c r="U6">
        <f t="shared" si="0"/>
        <v>2.0341805948865122</v>
      </c>
      <c r="V6">
        <f t="shared" si="1"/>
        <v>1.5507584215964074</v>
      </c>
      <c r="W6">
        <f t="shared" si="2"/>
        <v>8.4573263820627419E-3</v>
      </c>
      <c r="X6">
        <f t="shared" si="3"/>
        <v>5.0624738812805589E-2</v>
      </c>
      <c r="Y6">
        <f t="shared" si="4"/>
        <v>1.6126471721993267</v>
      </c>
      <c r="Z6">
        <f t="shared" si="5"/>
        <v>-2.1929442595017616</v>
      </c>
      <c r="AA6">
        <f t="shared" si="6"/>
        <v>-0.29406817152054943</v>
      </c>
      <c r="AB6">
        <f t="shared" si="7"/>
        <v>0.29857323228074867</v>
      </c>
      <c r="AC6">
        <f t="shared" si="8"/>
        <v>3.2129500278997902</v>
      </c>
      <c r="AD6">
        <f>X6*'Comb LR RESULTS'!$B$18+Y6*'Comb LR RESULTS'!$B$19+Z6*'Comb LR RESULTS'!$B$20+AA6*'Comb LR RESULTS'!$B$21+AB6*'Comb LR RESULTS'!$B$22</f>
        <v>1.3212718316999936</v>
      </c>
      <c r="AF6">
        <f>CORREL($K:$K,S:S)</f>
        <v>0.48014168508347072</v>
      </c>
      <c r="AG6" t="s">
        <v>297</v>
      </c>
    </row>
    <row r="7" spans="1:33" x14ac:dyDescent="0.3">
      <c r="A7">
        <v>2022</v>
      </c>
      <c r="B7" t="s">
        <v>73</v>
      </c>
      <c r="C7" t="s">
        <v>25</v>
      </c>
      <c r="D7">
        <v>2022</v>
      </c>
      <c r="E7">
        <v>639</v>
      </c>
      <c r="F7">
        <v>472</v>
      </c>
      <c r="G7">
        <v>24.4</v>
      </c>
      <c r="H7">
        <v>103.8</v>
      </c>
      <c r="I7">
        <v>109</v>
      </c>
      <c r="J7">
        <v>11.9</v>
      </c>
      <c r="K7">
        <v>20.6</v>
      </c>
      <c r="L7">
        <v>53.3</v>
      </c>
      <c r="M7">
        <v>32.700000000000003</v>
      </c>
      <c r="N7">
        <v>26.5</v>
      </c>
      <c r="O7">
        <v>93</v>
      </c>
      <c r="P7">
        <v>24.9</v>
      </c>
      <c r="Q7">
        <v>9.8000000000000007</v>
      </c>
      <c r="R7">
        <f>VLOOKUP($B7,'FG22'!$A:$Y,15,FALSE)</f>
        <v>0.53321678299999997</v>
      </c>
      <c r="S7">
        <f>VLOOKUP($B7,'FG22'!$A:$Y,16,FALSE)</f>
        <v>0.37339361480703898</v>
      </c>
      <c r="T7">
        <f>VLOOKUP($B7,'FG22'!$A:$Y,17,FALSE)</f>
        <v>0.34399999999999997</v>
      </c>
      <c r="U7">
        <f t="shared" si="0"/>
        <v>1.0859443968401641</v>
      </c>
      <c r="V7">
        <f t="shared" si="1"/>
        <v>1.4563097784671153</v>
      </c>
      <c r="W7">
        <f t="shared" si="2"/>
        <v>0.96035961541997217</v>
      </c>
      <c r="X7">
        <f t="shared" si="3"/>
        <v>0.95429998304117591</v>
      </c>
      <c r="Y7">
        <f t="shared" si="4"/>
        <v>0.52953802824562568</v>
      </c>
      <c r="Z7">
        <f t="shared" si="5"/>
        <v>-0.40721655600411294</v>
      </c>
      <c r="AA7">
        <f t="shared" si="6"/>
        <v>1.6984138942898921</v>
      </c>
      <c r="AB7">
        <f t="shared" si="7"/>
        <v>-1.1367410599172409</v>
      </c>
      <c r="AC7">
        <f t="shared" si="8"/>
        <v>3.7719095384568719</v>
      </c>
      <c r="AD7">
        <f>X7*'Comb LR RESULTS'!$B$18+Y7*'Comb LR RESULTS'!$B$19+Z7*'Comb LR RESULTS'!$B$20+AA7*'Comb LR RESULTS'!$B$21+AB7*'Comb LR RESULTS'!$B$22</f>
        <v>1.3135511861506439</v>
      </c>
      <c r="AF7">
        <f>CORREL($K:$K,T:T)</f>
        <v>0.5743243671166306</v>
      </c>
      <c r="AG7" t="s">
        <v>298</v>
      </c>
    </row>
    <row r="8" spans="1:33" x14ac:dyDescent="0.3">
      <c r="A8">
        <v>2022</v>
      </c>
      <c r="B8" t="s">
        <v>342</v>
      </c>
      <c r="C8" t="s">
        <v>23</v>
      </c>
      <c r="D8">
        <v>2022</v>
      </c>
      <c r="E8">
        <v>496</v>
      </c>
      <c r="F8">
        <v>300</v>
      </c>
      <c r="G8">
        <v>39.299999999999997</v>
      </c>
      <c r="H8">
        <v>109.1</v>
      </c>
      <c r="I8">
        <v>114.4</v>
      </c>
      <c r="J8">
        <v>12</v>
      </c>
      <c r="K8">
        <v>20.2</v>
      </c>
      <c r="L8">
        <v>54</v>
      </c>
      <c r="M8">
        <v>33.799999999999997</v>
      </c>
      <c r="N8">
        <v>26.1</v>
      </c>
      <c r="O8">
        <v>76.099999999999994</v>
      </c>
      <c r="P8">
        <v>35.200000000000003</v>
      </c>
      <c r="Q8">
        <v>-1.9</v>
      </c>
      <c r="R8">
        <f>VLOOKUP($B8,'FG22'!$A:$Y,15,FALSE)</f>
        <v>0.63013698600000001</v>
      </c>
      <c r="S8">
        <f>VLOOKUP($B8,'FG22'!$A:$Y,16,FALSE)</f>
        <v>0.41779139789690001</v>
      </c>
      <c r="T8">
        <f>VLOOKUP($B8,'FG22'!$A:$Y,17,FALSE)</f>
        <v>0.39500000000000002</v>
      </c>
      <c r="U8">
        <f t="shared" si="0"/>
        <v>0.99563618750241623</v>
      </c>
      <c r="V8">
        <f t="shared" si="1"/>
        <v>2.7610379915927732</v>
      </c>
      <c r="W8">
        <f t="shared" si="2"/>
        <v>0.9892051393302117</v>
      </c>
      <c r="X8">
        <f t="shared" si="3"/>
        <v>1.1651575400277965</v>
      </c>
      <c r="Y8">
        <f t="shared" si="4"/>
        <v>2.4507673431158814</v>
      </c>
      <c r="Z8">
        <f t="shared" si="5"/>
        <v>-0.13439704574752923</v>
      </c>
      <c r="AA8">
        <f t="shared" si="6"/>
        <v>-1.8461068333097368</v>
      </c>
      <c r="AB8">
        <f t="shared" si="7"/>
        <v>-1.2067563912439718</v>
      </c>
      <c r="AC8">
        <f t="shared" si="8"/>
        <v>1.9458139467976456</v>
      </c>
      <c r="AD8">
        <f>X8*'Comb LR RESULTS'!$B$18+Y8*'Comb LR RESULTS'!$B$19+Z8*'Comb LR RESULTS'!$B$20+AA8*'Comb LR RESULTS'!$B$21+AB8*'Comb LR RESULTS'!$B$22</f>
        <v>1.2029938501327408</v>
      </c>
      <c r="AF8">
        <f>CORREL(AC:AC,V:V)</f>
        <v>0.56785515590295887</v>
      </c>
      <c r="AG8" t="s">
        <v>302</v>
      </c>
    </row>
    <row r="9" spans="1:33" x14ac:dyDescent="0.3">
      <c r="A9">
        <v>2022</v>
      </c>
      <c r="B9" t="s">
        <v>34</v>
      </c>
      <c r="C9" t="s">
        <v>35</v>
      </c>
      <c r="D9">
        <v>2022</v>
      </c>
      <c r="E9">
        <v>657</v>
      </c>
      <c r="F9">
        <v>495</v>
      </c>
      <c r="G9">
        <v>29.3</v>
      </c>
      <c r="H9">
        <v>105.8</v>
      </c>
      <c r="I9">
        <v>111.3</v>
      </c>
      <c r="J9">
        <v>7.1</v>
      </c>
      <c r="K9">
        <v>19.5</v>
      </c>
      <c r="L9">
        <v>46.3</v>
      </c>
      <c r="M9">
        <v>26.8</v>
      </c>
      <c r="N9">
        <v>35.799999999999997</v>
      </c>
      <c r="O9">
        <v>88.1</v>
      </c>
      <c r="P9">
        <v>32</v>
      </c>
      <c r="Q9">
        <v>2.2999999999999998</v>
      </c>
      <c r="R9">
        <f>VLOOKUP($B9,'FG22'!$A:$Y,15,FALSE)</f>
        <v>0.45531197299999998</v>
      </c>
      <c r="S9">
        <f>VLOOKUP($B9,'FG22'!$A:$Y,16,FALSE)</f>
        <v>0.33127337194433998</v>
      </c>
      <c r="T9">
        <f>VLOOKUP($B9,'FG22'!$A:$Y,17,FALSE)</f>
        <v>0.372</v>
      </c>
      <c r="U9">
        <f t="shared" si="0"/>
        <v>0.83759682116135836</v>
      </c>
      <c r="V9">
        <f t="shared" si="1"/>
        <v>0.21851218178445594</v>
      </c>
      <c r="W9">
        <f t="shared" si="2"/>
        <v>-0.42422553227153237</v>
      </c>
      <c r="X9">
        <f t="shared" si="3"/>
        <v>-1.1542755868250214</v>
      </c>
      <c r="Y9">
        <f t="shared" si="4"/>
        <v>1.1613516955519516</v>
      </c>
      <c r="Z9">
        <f t="shared" si="5"/>
        <v>-1.8705212019257973</v>
      </c>
      <c r="AA9">
        <f t="shared" si="6"/>
        <v>0.67071261824029471</v>
      </c>
      <c r="AB9">
        <f t="shared" si="7"/>
        <v>0.49111539342925836</v>
      </c>
      <c r="AC9">
        <f t="shared" si="8"/>
        <v>3.2114701222887856</v>
      </c>
      <c r="AD9">
        <f>X9*'Comb LR RESULTS'!$B$18+Y9*'Comb LR RESULTS'!$B$19+Z9*'Comb LR RESULTS'!$B$20+AA9*'Comb LR RESULTS'!$B$21+AB9*'Comb LR RESULTS'!$B$22</f>
        <v>1.1973573812094516</v>
      </c>
      <c r="AF9">
        <f>CORREL(AC:AC,T:T)</f>
        <v>0.70873439945625571</v>
      </c>
      <c r="AG9" t="s">
        <v>307</v>
      </c>
    </row>
    <row r="10" spans="1:33" x14ac:dyDescent="0.3">
      <c r="A10">
        <v>2022</v>
      </c>
      <c r="B10" t="s">
        <v>37</v>
      </c>
      <c r="C10" t="s">
        <v>38</v>
      </c>
      <c r="D10">
        <v>2022</v>
      </c>
      <c r="E10">
        <v>431</v>
      </c>
      <c r="F10">
        <v>284</v>
      </c>
      <c r="G10">
        <v>33.1</v>
      </c>
      <c r="H10">
        <v>107.8</v>
      </c>
      <c r="I10">
        <v>112.8</v>
      </c>
      <c r="J10">
        <v>10.9</v>
      </c>
      <c r="K10">
        <v>17</v>
      </c>
      <c r="L10">
        <v>52.9</v>
      </c>
      <c r="M10">
        <v>35.9</v>
      </c>
      <c r="N10">
        <v>32.1</v>
      </c>
      <c r="O10">
        <v>85.8</v>
      </c>
      <c r="P10">
        <v>34.1</v>
      </c>
      <c r="Q10">
        <v>3</v>
      </c>
      <c r="R10">
        <f>VLOOKUP($B10,'FG22'!$A:$Y,15,FALSE)</f>
        <v>0.52105263099999999</v>
      </c>
      <c r="S10">
        <f>VLOOKUP($B10,'FG22'!$A:$Y,16,FALSE)</f>
        <v>0.37320431651071001</v>
      </c>
      <c r="T10">
        <f>VLOOKUP($B10,'FG22'!$A:$Y,17,FALSE)</f>
        <v>0.36699999999999999</v>
      </c>
      <c r="U10">
        <f t="shared" si="0"/>
        <v>0.27317051280043692</v>
      </c>
      <c r="V10">
        <f t="shared" si="1"/>
        <v>1.4507468244021087</v>
      </c>
      <c r="W10">
        <f t="shared" si="2"/>
        <v>0.67190437631757538</v>
      </c>
      <c r="X10">
        <f t="shared" si="3"/>
        <v>0.83380995047739359</v>
      </c>
      <c r="Y10">
        <f t="shared" si="4"/>
        <v>1.6513296416262453</v>
      </c>
      <c r="Z10">
        <f t="shared" si="5"/>
        <v>0.38644020110595179</v>
      </c>
      <c r="AA10">
        <f t="shared" si="6"/>
        <v>0.18832222335987267</v>
      </c>
      <c r="AB10">
        <f t="shared" si="7"/>
        <v>-0.15652642134300421</v>
      </c>
      <c r="AC10">
        <f t="shared" si="8"/>
        <v>1.6097380852231704</v>
      </c>
      <c r="AD10">
        <f>X10*'Comb LR RESULTS'!$B$18+Y10*'Comb LR RESULTS'!$B$19+Z10*'Comb LR RESULTS'!$B$20+AA10*'Comb LR RESULTS'!$B$21+AB10*'Comb LR RESULTS'!$B$22</f>
        <v>1.196754712779128</v>
      </c>
    </row>
    <row r="11" spans="1:33" x14ac:dyDescent="0.3">
      <c r="A11">
        <v>2022</v>
      </c>
      <c r="B11" t="s">
        <v>122</v>
      </c>
      <c r="C11" t="s">
        <v>59</v>
      </c>
      <c r="D11">
        <v>2022</v>
      </c>
      <c r="E11">
        <v>556</v>
      </c>
      <c r="F11">
        <v>414</v>
      </c>
      <c r="G11">
        <v>23.7</v>
      </c>
      <c r="H11">
        <v>108</v>
      </c>
      <c r="I11">
        <v>114.3</v>
      </c>
      <c r="J11">
        <v>4.8</v>
      </c>
      <c r="K11">
        <v>20.5</v>
      </c>
      <c r="L11">
        <v>55.3</v>
      </c>
      <c r="M11">
        <v>34.799999999999997</v>
      </c>
      <c r="N11">
        <v>22.9</v>
      </c>
      <c r="O11">
        <v>91.1</v>
      </c>
      <c r="P11">
        <v>17.7</v>
      </c>
      <c r="Q11">
        <v>11.7</v>
      </c>
      <c r="R11">
        <f>VLOOKUP($B11,'FG22'!$A:$Y,15,FALSE)</f>
        <v>0.42283298000000002</v>
      </c>
      <c r="S11">
        <f>VLOOKUP($B11,'FG22'!$A:$Y,16,FALSE)</f>
        <v>0.366115214370137</v>
      </c>
      <c r="T11">
        <f>VLOOKUP($B11,'FG22'!$A:$Y,17,FALSE)</f>
        <v>0.36499999999999999</v>
      </c>
      <c r="U11">
        <f t="shared" si="0"/>
        <v>1.063367344505727</v>
      </c>
      <c r="V11">
        <f t="shared" si="1"/>
        <v>1.2424176934224282</v>
      </c>
      <c r="W11">
        <f t="shared" si="2"/>
        <v>-1.0876725822070448</v>
      </c>
      <c r="X11">
        <f t="shared" si="3"/>
        <v>1.5567501458600894</v>
      </c>
      <c r="Y11">
        <f t="shared" si="4"/>
        <v>0.43927893291615061</v>
      </c>
      <c r="Z11">
        <f t="shared" si="5"/>
        <v>0.11362069084936634</v>
      </c>
      <c r="AA11">
        <f t="shared" si="6"/>
        <v>1.2999174811278027</v>
      </c>
      <c r="AB11">
        <f t="shared" si="7"/>
        <v>-1.7668790418578217</v>
      </c>
      <c r="AC11">
        <f t="shared" si="8"/>
        <v>3.3924547650524088</v>
      </c>
      <c r="AD11">
        <f>X11*'Comb LR RESULTS'!$B$18+Y11*'Comb LR RESULTS'!$B$19+Z11*'Comb LR RESULTS'!$B$20+AA11*'Comb LR RESULTS'!$B$21+AB11*'Comb LR RESULTS'!$B$22</f>
        <v>1.142492025660524</v>
      </c>
    </row>
    <row r="12" spans="1:33" x14ac:dyDescent="0.3">
      <c r="A12">
        <v>2022</v>
      </c>
      <c r="B12" t="s">
        <v>135</v>
      </c>
      <c r="C12" t="s">
        <v>29</v>
      </c>
      <c r="D12">
        <v>2022</v>
      </c>
      <c r="E12">
        <v>607</v>
      </c>
      <c r="F12">
        <v>451</v>
      </c>
      <c r="G12">
        <v>25.9</v>
      </c>
      <c r="H12">
        <v>104.1</v>
      </c>
      <c r="I12">
        <v>111.3</v>
      </c>
      <c r="J12">
        <v>13.3</v>
      </c>
      <c r="K12">
        <v>19.899999999999999</v>
      </c>
      <c r="L12">
        <v>46.2</v>
      </c>
      <c r="M12">
        <v>26.3</v>
      </c>
      <c r="N12">
        <v>30.1</v>
      </c>
      <c r="O12">
        <v>87.9</v>
      </c>
      <c r="P12">
        <v>23.8</v>
      </c>
      <c r="Q12">
        <v>4.8</v>
      </c>
      <c r="R12">
        <f>VLOOKUP($B12,'FG22'!$A:$Y,15,FALSE)</f>
        <v>0.47794117600000002</v>
      </c>
      <c r="S12">
        <f>VLOOKUP($B12,'FG22'!$A:$Y,16,FALSE)</f>
        <v>0.34763429222312803</v>
      </c>
      <c r="T12">
        <f>VLOOKUP($B12,'FG22'!$A:$Y,17,FALSE)</f>
        <v>0.35299999999999998</v>
      </c>
      <c r="U12">
        <f t="shared" si="0"/>
        <v>0.92790503049910555</v>
      </c>
      <c r="V12">
        <f t="shared" si="1"/>
        <v>0.69931443799686821</v>
      </c>
      <c r="W12">
        <f t="shared" si="2"/>
        <v>1.3641969501633278</v>
      </c>
      <c r="X12">
        <f t="shared" si="3"/>
        <v>-1.1843980949659654</v>
      </c>
      <c r="Y12">
        <f t="shared" si="4"/>
        <v>0.72295037538021512</v>
      </c>
      <c r="Z12">
        <f t="shared" si="5"/>
        <v>-1.994530070224245</v>
      </c>
      <c r="AA12">
        <f t="shared" si="6"/>
        <v>0.62876562738112995</v>
      </c>
      <c r="AB12">
        <f t="shared" si="7"/>
        <v>-0.50660307797666004</v>
      </c>
      <c r="AC12">
        <f t="shared" si="8"/>
        <v>3.8528491509622498</v>
      </c>
      <c r="AD12">
        <f>X12*'Comb LR RESULTS'!$B$18+Y12*'Comb LR RESULTS'!$B$19+Z12*'Comb LR RESULTS'!$B$20+AA12*'Comb LR RESULTS'!$B$21+AB12*'Comb LR RESULTS'!$B$22</f>
        <v>1.0368186224868663</v>
      </c>
    </row>
    <row r="13" spans="1:33" x14ac:dyDescent="0.3">
      <c r="A13">
        <v>2022</v>
      </c>
      <c r="B13" t="s">
        <v>128</v>
      </c>
      <c r="C13" t="s">
        <v>129</v>
      </c>
      <c r="D13">
        <v>2022</v>
      </c>
      <c r="E13">
        <v>667</v>
      </c>
      <c r="F13">
        <v>459</v>
      </c>
      <c r="G13">
        <v>25.3</v>
      </c>
      <c r="H13">
        <v>106.3</v>
      </c>
      <c r="I13">
        <v>112.6</v>
      </c>
      <c r="J13">
        <v>12</v>
      </c>
      <c r="K13">
        <v>22.3</v>
      </c>
      <c r="L13">
        <v>53.3</v>
      </c>
      <c r="M13">
        <v>31</v>
      </c>
      <c r="N13">
        <v>27.5</v>
      </c>
      <c r="O13">
        <v>86.8</v>
      </c>
      <c r="P13">
        <v>32.6</v>
      </c>
      <c r="Q13">
        <v>2.2999999999999998</v>
      </c>
      <c r="R13">
        <f>VLOOKUP($B13,'FG22'!$A:$Y,15,FALSE)</f>
        <v>0.47684390999999998</v>
      </c>
      <c r="S13">
        <f>VLOOKUP($B13,'FG22'!$A:$Y,16,FALSE)</f>
        <v>0.346134752348849</v>
      </c>
      <c r="T13">
        <f>VLOOKUP($B13,'FG22'!$A:$Y,17,FALSE)</f>
        <v>0.35899999999999999</v>
      </c>
      <c r="U13">
        <f t="shared" si="0"/>
        <v>1.4697542865255906</v>
      </c>
      <c r="V13">
        <f t="shared" si="1"/>
        <v>0.65524710299685662</v>
      </c>
      <c r="W13">
        <f t="shared" si="2"/>
        <v>0.9892051393302117</v>
      </c>
      <c r="X13">
        <f t="shared" si="3"/>
        <v>0.95429998304117591</v>
      </c>
      <c r="Y13">
        <f t="shared" si="4"/>
        <v>0.64558543652637956</v>
      </c>
      <c r="Z13">
        <f t="shared" si="5"/>
        <v>-0.8288467082188361</v>
      </c>
      <c r="AA13">
        <f t="shared" si="6"/>
        <v>0.39805717765570864</v>
      </c>
      <c r="AB13">
        <f t="shared" si="7"/>
        <v>-0.96170273160041297</v>
      </c>
      <c r="AC13">
        <f t="shared" si="8"/>
        <v>2.8341920540013374</v>
      </c>
      <c r="AD13">
        <f>X13*'Comb LR RESULTS'!$B$18+Y13*'Comb LR RESULTS'!$B$19+Z13*'Comb LR RESULTS'!$B$20+AA13*'Comb LR RESULTS'!$B$21+AB13*'Comb LR RESULTS'!$B$22</f>
        <v>0.94389298862310644</v>
      </c>
    </row>
    <row r="14" spans="1:33" x14ac:dyDescent="0.3">
      <c r="A14">
        <v>2022</v>
      </c>
      <c r="B14" t="s">
        <v>217</v>
      </c>
      <c r="C14" t="s">
        <v>29</v>
      </c>
      <c r="D14">
        <v>2022</v>
      </c>
      <c r="E14">
        <v>656</v>
      </c>
      <c r="F14">
        <v>481</v>
      </c>
      <c r="G14">
        <v>18.899999999999999</v>
      </c>
      <c r="H14">
        <v>102</v>
      </c>
      <c r="I14">
        <v>109.2</v>
      </c>
      <c r="J14">
        <v>14.6</v>
      </c>
      <c r="K14">
        <v>24.9</v>
      </c>
      <c r="L14">
        <v>55.8</v>
      </c>
      <c r="M14">
        <v>30.9</v>
      </c>
      <c r="N14">
        <v>21</v>
      </c>
      <c r="O14">
        <v>90.8</v>
      </c>
      <c r="P14">
        <v>18.5</v>
      </c>
      <c r="Q14">
        <v>9.3000000000000007</v>
      </c>
      <c r="R14">
        <f>VLOOKUP($B14,'FG22'!$A:$Y,15,FALSE)</f>
        <v>0.45437956200000001</v>
      </c>
      <c r="S14">
        <f>VLOOKUP($B14,'FG22'!$A:$Y,16,FALSE)</f>
        <v>0.35776869868504102</v>
      </c>
      <c r="T14">
        <f>VLOOKUP($B14,'FG22'!$A:$Y,17,FALSE)</f>
        <v>0.35</v>
      </c>
      <c r="U14">
        <f t="shared" si="0"/>
        <v>2.0567576472209486</v>
      </c>
      <c r="V14">
        <f t="shared" si="1"/>
        <v>0.99713665149293951</v>
      </c>
      <c r="W14">
        <f t="shared" si="2"/>
        <v>1.7391887609964432</v>
      </c>
      <c r="X14">
        <f t="shared" si="3"/>
        <v>1.7073626865648177</v>
      </c>
      <c r="Y14">
        <f t="shared" si="4"/>
        <v>-0.17964057791453594</v>
      </c>
      <c r="Z14">
        <f t="shared" si="5"/>
        <v>-0.85364848187852604</v>
      </c>
      <c r="AA14">
        <f t="shared" si="6"/>
        <v>1.2369969948390525</v>
      </c>
      <c r="AB14">
        <f t="shared" si="7"/>
        <v>-2.0994518656597942</v>
      </c>
      <c r="AC14">
        <f t="shared" si="8"/>
        <v>4.0104567644628366</v>
      </c>
      <c r="AD14">
        <f>X14*'Comb LR RESULTS'!$B$18+Y14*'Comb LR RESULTS'!$B$19+Z14*'Comb LR RESULTS'!$B$20+AA14*'Comb LR RESULTS'!$B$21+AB14*'Comb LR RESULTS'!$B$22</f>
        <v>0.93913264775237559</v>
      </c>
    </row>
    <row r="15" spans="1:33" x14ac:dyDescent="0.3">
      <c r="A15">
        <v>2022</v>
      </c>
      <c r="B15" t="s">
        <v>26</v>
      </c>
      <c r="C15" t="s">
        <v>19</v>
      </c>
      <c r="D15">
        <v>2022</v>
      </c>
      <c r="E15">
        <v>534</v>
      </c>
      <c r="F15">
        <v>346</v>
      </c>
      <c r="G15">
        <v>35.299999999999997</v>
      </c>
      <c r="H15">
        <v>107.8</v>
      </c>
      <c r="I15">
        <v>114.1</v>
      </c>
      <c r="J15">
        <v>5.8</v>
      </c>
      <c r="K15">
        <v>21.1</v>
      </c>
      <c r="L15">
        <v>50.9</v>
      </c>
      <c r="M15">
        <v>29.8</v>
      </c>
      <c r="N15">
        <v>33</v>
      </c>
      <c r="O15">
        <v>77.3</v>
      </c>
      <c r="P15">
        <v>42.3</v>
      </c>
      <c r="Q15">
        <v>-5.7</v>
      </c>
      <c r="R15">
        <f>VLOOKUP($B15,'FG22'!$A:$Y,15,FALSE)</f>
        <v>0.49098196300000002</v>
      </c>
      <c r="S15">
        <f>VLOOKUP($B15,'FG22'!$A:$Y,16,FALSE)</f>
        <v>0.34775352054667202</v>
      </c>
      <c r="T15">
        <f>VLOOKUP($B15,'FG22'!$A:$Y,17,FALSE)</f>
        <v>0.35099999999999998</v>
      </c>
      <c r="U15">
        <f t="shared" si="0"/>
        <v>1.1988296585123486</v>
      </c>
      <c r="V15">
        <f t="shared" si="1"/>
        <v>0.70281822910320957</v>
      </c>
      <c r="W15">
        <f t="shared" si="2"/>
        <v>-0.79921734310464798</v>
      </c>
      <c r="X15">
        <f t="shared" si="3"/>
        <v>0.23135978765848006</v>
      </c>
      <c r="Y15">
        <f t="shared" si="4"/>
        <v>1.9350010840903094</v>
      </c>
      <c r="Z15">
        <f t="shared" si="5"/>
        <v>-1.1264679921351106</v>
      </c>
      <c r="AA15">
        <f t="shared" si="6"/>
        <v>-1.5944248881547329</v>
      </c>
      <c r="AB15">
        <f t="shared" si="7"/>
        <v>1.0080741421406828E-3</v>
      </c>
      <c r="AC15">
        <f t="shared" si="8"/>
        <v>1.4660361139285465</v>
      </c>
      <c r="AD15">
        <f>X15*'Comb LR RESULTS'!$B$18+Y15*'Comb LR RESULTS'!$B$19+Z15*'Comb LR RESULTS'!$B$20+AA15*'Comb LR RESULTS'!$B$21+AB15*'Comb LR RESULTS'!$B$22</f>
        <v>0.89603297180672514</v>
      </c>
    </row>
    <row r="16" spans="1:33" x14ac:dyDescent="0.3">
      <c r="A16">
        <v>2022</v>
      </c>
      <c r="B16" t="s">
        <v>286</v>
      </c>
      <c r="C16" t="s">
        <v>19</v>
      </c>
      <c r="D16">
        <v>2022</v>
      </c>
      <c r="E16">
        <v>700</v>
      </c>
      <c r="F16">
        <v>525</v>
      </c>
      <c r="G16">
        <v>26.7</v>
      </c>
      <c r="H16">
        <v>111</v>
      </c>
      <c r="I16">
        <v>118.4</v>
      </c>
      <c r="J16">
        <v>6.5</v>
      </c>
      <c r="K16">
        <v>23</v>
      </c>
      <c r="L16">
        <v>52</v>
      </c>
      <c r="M16">
        <v>29</v>
      </c>
      <c r="N16">
        <v>34.5</v>
      </c>
      <c r="O16">
        <v>85.5</v>
      </c>
      <c r="P16">
        <v>31</v>
      </c>
      <c r="Q16">
        <v>4.8</v>
      </c>
      <c r="R16">
        <f>VLOOKUP($B16,'FG22'!$A:$Y,15,FALSE)</f>
        <v>0.47962382399999998</v>
      </c>
      <c r="S16">
        <f>VLOOKUP($B16,'FG22'!$A:$Y,16,FALSE)</f>
        <v>0.35149667637688697</v>
      </c>
      <c r="T16">
        <f>VLOOKUP($B16,'FG22'!$A:$Y,17,FALSE)</f>
        <v>0.35099999999999998</v>
      </c>
      <c r="U16">
        <f t="shared" si="0"/>
        <v>1.6277936528666486</v>
      </c>
      <c r="V16">
        <f t="shared" si="1"/>
        <v>0.81281923991770078</v>
      </c>
      <c r="W16">
        <f t="shared" si="2"/>
        <v>-0.59729867573297024</v>
      </c>
      <c r="X16">
        <f t="shared" si="3"/>
        <v>0.56270737720888298</v>
      </c>
      <c r="Y16">
        <f t="shared" si="4"/>
        <v>0.82610362718532959</v>
      </c>
      <c r="Z16">
        <f t="shared" si="5"/>
        <v>-1.3248821814126273</v>
      </c>
      <c r="AA16">
        <f t="shared" si="6"/>
        <v>0.12540173707112248</v>
      </c>
      <c r="AB16">
        <f t="shared" si="7"/>
        <v>0.26356556661738256</v>
      </c>
      <c r="AC16">
        <f t="shared" si="8"/>
        <v>2.0128219790516968</v>
      </c>
      <c r="AD16">
        <f>X16*'Comb LR RESULTS'!$B$18+Y16*'Comb LR RESULTS'!$B$19+Z16*'Comb LR RESULTS'!$B$20+AA16*'Comb LR RESULTS'!$B$21+AB16*'Comb LR RESULTS'!$B$22</f>
        <v>0.85592451190245755</v>
      </c>
    </row>
    <row r="17" spans="1:30" x14ac:dyDescent="0.3">
      <c r="A17">
        <v>2022</v>
      </c>
      <c r="B17" t="s">
        <v>346</v>
      </c>
      <c r="C17" t="s">
        <v>46</v>
      </c>
      <c r="D17">
        <v>2022</v>
      </c>
      <c r="E17">
        <v>674</v>
      </c>
      <c r="F17">
        <v>424</v>
      </c>
      <c r="G17">
        <v>28.5</v>
      </c>
      <c r="H17">
        <v>105.1</v>
      </c>
      <c r="I17">
        <v>112.2</v>
      </c>
      <c r="J17">
        <v>11.3</v>
      </c>
      <c r="K17">
        <v>20</v>
      </c>
      <c r="L17">
        <v>55.5</v>
      </c>
      <c r="M17">
        <v>35.5</v>
      </c>
      <c r="N17">
        <v>25.9</v>
      </c>
      <c r="O17">
        <v>83.5</v>
      </c>
      <c r="P17">
        <v>34.4</v>
      </c>
      <c r="Q17">
        <v>1.7</v>
      </c>
      <c r="R17">
        <f>VLOOKUP($B17,'FG22'!$A:$Y,15,FALSE)</f>
        <v>0.46179966</v>
      </c>
      <c r="S17">
        <f>VLOOKUP($B17,'FG22'!$A:$Y,16,FALSE)</f>
        <v>0.34517205063525602</v>
      </c>
      <c r="T17">
        <f>VLOOKUP($B17,'FG22'!$A:$Y,17,FALSE)</f>
        <v>0.33800000000000002</v>
      </c>
      <c r="U17">
        <f t="shared" si="0"/>
        <v>0.95048208283354274</v>
      </c>
      <c r="V17">
        <f t="shared" si="1"/>
        <v>0.62695595872943011</v>
      </c>
      <c r="W17">
        <f t="shared" si="2"/>
        <v>0.78728647195853418</v>
      </c>
      <c r="X17">
        <f t="shared" si="3"/>
        <v>1.6169951621419816</v>
      </c>
      <c r="Y17">
        <f t="shared" si="4"/>
        <v>1.0581984437468372</v>
      </c>
      <c r="Z17">
        <f t="shared" si="5"/>
        <v>0.28723310646719391</v>
      </c>
      <c r="AA17">
        <f t="shared" si="6"/>
        <v>-0.29406817152054943</v>
      </c>
      <c r="AB17">
        <f t="shared" si="7"/>
        <v>-1.2417640569073378</v>
      </c>
      <c r="AC17">
        <f t="shared" si="8"/>
        <v>1.718661222666432</v>
      </c>
      <c r="AD17">
        <f>X17*'Comb LR RESULTS'!$B$18+Y17*'Comb LR RESULTS'!$B$19+Z17*'Comb LR RESULTS'!$B$20+AA17*'Comb LR RESULTS'!$B$21+AB17*'Comb LR RESULTS'!$B$22</f>
        <v>0.84679646634077343</v>
      </c>
    </row>
    <row r="18" spans="1:30" x14ac:dyDescent="0.3">
      <c r="A18">
        <v>2022</v>
      </c>
      <c r="B18" t="s">
        <v>212</v>
      </c>
      <c r="C18" t="s">
        <v>19</v>
      </c>
      <c r="D18">
        <v>2022</v>
      </c>
      <c r="E18">
        <v>539</v>
      </c>
      <c r="F18">
        <v>415</v>
      </c>
      <c r="G18">
        <v>21</v>
      </c>
      <c r="H18">
        <v>105.1</v>
      </c>
      <c r="I18">
        <v>110.1</v>
      </c>
      <c r="J18">
        <v>6.7</v>
      </c>
      <c r="K18">
        <v>21.3</v>
      </c>
      <c r="L18">
        <v>55.6</v>
      </c>
      <c r="M18">
        <v>34.299999999999997</v>
      </c>
      <c r="N18">
        <v>27.5</v>
      </c>
      <c r="O18">
        <v>91</v>
      </c>
      <c r="P18">
        <v>21.2</v>
      </c>
      <c r="Q18">
        <v>8.8000000000000007</v>
      </c>
      <c r="R18">
        <f>VLOOKUP($B18,'FG22'!$A:$Y,15,FALSE)</f>
        <v>0.41489361699999999</v>
      </c>
      <c r="S18">
        <f>VLOOKUP($B18,'FG22'!$A:$Y,16,FALSE)</f>
        <v>0.34719722921197999</v>
      </c>
      <c r="T18">
        <f>VLOOKUP($B18,'FG22'!$A:$Y,17,FALSE)</f>
        <v>0.35099999999999998</v>
      </c>
      <c r="U18">
        <f t="shared" si="0"/>
        <v>1.2439837631812221</v>
      </c>
      <c r="V18">
        <f t="shared" si="1"/>
        <v>0.6864703633185375</v>
      </c>
      <c r="W18">
        <f t="shared" si="2"/>
        <v>-0.53960762791249084</v>
      </c>
      <c r="X18">
        <f t="shared" si="3"/>
        <v>1.6471176702829278</v>
      </c>
      <c r="Y18">
        <f t="shared" si="4"/>
        <v>9.1136708073889572E-2</v>
      </c>
      <c r="Z18">
        <f t="shared" si="5"/>
        <v>-1.0388177449081448E-2</v>
      </c>
      <c r="AA18">
        <f t="shared" si="6"/>
        <v>1.2789439856982203</v>
      </c>
      <c r="AB18">
        <f t="shared" si="7"/>
        <v>-0.96170273160041297</v>
      </c>
      <c r="AC18">
        <f t="shared" si="8"/>
        <v>2.3421716028216042</v>
      </c>
      <c r="AD18">
        <f>X18*'Comb LR RESULTS'!$B$18+Y18*'Comb LR RESULTS'!$B$19+Z18*'Comb LR RESULTS'!$B$20+AA18*'Comb LR RESULTS'!$B$21+AB18*'Comb LR RESULTS'!$B$22</f>
        <v>0.83179271229351393</v>
      </c>
    </row>
    <row r="19" spans="1:30" x14ac:dyDescent="0.3">
      <c r="A19">
        <v>2022</v>
      </c>
      <c r="B19" t="s">
        <v>87</v>
      </c>
      <c r="C19" t="s">
        <v>88</v>
      </c>
      <c r="D19">
        <v>2022</v>
      </c>
      <c r="E19">
        <v>670</v>
      </c>
      <c r="F19">
        <v>478</v>
      </c>
      <c r="G19">
        <v>27.2</v>
      </c>
      <c r="H19">
        <v>109</v>
      </c>
      <c r="I19">
        <v>116.5</v>
      </c>
      <c r="J19">
        <v>14.6</v>
      </c>
      <c r="K19">
        <v>21.9</v>
      </c>
      <c r="L19">
        <v>51.5</v>
      </c>
      <c r="M19">
        <v>29.6</v>
      </c>
      <c r="N19">
        <v>36.299999999999997</v>
      </c>
      <c r="O19">
        <v>85.4</v>
      </c>
      <c r="P19">
        <v>32.799999999999997</v>
      </c>
      <c r="Q19">
        <v>6.3</v>
      </c>
      <c r="R19">
        <f>VLOOKUP($B19,'FG22'!$A:$Y,15,FALSE)</f>
        <v>0.517587939</v>
      </c>
      <c r="S19">
        <f>VLOOKUP($B19,'FG22'!$A:$Y,16,FALSE)</f>
        <v>0.365731397551806</v>
      </c>
      <c r="T19">
        <f>VLOOKUP($B19,'FG22'!$A:$Y,17,FALSE)</f>
        <v>0.35299999999999998</v>
      </c>
      <c r="U19">
        <f t="shared" si="0"/>
        <v>1.3794460771878427</v>
      </c>
      <c r="V19">
        <f t="shared" si="1"/>
        <v>1.2311383772787594</v>
      </c>
      <c r="W19">
        <f t="shared" si="2"/>
        <v>1.7391887609964432</v>
      </c>
      <c r="X19">
        <f t="shared" si="3"/>
        <v>0.41209483650415457</v>
      </c>
      <c r="Y19">
        <f t="shared" si="4"/>
        <v>0.89057440956352618</v>
      </c>
      <c r="Z19">
        <f t="shared" si="5"/>
        <v>-1.1760715394544896</v>
      </c>
      <c r="AA19">
        <f t="shared" si="6"/>
        <v>0.10442824164154006</v>
      </c>
      <c r="AB19">
        <f t="shared" si="7"/>
        <v>0.57863455758767235</v>
      </c>
      <c r="AC19">
        <f t="shared" si="8"/>
        <v>1.5924396330718835</v>
      </c>
      <c r="AD19">
        <f>X19*'Comb LR RESULTS'!$B$18+Y19*'Comb LR RESULTS'!$B$19+Z19*'Comb LR RESULTS'!$B$20+AA19*'Comb LR RESULTS'!$B$21+AB19*'Comb LR RESULTS'!$B$22</f>
        <v>0.80945752918434311</v>
      </c>
    </row>
    <row r="20" spans="1:30" x14ac:dyDescent="0.3">
      <c r="A20">
        <v>2022</v>
      </c>
      <c r="B20" t="s">
        <v>20</v>
      </c>
      <c r="C20" t="s">
        <v>21</v>
      </c>
      <c r="D20">
        <v>2022</v>
      </c>
      <c r="E20">
        <v>700</v>
      </c>
      <c r="F20">
        <v>450</v>
      </c>
      <c r="G20">
        <v>34</v>
      </c>
      <c r="H20">
        <v>107.9</v>
      </c>
      <c r="I20">
        <v>116.8</v>
      </c>
      <c r="J20">
        <v>12</v>
      </c>
      <c r="K20">
        <v>20.399999999999999</v>
      </c>
      <c r="L20">
        <v>49.7</v>
      </c>
      <c r="M20">
        <v>29.3</v>
      </c>
      <c r="N20">
        <v>31.8</v>
      </c>
      <c r="O20">
        <v>77.099999999999994</v>
      </c>
      <c r="P20">
        <v>29.4</v>
      </c>
      <c r="Q20">
        <v>-2.5</v>
      </c>
      <c r="R20">
        <f>VLOOKUP($B20,'FG22'!$A:$Y,15,FALSE)</f>
        <v>0.47727272700000001</v>
      </c>
      <c r="S20">
        <f>VLOOKUP($B20,'FG22'!$A:$Y,16,FALSE)</f>
        <v>0.34376172835348601</v>
      </c>
      <c r="T20">
        <f>VLOOKUP($B20,'FG22'!$A:$Y,17,FALSE)</f>
        <v>0.34699999999999998</v>
      </c>
      <c r="U20">
        <f t="shared" si="0"/>
        <v>1.0407902921712897</v>
      </c>
      <c r="V20">
        <f t="shared" si="1"/>
        <v>0.58551048234380154</v>
      </c>
      <c r="W20">
        <f t="shared" si="2"/>
        <v>0.9892051393302117</v>
      </c>
      <c r="X20">
        <f t="shared" si="3"/>
        <v>-0.13011031003286674</v>
      </c>
      <c r="Y20">
        <f t="shared" si="4"/>
        <v>1.7673770499069987</v>
      </c>
      <c r="Z20">
        <f t="shared" si="5"/>
        <v>-1.2504768604335583</v>
      </c>
      <c r="AA20">
        <f t="shared" si="6"/>
        <v>-1.6363718790139008</v>
      </c>
      <c r="AB20">
        <f t="shared" si="7"/>
        <v>-0.2090379198380527</v>
      </c>
      <c r="AC20">
        <f t="shared" si="8"/>
        <v>1.590519951164709</v>
      </c>
      <c r="AD20">
        <f>X20*'Comb LR RESULTS'!$B$18+Y20*'Comb LR RESULTS'!$B$19+Z20*'Comb LR RESULTS'!$B$20+AA20*'Comb LR RESULTS'!$B$21+AB20*'Comb LR RESULTS'!$B$22</f>
        <v>0.78391389523267785</v>
      </c>
    </row>
    <row r="21" spans="1:30" x14ac:dyDescent="0.3">
      <c r="A21">
        <v>2022</v>
      </c>
      <c r="B21" t="s">
        <v>33</v>
      </c>
      <c r="C21" t="s">
        <v>25</v>
      </c>
      <c r="D21">
        <v>2022</v>
      </c>
      <c r="E21">
        <v>565</v>
      </c>
      <c r="F21">
        <v>329</v>
      </c>
      <c r="G21">
        <v>31</v>
      </c>
      <c r="H21">
        <v>104.5</v>
      </c>
      <c r="I21">
        <v>111.2</v>
      </c>
      <c r="J21">
        <v>14</v>
      </c>
      <c r="K21">
        <v>15.8</v>
      </c>
      <c r="L21">
        <v>55</v>
      </c>
      <c r="M21">
        <v>39.200000000000003</v>
      </c>
      <c r="N21">
        <v>20.5</v>
      </c>
      <c r="O21">
        <v>80.8</v>
      </c>
      <c r="P21">
        <v>36.299999999999997</v>
      </c>
      <c r="Q21">
        <v>-3.3</v>
      </c>
      <c r="R21">
        <f>VLOOKUP($B21,'FG22'!$A:$Y,15,FALSE)</f>
        <v>0.38362068900000001</v>
      </c>
      <c r="S21">
        <f>VLOOKUP($B21,'FG22'!$A:$Y,16,FALSE)</f>
        <v>0.31791875601237501</v>
      </c>
      <c r="T21">
        <f>VLOOKUP($B21,'FG22'!$A:$Y,17,FALSE)</f>
        <v>0.33900000000000002</v>
      </c>
      <c r="U21">
        <f t="shared" si="0"/>
        <v>2.2458847871947821E-3</v>
      </c>
      <c r="V21">
        <f t="shared" si="1"/>
        <v>-0.17394309344011216</v>
      </c>
      <c r="W21">
        <f t="shared" si="2"/>
        <v>1.5661156175350051</v>
      </c>
      <c r="X21">
        <f t="shared" si="3"/>
        <v>1.4663826214372533</v>
      </c>
      <c r="Y21">
        <f t="shared" si="4"/>
        <v>1.3805523556378196</v>
      </c>
      <c r="Z21">
        <f t="shared" si="5"/>
        <v>1.2048987318757083</v>
      </c>
      <c r="AA21">
        <f t="shared" si="6"/>
        <v>-0.86035254811930706</v>
      </c>
      <c r="AB21">
        <f t="shared" si="7"/>
        <v>-2.1869710298182086</v>
      </c>
      <c r="AC21">
        <f t="shared" si="8"/>
        <v>1.5022721054610131</v>
      </c>
      <c r="AD21">
        <f>X21*'Comb LR RESULTS'!$B$18+Y21*'Comb LR RESULTS'!$B$19+Z21*'Comb LR RESULTS'!$B$20+AA21*'Comb LR RESULTS'!$B$21+AB21*'Comb LR RESULTS'!$B$22</f>
        <v>0.78258241490831371</v>
      </c>
    </row>
    <row r="22" spans="1:30" x14ac:dyDescent="0.3">
      <c r="A22">
        <v>2022</v>
      </c>
      <c r="B22" t="s">
        <v>268</v>
      </c>
      <c r="C22" t="s">
        <v>21</v>
      </c>
      <c r="D22">
        <v>2022</v>
      </c>
      <c r="E22">
        <v>529</v>
      </c>
      <c r="F22">
        <v>344</v>
      </c>
      <c r="G22">
        <v>28.8</v>
      </c>
      <c r="H22">
        <v>108.5</v>
      </c>
      <c r="I22">
        <v>116.6</v>
      </c>
      <c r="J22">
        <v>6.7</v>
      </c>
      <c r="K22">
        <v>21.9</v>
      </c>
      <c r="L22">
        <v>50.9</v>
      </c>
      <c r="M22">
        <v>29</v>
      </c>
      <c r="N22">
        <v>29.7</v>
      </c>
      <c r="O22">
        <v>81.2</v>
      </c>
      <c r="P22">
        <v>28.1</v>
      </c>
      <c r="Q22">
        <v>2.4</v>
      </c>
      <c r="R22">
        <f>VLOOKUP($B22,'FG22'!$A:$Y,15,FALSE)</f>
        <v>0.41327623099999999</v>
      </c>
      <c r="S22">
        <f>VLOOKUP($B22,'FG22'!$A:$Y,16,FALSE)</f>
        <v>0.33541293090142399</v>
      </c>
      <c r="T22">
        <f>VLOOKUP($B22,'FG22'!$A:$Y,17,FALSE)</f>
        <v>0.36499999999999999</v>
      </c>
      <c r="U22">
        <f t="shared" si="0"/>
        <v>1.3794460771878427</v>
      </c>
      <c r="V22">
        <f t="shared" si="1"/>
        <v>0.34016238558568895</v>
      </c>
      <c r="W22">
        <f t="shared" si="2"/>
        <v>-0.53960762791249084</v>
      </c>
      <c r="X22">
        <f t="shared" si="3"/>
        <v>0.23135978765848006</v>
      </c>
      <c r="Y22">
        <f t="shared" si="4"/>
        <v>1.0968809131737551</v>
      </c>
      <c r="Z22">
        <f t="shared" si="5"/>
        <v>-1.3248821814126273</v>
      </c>
      <c r="AA22">
        <f t="shared" si="6"/>
        <v>-0.77645856640097155</v>
      </c>
      <c r="AB22">
        <f t="shared" si="7"/>
        <v>-0.57661840930339159</v>
      </c>
      <c r="AC22">
        <f t="shared" si="8"/>
        <v>2.2219229374888023</v>
      </c>
      <c r="AD22">
        <f>X22*'Comb LR RESULTS'!$B$18+Y22*'Comb LR RESULTS'!$B$19+Z22*'Comb LR RESULTS'!$B$20+AA22*'Comb LR RESULTS'!$B$21+AB22*'Comb LR RESULTS'!$B$22</f>
        <v>0.76418545282414418</v>
      </c>
    </row>
    <row r="23" spans="1:30" x14ac:dyDescent="0.3">
      <c r="A23">
        <v>2022</v>
      </c>
      <c r="B23" t="s">
        <v>56</v>
      </c>
      <c r="C23" t="s">
        <v>32</v>
      </c>
      <c r="D23">
        <v>2022</v>
      </c>
      <c r="E23">
        <v>649</v>
      </c>
      <c r="F23">
        <v>424</v>
      </c>
      <c r="G23">
        <v>32.5</v>
      </c>
      <c r="H23">
        <v>107</v>
      </c>
      <c r="I23">
        <v>112.3</v>
      </c>
      <c r="J23">
        <v>10.6</v>
      </c>
      <c r="K23">
        <v>19.5</v>
      </c>
      <c r="L23">
        <v>56</v>
      </c>
      <c r="M23">
        <v>36.5</v>
      </c>
      <c r="N23">
        <v>27.9</v>
      </c>
      <c r="O23">
        <v>78.900000000000006</v>
      </c>
      <c r="P23">
        <v>32.799999999999997</v>
      </c>
      <c r="Q23">
        <v>-0.2</v>
      </c>
      <c r="R23">
        <f>VLOOKUP($B23,'FG22'!$A:$Y,15,FALSE)</f>
        <v>0.57754010600000005</v>
      </c>
      <c r="S23">
        <f>VLOOKUP($B23,'FG22'!$A:$Y,16,FALSE)</f>
        <v>0.41931570781233801</v>
      </c>
      <c r="T23">
        <f>VLOOKUP($B23,'FG22'!$A:$Y,17,FALSE)</f>
        <v>0.36699999999999999</v>
      </c>
      <c r="U23">
        <f t="shared" si="0"/>
        <v>0.83759682116135836</v>
      </c>
      <c r="V23">
        <f t="shared" si="1"/>
        <v>2.8058332496846874</v>
      </c>
      <c r="W23">
        <f t="shared" si="2"/>
        <v>0.58536780458685622</v>
      </c>
      <c r="X23">
        <f t="shared" si="3"/>
        <v>1.7676077028467099</v>
      </c>
      <c r="Y23">
        <f t="shared" si="4"/>
        <v>1.5739647027724093</v>
      </c>
      <c r="Z23">
        <f t="shared" si="5"/>
        <v>0.53525084306408943</v>
      </c>
      <c r="AA23">
        <f t="shared" si="6"/>
        <v>-1.2588489612813936</v>
      </c>
      <c r="AB23">
        <f t="shared" si="7"/>
        <v>-0.89168740027368198</v>
      </c>
      <c r="AC23">
        <f t="shared" si="8"/>
        <v>0.67155229870060817</v>
      </c>
      <c r="AD23">
        <f>X23*'Comb LR RESULTS'!$B$18+Y23*'Comb LR RESULTS'!$B$19+Z23*'Comb LR RESULTS'!$B$20+AA23*'Comb LR RESULTS'!$B$21+AB23*'Comb LR RESULTS'!$B$22</f>
        <v>0.74222421052623977</v>
      </c>
    </row>
    <row r="24" spans="1:30" x14ac:dyDescent="0.3">
      <c r="A24">
        <v>2022</v>
      </c>
      <c r="B24" t="s">
        <v>116</v>
      </c>
      <c r="C24" t="s">
        <v>25</v>
      </c>
      <c r="D24">
        <v>2022</v>
      </c>
      <c r="E24">
        <v>703</v>
      </c>
      <c r="F24">
        <v>517</v>
      </c>
      <c r="G24">
        <v>25.5</v>
      </c>
      <c r="H24">
        <v>104.4</v>
      </c>
      <c r="I24">
        <v>112.3</v>
      </c>
      <c r="J24">
        <v>6.2</v>
      </c>
      <c r="K24">
        <v>19.7</v>
      </c>
      <c r="L24">
        <v>49.1</v>
      </c>
      <c r="M24">
        <v>29.4</v>
      </c>
      <c r="N24">
        <v>30.6</v>
      </c>
      <c r="O24">
        <v>85.5</v>
      </c>
      <c r="P24">
        <v>22.9</v>
      </c>
      <c r="Q24">
        <v>4.9000000000000004</v>
      </c>
      <c r="R24">
        <f>VLOOKUP($B24,'FG22'!$A:$Y,15,FALSE)</f>
        <v>0.511437908</v>
      </c>
      <c r="S24">
        <f>VLOOKUP($B24,'FG22'!$A:$Y,16,FALSE)</f>
        <v>0.39254547552815799</v>
      </c>
      <c r="T24">
        <f>VLOOKUP($B24,'FG22'!$A:$Y,17,FALSE)</f>
        <v>0.40300000000000002</v>
      </c>
      <c r="U24">
        <f t="shared" si="0"/>
        <v>0.88275092583023196</v>
      </c>
      <c r="V24">
        <f t="shared" si="1"/>
        <v>2.0191300653747177</v>
      </c>
      <c r="W24">
        <f t="shared" si="2"/>
        <v>-0.68383524746368929</v>
      </c>
      <c r="X24">
        <f t="shared" si="3"/>
        <v>-0.31084535887854126</v>
      </c>
      <c r="Y24">
        <f t="shared" si="4"/>
        <v>0.67137374947765815</v>
      </c>
      <c r="Z24">
        <f t="shared" si="5"/>
        <v>-1.2256750867738693</v>
      </c>
      <c r="AA24">
        <f t="shared" si="6"/>
        <v>0.12540173707112248</v>
      </c>
      <c r="AB24">
        <f t="shared" si="7"/>
        <v>-0.41908391381824611</v>
      </c>
      <c r="AC24">
        <f t="shared" si="8"/>
        <v>2.4415344871408959</v>
      </c>
      <c r="AD24">
        <f>X24*'Comb LR RESULTS'!$B$18+Y24*'Comb LR RESULTS'!$B$19+Z24*'Comb LR RESULTS'!$B$20+AA24*'Comb LR RESULTS'!$B$21+AB24*'Comb LR RESULTS'!$B$22</f>
        <v>0.74020122850061032</v>
      </c>
    </row>
    <row r="25" spans="1:30" x14ac:dyDescent="0.3">
      <c r="A25">
        <v>2022</v>
      </c>
      <c r="B25" t="s">
        <v>22</v>
      </c>
      <c r="C25" t="s">
        <v>23</v>
      </c>
      <c r="D25">
        <v>2022</v>
      </c>
      <c r="E25">
        <v>655</v>
      </c>
      <c r="F25">
        <v>428</v>
      </c>
      <c r="G25">
        <v>32.700000000000003</v>
      </c>
      <c r="H25">
        <v>108</v>
      </c>
      <c r="I25">
        <v>119.1</v>
      </c>
      <c r="J25">
        <v>5.4</v>
      </c>
      <c r="K25">
        <v>17.8</v>
      </c>
      <c r="L25">
        <v>49.9</v>
      </c>
      <c r="M25">
        <v>32.1</v>
      </c>
      <c r="N25">
        <v>32.6</v>
      </c>
      <c r="O25">
        <v>79.400000000000006</v>
      </c>
      <c r="P25">
        <v>32.799999999999997</v>
      </c>
      <c r="Q25">
        <v>-0.4</v>
      </c>
      <c r="R25">
        <f>VLOOKUP($B25,'FG22'!$A:$Y,15,FALSE)</f>
        <v>0.51877133099999995</v>
      </c>
      <c r="S25">
        <f>VLOOKUP($B25,'FG22'!$A:$Y,16,FALSE)</f>
        <v>0.36962461224728499</v>
      </c>
      <c r="T25">
        <f>VLOOKUP($B25,'FG22'!$A:$Y,17,FALSE)</f>
        <v>0.38300000000000001</v>
      </c>
      <c r="U25">
        <f t="shared" si="0"/>
        <v>0.45378693147593196</v>
      </c>
      <c r="V25">
        <f t="shared" si="1"/>
        <v>1.3455492036631709</v>
      </c>
      <c r="W25">
        <f t="shared" si="2"/>
        <v>-0.91459943874560656</v>
      </c>
      <c r="X25">
        <f t="shared" si="3"/>
        <v>-6.9865293750976692E-2</v>
      </c>
      <c r="Y25">
        <f t="shared" si="4"/>
        <v>1.5997530157236881</v>
      </c>
      <c r="Z25">
        <f t="shared" si="5"/>
        <v>-0.55602719796225064</v>
      </c>
      <c r="AA25">
        <f t="shared" si="6"/>
        <v>-1.1539814841334757</v>
      </c>
      <c r="AB25">
        <f t="shared" si="7"/>
        <v>-6.9007257184590234E-2</v>
      </c>
      <c r="AC25">
        <f t="shared" si="8"/>
        <v>1.0708059867370534</v>
      </c>
      <c r="AD25">
        <f>X25*'Comb LR RESULTS'!$B$18+Y25*'Comb LR RESULTS'!$B$19+Z25*'Comb LR RESULTS'!$B$20+AA25*'Comb LR RESULTS'!$B$21+AB25*'Comb LR RESULTS'!$B$22</f>
        <v>0.72043535734670949</v>
      </c>
    </row>
    <row r="26" spans="1:30" x14ac:dyDescent="0.3">
      <c r="A26">
        <v>2022</v>
      </c>
      <c r="B26" t="s">
        <v>18</v>
      </c>
      <c r="C26" t="s">
        <v>19</v>
      </c>
      <c r="D26">
        <v>2022</v>
      </c>
      <c r="E26">
        <v>620</v>
      </c>
      <c r="F26">
        <v>372</v>
      </c>
      <c r="G26">
        <v>32</v>
      </c>
      <c r="H26">
        <v>107.2</v>
      </c>
      <c r="I26">
        <v>112.7</v>
      </c>
      <c r="J26">
        <v>13.2</v>
      </c>
      <c r="K26">
        <v>20.8</v>
      </c>
      <c r="L26">
        <v>54.8</v>
      </c>
      <c r="M26">
        <v>34</v>
      </c>
      <c r="N26">
        <v>23.1</v>
      </c>
      <c r="O26">
        <v>76.8</v>
      </c>
      <c r="P26">
        <v>31.8</v>
      </c>
      <c r="Q26">
        <v>-2.4</v>
      </c>
      <c r="R26">
        <f>VLOOKUP($B26,'FG22'!$A:$Y,15,FALSE)</f>
        <v>0.43308550099999998</v>
      </c>
      <c r="S26">
        <f>VLOOKUP($B26,'FG22'!$A:$Y,16,FALSE)</f>
        <v>0.33073410651376101</v>
      </c>
      <c r="T26">
        <f>VLOOKUP($B26,'FG22'!$A:$Y,17,FALSE)</f>
        <v>0.34100000000000003</v>
      </c>
      <c r="U26">
        <f t="shared" si="0"/>
        <v>1.1310985015090378</v>
      </c>
      <c r="V26">
        <f t="shared" si="1"/>
        <v>0.20266466029412236</v>
      </c>
      <c r="W26">
        <f t="shared" si="2"/>
        <v>1.3353514262530877</v>
      </c>
      <c r="X26">
        <f t="shared" si="3"/>
        <v>1.4061376051553609</v>
      </c>
      <c r="Y26">
        <f t="shared" si="4"/>
        <v>1.5094939203942126</v>
      </c>
      <c r="Z26">
        <f t="shared" si="5"/>
        <v>-8.4793498428149414E-2</v>
      </c>
      <c r="AA26">
        <f t="shared" si="6"/>
        <v>-1.6992923653026508</v>
      </c>
      <c r="AB26">
        <f t="shared" si="7"/>
        <v>-1.7318713761944555</v>
      </c>
      <c r="AC26">
        <f t="shared" si="8"/>
        <v>1.6268664297141666</v>
      </c>
      <c r="AD26">
        <f>X26*'Comb LR RESULTS'!$B$18+Y26*'Comb LR RESULTS'!$B$19+Z26*'Comb LR RESULTS'!$B$20+AA26*'Comb LR RESULTS'!$B$21+AB26*'Comb LR RESULTS'!$B$22</f>
        <v>0.71517396599690364</v>
      </c>
    </row>
    <row r="27" spans="1:30" x14ac:dyDescent="0.3">
      <c r="A27">
        <v>2022</v>
      </c>
      <c r="B27" t="s">
        <v>124</v>
      </c>
      <c r="C27" t="s">
        <v>19</v>
      </c>
      <c r="D27">
        <v>2022</v>
      </c>
      <c r="E27">
        <v>698</v>
      </c>
      <c r="F27">
        <v>499</v>
      </c>
      <c r="G27">
        <v>27.5</v>
      </c>
      <c r="H27">
        <v>106.6</v>
      </c>
      <c r="I27">
        <v>112.4</v>
      </c>
      <c r="J27">
        <v>4</v>
      </c>
      <c r="K27">
        <v>17.399999999999999</v>
      </c>
      <c r="L27">
        <v>45.6</v>
      </c>
      <c r="M27">
        <v>28.2</v>
      </c>
      <c r="N27">
        <v>39.6</v>
      </c>
      <c r="O27">
        <v>86.1</v>
      </c>
      <c r="P27">
        <v>27.5</v>
      </c>
      <c r="Q27">
        <v>7.4</v>
      </c>
      <c r="R27">
        <f>VLOOKUP($B27,'FG22'!$A:$Y,15,FALSE)</f>
        <v>0.46932515299999999</v>
      </c>
      <c r="S27">
        <f>VLOOKUP($B27,'FG22'!$A:$Y,16,FALSE)</f>
        <v>0.34748619786293899</v>
      </c>
      <c r="T27">
        <f>VLOOKUP($B27,'FG22'!$A:$Y,17,FALSE)</f>
        <v>0.33400000000000002</v>
      </c>
      <c r="U27">
        <f t="shared" si="0"/>
        <v>0.36347872213818405</v>
      </c>
      <c r="V27">
        <f t="shared" si="1"/>
        <v>0.69496235380490889</v>
      </c>
      <c r="W27">
        <f t="shared" si="2"/>
        <v>-1.3184367734889622</v>
      </c>
      <c r="X27">
        <f t="shared" si="3"/>
        <v>-1.3651331438116399</v>
      </c>
      <c r="Y27">
        <f t="shared" si="4"/>
        <v>0.92925687899044418</v>
      </c>
      <c r="Z27">
        <f t="shared" si="5"/>
        <v>-1.5232963706901439</v>
      </c>
      <c r="AA27">
        <f t="shared" si="6"/>
        <v>0.25124270964862283</v>
      </c>
      <c r="AB27">
        <f t="shared" si="7"/>
        <v>1.1562610410332053</v>
      </c>
      <c r="AC27">
        <f t="shared" si="8"/>
        <v>1.5475349182960056</v>
      </c>
      <c r="AD27">
        <f>X27*'Comb LR RESULTS'!$B$18+Y27*'Comb LR RESULTS'!$B$19+Z27*'Comb LR RESULTS'!$B$20+AA27*'Comb LR RESULTS'!$B$21+AB27*'Comb LR RESULTS'!$B$22</f>
        <v>0.71440963070418451</v>
      </c>
    </row>
    <row r="28" spans="1:30" x14ac:dyDescent="0.3">
      <c r="A28">
        <v>2022</v>
      </c>
      <c r="B28" t="s">
        <v>149</v>
      </c>
      <c r="C28" t="s">
        <v>32</v>
      </c>
      <c r="D28">
        <v>2022</v>
      </c>
      <c r="E28">
        <v>620</v>
      </c>
      <c r="F28">
        <v>489</v>
      </c>
      <c r="G28">
        <v>24.1</v>
      </c>
      <c r="H28">
        <v>103.7</v>
      </c>
      <c r="I28">
        <v>111.4</v>
      </c>
      <c r="J28">
        <v>18.399999999999999</v>
      </c>
      <c r="K28">
        <v>18.2</v>
      </c>
      <c r="L28">
        <v>51.4</v>
      </c>
      <c r="M28">
        <v>33.200000000000003</v>
      </c>
      <c r="N28">
        <v>35.6</v>
      </c>
      <c r="O28">
        <v>89.2</v>
      </c>
      <c r="P28">
        <v>24.7</v>
      </c>
      <c r="Q28">
        <v>10.1</v>
      </c>
      <c r="R28">
        <f>VLOOKUP($B28,'FG22'!$A:$Y,15,FALSE)</f>
        <v>0.53321364400000004</v>
      </c>
      <c r="S28">
        <f>VLOOKUP($B28,'FG22'!$A:$Y,16,FALSE)</f>
        <v>0.3810049212346</v>
      </c>
      <c r="T28">
        <f>VLOOKUP($B28,'FG22'!$A:$Y,17,FALSE)</f>
        <v>0.33900000000000002</v>
      </c>
      <c r="U28">
        <f t="shared" si="0"/>
        <v>0.54409514081367905</v>
      </c>
      <c r="V28">
        <f t="shared" si="1"/>
        <v>1.6799850510518712</v>
      </c>
      <c r="W28">
        <f t="shared" si="2"/>
        <v>2.8353186695855501</v>
      </c>
      <c r="X28">
        <f t="shared" si="3"/>
        <v>0.38197232836320844</v>
      </c>
      <c r="Y28">
        <f t="shared" si="4"/>
        <v>0.49085555881870807</v>
      </c>
      <c r="Z28">
        <f t="shared" si="5"/>
        <v>-0.28320768770566518</v>
      </c>
      <c r="AA28">
        <f t="shared" si="6"/>
        <v>0.90142106796571608</v>
      </c>
      <c r="AB28">
        <f t="shared" si="7"/>
        <v>0.45610772776589353</v>
      </c>
      <c r="AC28">
        <f t="shared" si="8"/>
        <v>1.2193765867241959</v>
      </c>
      <c r="AD28">
        <f>X28*'Comb LR RESULTS'!$B$18+Y28*'Comb LR RESULTS'!$B$19+Z28*'Comb LR RESULTS'!$B$20+AA28*'Comb LR RESULTS'!$B$21+AB28*'Comb LR RESULTS'!$B$22</f>
        <v>0.70207134813865668</v>
      </c>
    </row>
    <row r="29" spans="1:30" x14ac:dyDescent="0.3">
      <c r="A29">
        <v>2022</v>
      </c>
      <c r="B29" t="s">
        <v>84</v>
      </c>
      <c r="C29" t="s">
        <v>85</v>
      </c>
      <c r="D29">
        <v>2022</v>
      </c>
      <c r="E29">
        <v>609</v>
      </c>
      <c r="F29">
        <v>408</v>
      </c>
      <c r="G29">
        <v>30.4</v>
      </c>
      <c r="H29">
        <v>106.6</v>
      </c>
      <c r="I29">
        <v>112</v>
      </c>
      <c r="J29">
        <v>7.1</v>
      </c>
      <c r="K29">
        <v>23.6</v>
      </c>
      <c r="L29">
        <v>47.6</v>
      </c>
      <c r="M29">
        <v>24</v>
      </c>
      <c r="N29">
        <v>41.2</v>
      </c>
      <c r="O29">
        <v>80.2</v>
      </c>
      <c r="P29">
        <v>34.799999999999997</v>
      </c>
      <c r="Q29">
        <v>0.4</v>
      </c>
      <c r="R29">
        <f>VLOOKUP($B29,'FG22'!$A:$Y,15,FALSE)</f>
        <v>0.42342342300000002</v>
      </c>
      <c r="S29">
        <f>VLOOKUP($B29,'FG22'!$A:$Y,16,FALSE)</f>
        <v>0.31594369658513999</v>
      </c>
      <c r="T29">
        <f>VLOOKUP($B29,'FG22'!$A:$Y,17,FALSE)</f>
        <v>0.36199999999999999</v>
      </c>
      <c r="U29">
        <f t="shared" si="0"/>
        <v>1.7632559668732699</v>
      </c>
      <c r="V29">
        <f t="shared" si="1"/>
        <v>-0.23198463466071023</v>
      </c>
      <c r="W29">
        <f t="shared" si="2"/>
        <v>-0.42422553227153237</v>
      </c>
      <c r="X29">
        <f t="shared" si="3"/>
        <v>-0.76268298099272636</v>
      </c>
      <c r="Y29">
        <f t="shared" si="4"/>
        <v>1.3031874167839836</v>
      </c>
      <c r="Z29">
        <f t="shared" si="5"/>
        <v>-2.5649708643971052</v>
      </c>
      <c r="AA29">
        <f t="shared" si="6"/>
        <v>-0.98619352069680744</v>
      </c>
      <c r="AB29">
        <f t="shared" si="7"/>
        <v>1.4363223663401301</v>
      </c>
      <c r="AC29">
        <f t="shared" si="8"/>
        <v>1.4456423941441514</v>
      </c>
      <c r="AD29">
        <f>X29*'Comb LR RESULTS'!$B$18+Y29*'Comb LR RESULTS'!$B$19+Z29*'Comb LR RESULTS'!$B$20+AA29*'Comb LR RESULTS'!$B$21+AB29*'Comb LR RESULTS'!$B$22</f>
        <v>0.6956354727670182</v>
      </c>
    </row>
    <row r="30" spans="1:30" x14ac:dyDescent="0.3">
      <c r="A30">
        <v>2022</v>
      </c>
      <c r="B30" t="s">
        <v>71</v>
      </c>
      <c r="C30" t="s">
        <v>27</v>
      </c>
      <c r="D30">
        <v>2022</v>
      </c>
      <c r="E30">
        <v>630</v>
      </c>
      <c r="F30">
        <v>352</v>
      </c>
      <c r="G30">
        <v>29</v>
      </c>
      <c r="H30">
        <v>105.2</v>
      </c>
      <c r="I30">
        <v>111.4</v>
      </c>
      <c r="J30">
        <v>12.2</v>
      </c>
      <c r="K30">
        <v>20.8</v>
      </c>
      <c r="L30">
        <v>55.2</v>
      </c>
      <c r="M30">
        <v>34.4</v>
      </c>
      <c r="N30">
        <v>27.4</v>
      </c>
      <c r="O30">
        <v>81</v>
      </c>
      <c r="P30">
        <v>40.9</v>
      </c>
      <c r="Q30">
        <v>-5.6</v>
      </c>
      <c r="R30">
        <f>VLOOKUP($B30,'FG22'!$A:$Y,15,FALSE)</f>
        <v>0.45856353500000002</v>
      </c>
      <c r="S30">
        <f>VLOOKUP($B30,'FG22'!$A:$Y,16,FALSE)</f>
        <v>0.344202921007699</v>
      </c>
      <c r="T30">
        <f>VLOOKUP($B30,'FG22'!$A:$Y,17,FALSE)</f>
        <v>0.33900000000000002</v>
      </c>
      <c r="U30">
        <f t="shared" si="0"/>
        <v>1.1310985015090378</v>
      </c>
      <c r="V30">
        <f t="shared" si="1"/>
        <v>0.59847591582525272</v>
      </c>
      <c r="W30">
        <f t="shared" si="2"/>
        <v>1.0468961871506908</v>
      </c>
      <c r="X30">
        <f t="shared" si="3"/>
        <v>1.5266276377191454</v>
      </c>
      <c r="Y30">
        <f t="shared" si="4"/>
        <v>1.1226692261250337</v>
      </c>
      <c r="Z30">
        <f t="shared" si="5"/>
        <v>1.441359621060846E-2</v>
      </c>
      <c r="AA30">
        <f t="shared" si="6"/>
        <v>-0.8184055572601393</v>
      </c>
      <c r="AB30">
        <f t="shared" si="7"/>
        <v>-0.97920656443209597</v>
      </c>
      <c r="AC30">
        <f t="shared" si="8"/>
        <v>1.2690566370863821</v>
      </c>
      <c r="AD30">
        <f>X30*'Comb LR RESULTS'!$B$18+Y30*'Comb LR RESULTS'!$B$19+Z30*'Comb LR RESULTS'!$B$20+AA30*'Comb LR RESULTS'!$B$21+AB30*'Comb LR RESULTS'!$B$22</f>
        <v>0.69519474310749141</v>
      </c>
    </row>
    <row r="31" spans="1:30" x14ac:dyDescent="0.3">
      <c r="A31">
        <v>2022</v>
      </c>
      <c r="B31" t="s">
        <v>168</v>
      </c>
      <c r="C31" t="s">
        <v>85</v>
      </c>
      <c r="D31">
        <v>2022</v>
      </c>
      <c r="E31">
        <v>470</v>
      </c>
      <c r="F31">
        <v>315</v>
      </c>
      <c r="G31">
        <v>19.399999999999999</v>
      </c>
      <c r="H31">
        <v>103.5</v>
      </c>
      <c r="I31">
        <v>110.9</v>
      </c>
      <c r="J31">
        <v>9.5</v>
      </c>
      <c r="K31">
        <v>21.1</v>
      </c>
      <c r="L31">
        <v>57</v>
      </c>
      <c r="M31">
        <v>35.9</v>
      </c>
      <c r="N31">
        <v>25.7</v>
      </c>
      <c r="O31">
        <v>90.4</v>
      </c>
      <c r="P31">
        <v>23.6</v>
      </c>
      <c r="Q31">
        <v>9.9</v>
      </c>
      <c r="R31">
        <f>VLOOKUP($B31,'FG22'!$A:$Y,15,FALSE)</f>
        <v>0.44472361799999999</v>
      </c>
      <c r="S31">
        <f>VLOOKUP($B31,'FG22'!$A:$Y,16,FALSE)</f>
        <v>0.35382681615809097</v>
      </c>
      <c r="T31">
        <f>VLOOKUP($B31,'FG22'!$A:$Y,17,FALSE)</f>
        <v>0.34200000000000003</v>
      </c>
      <c r="U31">
        <f t="shared" si="0"/>
        <v>1.1988296585123486</v>
      </c>
      <c r="V31">
        <f t="shared" si="1"/>
        <v>0.88129561196785355</v>
      </c>
      <c r="W31">
        <f t="shared" si="2"/>
        <v>0.2680670415742199</v>
      </c>
      <c r="X31">
        <f t="shared" si="3"/>
        <v>2.0688327842561667</v>
      </c>
      <c r="Y31">
        <f t="shared" si="4"/>
        <v>-0.11516979553633944</v>
      </c>
      <c r="Z31">
        <f t="shared" si="5"/>
        <v>0.38644020110595179</v>
      </c>
      <c r="AA31">
        <f t="shared" si="6"/>
        <v>1.1531030131207198</v>
      </c>
      <c r="AB31">
        <f t="shared" si="7"/>
        <v>-1.2767717225707034</v>
      </c>
      <c r="AC31">
        <f t="shared" si="8"/>
        <v>1.9282647390491321</v>
      </c>
      <c r="AD31">
        <f>X31*'Comb LR RESULTS'!$B$18+Y31*'Comb LR RESULTS'!$B$19+Z31*'Comb LR RESULTS'!$B$20+AA31*'Comb LR RESULTS'!$B$21+AB31*'Comb LR RESULTS'!$B$22</f>
        <v>0.65413157242679465</v>
      </c>
    </row>
    <row r="32" spans="1:30" x14ac:dyDescent="0.3">
      <c r="A32">
        <v>2022</v>
      </c>
      <c r="B32" t="s">
        <v>147</v>
      </c>
      <c r="C32" t="s">
        <v>64</v>
      </c>
      <c r="D32">
        <v>2022</v>
      </c>
      <c r="E32">
        <v>676</v>
      </c>
      <c r="F32">
        <v>493</v>
      </c>
      <c r="G32">
        <v>24.3</v>
      </c>
      <c r="H32">
        <v>107.6</v>
      </c>
      <c r="I32">
        <v>113</v>
      </c>
      <c r="J32">
        <v>4.0999999999999996</v>
      </c>
      <c r="K32">
        <v>19.5</v>
      </c>
      <c r="L32">
        <v>52.4</v>
      </c>
      <c r="M32">
        <v>32.9</v>
      </c>
      <c r="N32">
        <v>33.200000000000003</v>
      </c>
      <c r="O32">
        <v>87.1</v>
      </c>
      <c r="P32">
        <v>26.4</v>
      </c>
      <c r="Q32">
        <v>5.7</v>
      </c>
      <c r="R32">
        <f>VLOOKUP($B32,'FG22'!$A:$Y,15,FALSE)</f>
        <v>0.44592345999999999</v>
      </c>
      <c r="S32">
        <f>VLOOKUP($B32,'FG22'!$A:$Y,16,FALSE)</f>
        <v>0.36135793612661798</v>
      </c>
      <c r="T32">
        <f>VLOOKUP($B32,'FG22'!$A:$Y,17,FALSE)</f>
        <v>0.373</v>
      </c>
      <c r="U32">
        <f t="shared" si="0"/>
        <v>0.83759682116135836</v>
      </c>
      <c r="V32">
        <f t="shared" si="1"/>
        <v>1.1026144260060065</v>
      </c>
      <c r="W32">
        <f t="shared" si="2"/>
        <v>-1.2895912495787225</v>
      </c>
      <c r="X32">
        <f t="shared" si="3"/>
        <v>0.68319740977266519</v>
      </c>
      <c r="Y32">
        <f t="shared" si="4"/>
        <v>0.51664387176998661</v>
      </c>
      <c r="Z32">
        <f t="shared" si="5"/>
        <v>-0.35761300868473489</v>
      </c>
      <c r="AA32">
        <f t="shared" si="6"/>
        <v>0.46097766394445883</v>
      </c>
      <c r="AB32">
        <f t="shared" si="7"/>
        <v>3.6015739805506763E-2</v>
      </c>
      <c r="AC32">
        <f t="shared" si="8"/>
        <v>1.2992188045936737</v>
      </c>
      <c r="AD32">
        <f>X32*'Comb LR RESULTS'!$B$18+Y32*'Comb LR RESULTS'!$B$19+Z32*'Comb LR RESULTS'!$B$20+AA32*'Comb LR RESULTS'!$B$21+AB32*'Comb LR RESULTS'!$B$22</f>
        <v>0.64475542565803123</v>
      </c>
    </row>
    <row r="33" spans="1:30" x14ac:dyDescent="0.3">
      <c r="A33">
        <v>2022</v>
      </c>
      <c r="B33" t="s">
        <v>60</v>
      </c>
      <c r="C33" t="s">
        <v>61</v>
      </c>
      <c r="D33">
        <v>2022</v>
      </c>
      <c r="E33">
        <v>404</v>
      </c>
      <c r="F33">
        <v>263</v>
      </c>
      <c r="G33">
        <v>24.7</v>
      </c>
      <c r="H33">
        <v>105.5</v>
      </c>
      <c r="I33">
        <v>111.5</v>
      </c>
      <c r="J33">
        <v>8</v>
      </c>
      <c r="K33">
        <v>18.7</v>
      </c>
      <c r="L33">
        <v>52</v>
      </c>
      <c r="M33">
        <v>33.299999999999997</v>
      </c>
      <c r="N33">
        <v>28.8</v>
      </c>
      <c r="O33">
        <v>85.7</v>
      </c>
      <c r="P33">
        <v>33.299999999999997</v>
      </c>
      <c r="Q33">
        <v>1.9</v>
      </c>
      <c r="R33">
        <f>VLOOKUP($B33,'FG22'!$A:$Y,15,FALSE)</f>
        <v>0.31944444399999999</v>
      </c>
      <c r="S33">
        <f>VLOOKUP($B33,'FG22'!$A:$Y,16,FALSE)</f>
        <v>0.27195658601156503</v>
      </c>
      <c r="T33">
        <f>VLOOKUP($B33,'FG22'!$A:$Y,17,FALSE)</f>
        <v>0.30499999999999999</v>
      </c>
      <c r="U33">
        <f t="shared" si="0"/>
        <v>0.65698040248586342</v>
      </c>
      <c r="V33">
        <f t="shared" si="1"/>
        <v>-1.5246443168583879</v>
      </c>
      <c r="W33">
        <f t="shared" si="2"/>
        <v>-0.1646158170793752</v>
      </c>
      <c r="X33">
        <f t="shared" si="3"/>
        <v>0.56270737720888298</v>
      </c>
      <c r="Y33">
        <f t="shared" si="4"/>
        <v>0.56822049767254357</v>
      </c>
      <c r="Z33">
        <f t="shared" si="5"/>
        <v>-0.25840591404597701</v>
      </c>
      <c r="AA33">
        <f t="shared" si="6"/>
        <v>0.16734872793029026</v>
      </c>
      <c r="AB33">
        <f t="shared" si="7"/>
        <v>-0.73415290478853645</v>
      </c>
      <c r="AC33">
        <f t="shared" si="8"/>
        <v>1.7281280444373475</v>
      </c>
      <c r="AD33">
        <f>X33*'Comb LR RESULTS'!$B$18+Y33*'Comb LR RESULTS'!$B$19+Z33*'Comb LR RESULTS'!$B$20+AA33*'Comb LR RESULTS'!$B$21+AB33*'Comb LR RESULTS'!$B$22</f>
        <v>0.63464986346995755</v>
      </c>
    </row>
    <row r="34" spans="1:30" x14ac:dyDescent="0.3">
      <c r="A34">
        <v>2022</v>
      </c>
      <c r="B34" t="s">
        <v>70</v>
      </c>
      <c r="C34" t="s">
        <v>46</v>
      </c>
      <c r="D34">
        <v>2022</v>
      </c>
      <c r="E34">
        <v>419</v>
      </c>
      <c r="F34">
        <v>290</v>
      </c>
      <c r="G34">
        <v>29.3</v>
      </c>
      <c r="H34">
        <v>107.8</v>
      </c>
      <c r="I34">
        <v>114.3</v>
      </c>
      <c r="J34">
        <v>6.6</v>
      </c>
      <c r="K34">
        <v>19</v>
      </c>
      <c r="L34">
        <v>46.1</v>
      </c>
      <c r="M34">
        <v>27.1</v>
      </c>
      <c r="N34">
        <v>40</v>
      </c>
      <c r="O34">
        <v>82.5</v>
      </c>
      <c r="P34">
        <v>32.1</v>
      </c>
      <c r="Q34">
        <v>1.4</v>
      </c>
      <c r="R34">
        <f>VLOOKUP($B34,'FG22'!$A:$Y,15,FALSE)</f>
        <v>0.51351351300000003</v>
      </c>
      <c r="S34">
        <f>VLOOKUP($B34,'FG22'!$A:$Y,16,FALSE)</f>
        <v>0.36932891035537302</v>
      </c>
      <c r="T34">
        <f>VLOOKUP($B34,'FG22'!$A:$Y,17,FALSE)</f>
        <v>0.38</v>
      </c>
      <c r="U34">
        <f t="shared" ref="U34:U65" si="9">STANDARDIZE(K34,AVERAGE(K:K),_xlfn.STDEV.P(K:K))</f>
        <v>0.7247115594891741</v>
      </c>
      <c r="V34">
        <f t="shared" ref="V34:V65" si="10">STANDARDIZE(S34,AVERAGE(S:S),_xlfn.STDEV.P(S:S))</f>
        <v>1.3368593418231935</v>
      </c>
      <c r="W34">
        <f t="shared" ref="W34:W65" si="11">STANDARDIZE(J34,AVERAGE(J:J),_xlfn.STDEV.P(J:J))</f>
        <v>-0.56845315182273071</v>
      </c>
      <c r="X34">
        <f t="shared" ref="X34:X65" si="12">STANDARDIZE(L34,AVERAGE(L:L),_xlfn.STDEV.P(L:L))</f>
        <v>-1.2145206031069116</v>
      </c>
      <c r="Y34">
        <f t="shared" ref="Y34:Y65" si="13">STANDARDIZE(G34,AVERAGE(G:G),_xlfn.STDEV.P(G:G))</f>
        <v>1.1613516955519516</v>
      </c>
      <c r="Z34">
        <f t="shared" ref="Z34:Z65" si="14">STANDARDIZE(M34,AVERAGE(M:M),_xlfn.STDEV.P(M:M))</f>
        <v>-1.7961158809467284</v>
      </c>
      <c r="AA34">
        <f t="shared" ref="AA34:AA65" si="15">STANDARDIZE(O34,AVERAGE(O:O),_xlfn.STDEV.P(O:O))</f>
        <v>-0.50380312581638542</v>
      </c>
      <c r="AB34">
        <f t="shared" ref="AB34:AB65" si="16">STANDARDIZE(N34,AVERAGE(N:N),_xlfn.STDEV.P(N:N))</f>
        <v>1.2262763723599361</v>
      </c>
      <c r="AC34">
        <f t="shared" ref="AC34:AC65" si="17">Y34+AA34-AB34-Z34</f>
        <v>1.2273880783223583</v>
      </c>
      <c r="AD34">
        <f>X34*'Comb LR RESULTS'!$B$18+Y34*'Comb LR RESULTS'!$B$19+Z34*'Comb LR RESULTS'!$B$20+AA34*'Comb LR RESULTS'!$B$21+AB34*'Comb LR RESULTS'!$B$22</f>
        <v>0.63232501646605732</v>
      </c>
    </row>
    <row r="35" spans="1:30" x14ac:dyDescent="0.3">
      <c r="A35">
        <v>2022</v>
      </c>
      <c r="B35" t="s">
        <v>163</v>
      </c>
      <c r="C35" t="s">
        <v>17</v>
      </c>
      <c r="D35">
        <v>2022</v>
      </c>
      <c r="E35">
        <v>544</v>
      </c>
      <c r="F35">
        <v>366</v>
      </c>
      <c r="G35">
        <v>24.9</v>
      </c>
      <c r="H35">
        <v>104.4</v>
      </c>
      <c r="I35">
        <v>113.3</v>
      </c>
      <c r="J35">
        <v>15.3</v>
      </c>
      <c r="K35">
        <v>16.2</v>
      </c>
      <c r="L35">
        <v>51.9</v>
      </c>
      <c r="M35">
        <v>35.700000000000003</v>
      </c>
      <c r="N35">
        <v>31.9</v>
      </c>
      <c r="O35">
        <v>87.6</v>
      </c>
      <c r="P35">
        <v>27.6</v>
      </c>
      <c r="Q35">
        <v>5.2</v>
      </c>
      <c r="R35">
        <f>VLOOKUP($B35,'FG22'!$A:$Y,15,FALSE)</f>
        <v>0.479569892</v>
      </c>
      <c r="S35">
        <f>VLOOKUP($B35,'FG22'!$A:$Y,16,FALSE)</f>
        <v>0.35234051162026397</v>
      </c>
      <c r="T35">
        <f>VLOOKUP($B35,'FG22'!$A:$Y,17,FALSE)</f>
        <v>0.34899999999999998</v>
      </c>
      <c r="U35">
        <f t="shared" si="9"/>
        <v>9.2554094124941894E-2</v>
      </c>
      <c r="V35">
        <f t="shared" si="10"/>
        <v>0.83761722694861529</v>
      </c>
      <c r="W35">
        <f t="shared" si="11"/>
        <v>1.9411074283681211</v>
      </c>
      <c r="X35">
        <f t="shared" si="12"/>
        <v>0.53258486906793678</v>
      </c>
      <c r="Y35">
        <f t="shared" si="13"/>
        <v>0.59400881062382216</v>
      </c>
      <c r="Z35">
        <f t="shared" si="14"/>
        <v>0.33683665378657374</v>
      </c>
      <c r="AA35">
        <f t="shared" si="15"/>
        <v>0.56584514109237682</v>
      </c>
      <c r="AB35">
        <f t="shared" si="16"/>
        <v>-0.19153408700637028</v>
      </c>
      <c r="AC35">
        <f t="shared" si="17"/>
        <v>1.0145513849359955</v>
      </c>
      <c r="AD35">
        <f>X35*'Comb LR RESULTS'!$B$18+Y35*'Comb LR RESULTS'!$B$19+Z35*'Comb LR RESULTS'!$B$20+AA35*'Comb LR RESULTS'!$B$21+AB35*'Comb LR RESULTS'!$B$22</f>
        <v>0.6255094374721909</v>
      </c>
    </row>
    <row r="36" spans="1:30" x14ac:dyDescent="0.3">
      <c r="A36">
        <v>2022</v>
      </c>
      <c r="B36" t="s">
        <v>152</v>
      </c>
      <c r="C36" t="s">
        <v>23</v>
      </c>
      <c r="D36">
        <v>2022</v>
      </c>
      <c r="E36">
        <v>565</v>
      </c>
      <c r="F36">
        <v>380</v>
      </c>
      <c r="G36">
        <v>23.2</v>
      </c>
      <c r="H36">
        <v>104.1</v>
      </c>
      <c r="I36">
        <v>112.6</v>
      </c>
      <c r="J36">
        <v>7.1</v>
      </c>
      <c r="K36">
        <v>20</v>
      </c>
      <c r="L36">
        <v>54.7</v>
      </c>
      <c r="M36">
        <v>34.700000000000003</v>
      </c>
      <c r="N36">
        <v>23.2</v>
      </c>
      <c r="O36">
        <v>85.3</v>
      </c>
      <c r="P36">
        <v>26.7</v>
      </c>
      <c r="Q36">
        <v>4.2</v>
      </c>
      <c r="R36">
        <f>VLOOKUP($B36,'FG22'!$A:$Y,15,FALSE)</f>
        <v>0.47272727199999998</v>
      </c>
      <c r="S36">
        <f>VLOOKUP($B36,'FG22'!$A:$Y,16,FALSE)</f>
        <v>0.36193443951031801</v>
      </c>
      <c r="T36">
        <f>VLOOKUP($B36,'FG22'!$A:$Y,17,FALSE)</f>
        <v>0.36099999999999999</v>
      </c>
      <c r="U36">
        <f t="shared" si="9"/>
        <v>0.95048208283354274</v>
      </c>
      <c r="V36">
        <f t="shared" si="10"/>
        <v>1.1195562680829727</v>
      </c>
      <c r="W36">
        <f t="shared" si="11"/>
        <v>-0.42422553227153237</v>
      </c>
      <c r="X36">
        <f t="shared" si="12"/>
        <v>1.3760150970144169</v>
      </c>
      <c r="Y36">
        <f t="shared" si="13"/>
        <v>0.37480815053795408</v>
      </c>
      <c r="Z36">
        <f t="shared" si="14"/>
        <v>8.8818917189678187E-2</v>
      </c>
      <c r="AA36">
        <f t="shared" si="15"/>
        <v>8.3454746211954686E-2</v>
      </c>
      <c r="AB36">
        <f t="shared" si="16"/>
        <v>-1.7143675433627732</v>
      </c>
      <c r="AC36">
        <f t="shared" si="17"/>
        <v>2.0838115229230039</v>
      </c>
      <c r="AD36">
        <f>X36*'Comb LR RESULTS'!$B$18+Y36*'Comb LR RESULTS'!$B$19+Z36*'Comb LR RESULTS'!$B$20+AA36*'Comb LR RESULTS'!$B$21+AB36*'Comb LR RESULTS'!$B$22</f>
        <v>0.61206437991253959</v>
      </c>
    </row>
    <row r="37" spans="1:30" x14ac:dyDescent="0.3">
      <c r="A37">
        <v>2022</v>
      </c>
      <c r="B37" t="s">
        <v>81</v>
      </c>
      <c r="C37" t="s">
        <v>82</v>
      </c>
      <c r="D37">
        <v>2022</v>
      </c>
      <c r="E37">
        <v>667</v>
      </c>
      <c r="F37">
        <v>416</v>
      </c>
      <c r="G37">
        <v>24</v>
      </c>
      <c r="H37">
        <v>107.6</v>
      </c>
      <c r="I37">
        <v>117.2</v>
      </c>
      <c r="J37">
        <v>2.4</v>
      </c>
      <c r="K37">
        <v>17.600000000000001</v>
      </c>
      <c r="L37">
        <v>53</v>
      </c>
      <c r="M37">
        <v>35.4</v>
      </c>
      <c r="N37">
        <v>25.3</v>
      </c>
      <c r="O37">
        <v>86</v>
      </c>
      <c r="P37">
        <v>33.700000000000003</v>
      </c>
      <c r="Q37">
        <v>-0.4</v>
      </c>
      <c r="R37">
        <f>VLOOKUP($B37,'FG22'!$A:$Y,15,FALSE)</f>
        <v>0.382608695</v>
      </c>
      <c r="S37">
        <f>VLOOKUP($B37,'FG22'!$A:$Y,16,FALSE)</f>
        <v>0.32762402824889397</v>
      </c>
      <c r="T37">
        <f>VLOOKUP($B37,'FG22'!$A:$Y,17,FALSE)</f>
        <v>0.33900000000000002</v>
      </c>
      <c r="U37">
        <f t="shared" si="9"/>
        <v>0.40863282680705842</v>
      </c>
      <c r="V37">
        <f t="shared" si="10"/>
        <v>0.11126805049070231</v>
      </c>
      <c r="W37">
        <f t="shared" si="11"/>
        <v>-1.7799651560527967</v>
      </c>
      <c r="X37">
        <f t="shared" si="12"/>
        <v>0.86393245861833967</v>
      </c>
      <c r="Y37">
        <f t="shared" si="13"/>
        <v>0.47796140234306861</v>
      </c>
      <c r="Z37">
        <f t="shared" si="14"/>
        <v>0.26243133280750403</v>
      </c>
      <c r="AA37">
        <f t="shared" si="15"/>
        <v>0.23026921421904045</v>
      </c>
      <c r="AB37">
        <f t="shared" si="16"/>
        <v>-1.3467870538974342</v>
      </c>
      <c r="AC37">
        <f t="shared" si="17"/>
        <v>1.7925863376520392</v>
      </c>
      <c r="AD37">
        <f>X37*'Comb LR RESULTS'!$B$18+Y37*'Comb LR RESULTS'!$B$19+Z37*'Comb LR RESULTS'!$B$20+AA37*'Comb LR RESULTS'!$B$21+AB37*'Comb LR RESULTS'!$B$22</f>
        <v>0.61081946259249165</v>
      </c>
    </row>
    <row r="38" spans="1:30" x14ac:dyDescent="0.3">
      <c r="A38">
        <v>2022</v>
      </c>
      <c r="B38" t="s">
        <v>427</v>
      </c>
      <c r="C38" t="s">
        <v>69</v>
      </c>
      <c r="D38">
        <v>2022</v>
      </c>
      <c r="E38">
        <v>628</v>
      </c>
      <c r="F38">
        <v>417</v>
      </c>
      <c r="G38">
        <v>26.9</v>
      </c>
      <c r="H38">
        <v>106.8</v>
      </c>
      <c r="I38">
        <v>115.5</v>
      </c>
      <c r="J38">
        <v>7.9</v>
      </c>
      <c r="K38">
        <v>16.3</v>
      </c>
      <c r="L38">
        <v>52.1</v>
      </c>
      <c r="M38">
        <v>35.799999999999997</v>
      </c>
      <c r="N38">
        <v>37.5</v>
      </c>
      <c r="O38">
        <v>86.8</v>
      </c>
      <c r="P38">
        <v>32.1</v>
      </c>
      <c r="Q38">
        <v>5.2</v>
      </c>
      <c r="R38">
        <f>VLOOKUP($B38,'FG22'!$A:$Y,15,FALSE)</f>
        <v>0.46782608599999997</v>
      </c>
      <c r="S38">
        <f>VLOOKUP($B38,'FG22'!$A:$Y,16,FALSE)</f>
        <v>0.33478012762069698</v>
      </c>
      <c r="T38">
        <f>VLOOKUP($B38,'FG22'!$A:$Y,17,FALSE)</f>
        <v>0.32</v>
      </c>
      <c r="U38">
        <f t="shared" si="9"/>
        <v>0.11513114645937908</v>
      </c>
      <c r="V38">
        <f t="shared" si="10"/>
        <v>0.32156604504201985</v>
      </c>
      <c r="W38">
        <f t="shared" si="11"/>
        <v>-0.19346134098961476</v>
      </c>
      <c r="X38">
        <f t="shared" si="12"/>
        <v>0.59282988534982906</v>
      </c>
      <c r="Y38">
        <f t="shared" si="13"/>
        <v>0.85189194013660818</v>
      </c>
      <c r="Z38">
        <f t="shared" si="14"/>
        <v>0.3616384274462619</v>
      </c>
      <c r="AA38">
        <f t="shared" si="15"/>
        <v>0.39805717765570864</v>
      </c>
      <c r="AB38">
        <f t="shared" si="16"/>
        <v>0.78868055156786632</v>
      </c>
      <c r="AC38">
        <f t="shared" si="17"/>
        <v>9.9630138778188548E-2</v>
      </c>
      <c r="AD38">
        <f>X38*'Comb LR RESULTS'!$B$18+Y38*'Comb LR RESULTS'!$B$19+Z38*'Comb LR RESULTS'!$B$20+AA38*'Comb LR RESULTS'!$B$21+AB38*'Comb LR RESULTS'!$B$22</f>
        <v>0.60847507687755908</v>
      </c>
    </row>
    <row r="39" spans="1:30" x14ac:dyDescent="0.3">
      <c r="A39">
        <v>2022</v>
      </c>
      <c r="B39" t="s">
        <v>90</v>
      </c>
      <c r="C39" t="s">
        <v>80</v>
      </c>
      <c r="D39">
        <v>2022</v>
      </c>
      <c r="E39">
        <v>467</v>
      </c>
      <c r="F39">
        <v>336</v>
      </c>
      <c r="G39">
        <v>31.5</v>
      </c>
      <c r="H39">
        <v>106.2</v>
      </c>
      <c r="I39">
        <v>112.5</v>
      </c>
      <c r="J39">
        <v>10.7</v>
      </c>
      <c r="K39">
        <v>24.9</v>
      </c>
      <c r="L39">
        <v>49.3</v>
      </c>
      <c r="M39">
        <v>24.4</v>
      </c>
      <c r="N39">
        <v>45.7</v>
      </c>
      <c r="O39">
        <v>78.7</v>
      </c>
      <c r="P39">
        <v>38.9</v>
      </c>
      <c r="Q39">
        <v>1.2</v>
      </c>
      <c r="R39">
        <f>VLOOKUP($B39,'FG22'!$A:$Y,15,FALSE)</f>
        <v>0.46516853899999999</v>
      </c>
      <c r="S39">
        <f>VLOOKUP($B39,'FG22'!$A:$Y,16,FALSE)</f>
        <v>0.32413363190972799</v>
      </c>
      <c r="T39">
        <f>VLOOKUP($B39,'FG22'!$A:$Y,17,FALSE)</f>
        <v>0.32300000000000001</v>
      </c>
      <c r="U39">
        <f t="shared" si="9"/>
        <v>2.0567576472209486</v>
      </c>
      <c r="V39">
        <f t="shared" si="10"/>
        <v>8.6949429667738942E-3</v>
      </c>
      <c r="W39">
        <f t="shared" si="11"/>
        <v>0.61421332849709576</v>
      </c>
      <c r="X39">
        <f t="shared" si="12"/>
        <v>-0.25060034259665115</v>
      </c>
      <c r="Y39">
        <f t="shared" si="13"/>
        <v>1.4450231380160161</v>
      </c>
      <c r="Z39">
        <f t="shared" si="14"/>
        <v>-2.4657637697583472</v>
      </c>
      <c r="AA39">
        <f t="shared" si="15"/>
        <v>-1.3007959521405614</v>
      </c>
      <c r="AB39">
        <f t="shared" si="16"/>
        <v>2.2239948437658557</v>
      </c>
      <c r="AC39">
        <f t="shared" si="17"/>
        <v>0.38599611186794602</v>
      </c>
      <c r="AD39">
        <f>X39*'Comb LR RESULTS'!$B$18+Y39*'Comb LR RESULTS'!$B$19+Z39*'Comb LR RESULTS'!$B$20+AA39*'Comb LR RESULTS'!$B$21+AB39*'Comb LR RESULTS'!$B$22</f>
        <v>0.59842400620712188</v>
      </c>
    </row>
    <row r="40" spans="1:30" x14ac:dyDescent="0.3">
      <c r="A40">
        <v>2022</v>
      </c>
      <c r="B40" t="s">
        <v>171</v>
      </c>
      <c r="C40" t="s">
        <v>172</v>
      </c>
      <c r="D40">
        <v>2022</v>
      </c>
      <c r="E40">
        <v>499</v>
      </c>
      <c r="F40">
        <v>374</v>
      </c>
      <c r="G40">
        <v>22.7</v>
      </c>
      <c r="H40">
        <v>105.9</v>
      </c>
      <c r="I40">
        <v>113</v>
      </c>
      <c r="J40">
        <v>8</v>
      </c>
      <c r="K40">
        <v>17.7</v>
      </c>
      <c r="L40">
        <v>49.2</v>
      </c>
      <c r="M40">
        <v>31.5</v>
      </c>
      <c r="N40">
        <v>39.9</v>
      </c>
      <c r="O40">
        <v>90.2</v>
      </c>
      <c r="P40">
        <v>25.6</v>
      </c>
      <c r="Q40">
        <v>8.6</v>
      </c>
      <c r="R40">
        <f>VLOOKUP($B40,'FG22'!$A:$Y,15,FALSE)</f>
        <v>0.45211581200000001</v>
      </c>
      <c r="S40">
        <f>VLOOKUP($B40,'FG22'!$A:$Y,16,FALSE)</f>
        <v>0.33141301723144301</v>
      </c>
      <c r="T40">
        <f>VLOOKUP($B40,'FG22'!$A:$Y,17,FALSE)</f>
        <v>0.32700000000000001</v>
      </c>
      <c r="U40">
        <f t="shared" si="9"/>
        <v>0.43120987914149478</v>
      </c>
      <c r="V40">
        <f t="shared" si="10"/>
        <v>0.22261597105574871</v>
      </c>
      <c r="W40">
        <f t="shared" si="11"/>
        <v>-0.1646158170793752</v>
      </c>
      <c r="X40">
        <f t="shared" si="12"/>
        <v>-0.28072285073759512</v>
      </c>
      <c r="Y40">
        <f t="shared" si="13"/>
        <v>0.3103373681597576</v>
      </c>
      <c r="Z40">
        <f t="shared" si="14"/>
        <v>-0.70483783992038829</v>
      </c>
      <c r="AA40">
        <f t="shared" si="15"/>
        <v>1.111156022261552</v>
      </c>
      <c r="AB40">
        <f t="shared" si="16"/>
        <v>1.2087725395282531</v>
      </c>
      <c r="AC40">
        <f t="shared" si="17"/>
        <v>0.91755869081344477</v>
      </c>
      <c r="AD40">
        <f>X40*'Comb LR RESULTS'!$B$18+Y40*'Comb LR RESULTS'!$B$19+Z40*'Comb LR RESULTS'!$B$20+AA40*'Comb LR RESULTS'!$B$21+AB40*'Comb LR RESULTS'!$B$22</f>
        <v>0.58147695986466896</v>
      </c>
    </row>
    <row r="41" spans="1:30" x14ac:dyDescent="0.3">
      <c r="A41">
        <v>2022</v>
      </c>
      <c r="B41" t="s">
        <v>115</v>
      </c>
      <c r="C41" t="s">
        <v>99</v>
      </c>
      <c r="D41">
        <v>2022</v>
      </c>
      <c r="E41">
        <v>592</v>
      </c>
      <c r="F41">
        <v>405</v>
      </c>
      <c r="G41">
        <v>24.9</v>
      </c>
      <c r="H41">
        <v>106.1</v>
      </c>
      <c r="I41">
        <v>114.6</v>
      </c>
      <c r="J41">
        <v>9.6</v>
      </c>
      <c r="K41">
        <v>18.3</v>
      </c>
      <c r="L41">
        <v>53.9</v>
      </c>
      <c r="M41">
        <v>35.6</v>
      </c>
      <c r="N41">
        <v>31</v>
      </c>
      <c r="O41">
        <v>86</v>
      </c>
      <c r="P41">
        <v>29.8</v>
      </c>
      <c r="Q41">
        <v>6.1</v>
      </c>
      <c r="R41">
        <f>VLOOKUP($B41,'FG22'!$A:$Y,15,FALSE)</f>
        <v>0.46743295000000001</v>
      </c>
      <c r="S41">
        <f>VLOOKUP($B41,'FG22'!$A:$Y,16,FALSE)</f>
        <v>0.362349914348855</v>
      </c>
      <c r="T41">
        <f>VLOOKUP($B41,'FG22'!$A:$Y,17,FALSE)</f>
        <v>0.36299999999999999</v>
      </c>
      <c r="U41">
        <f t="shared" si="9"/>
        <v>0.56667219314811623</v>
      </c>
      <c r="V41">
        <f t="shared" si="10"/>
        <v>1.1317659259973298</v>
      </c>
      <c r="W41">
        <f t="shared" si="11"/>
        <v>0.29691256548445949</v>
      </c>
      <c r="X41">
        <f t="shared" si="12"/>
        <v>1.1350350318868503</v>
      </c>
      <c r="Y41">
        <f t="shared" si="13"/>
        <v>0.59400881062382216</v>
      </c>
      <c r="Z41">
        <f t="shared" si="14"/>
        <v>0.31203488012688385</v>
      </c>
      <c r="AA41">
        <f t="shared" si="15"/>
        <v>0.23026921421904045</v>
      </c>
      <c r="AB41">
        <f t="shared" si="16"/>
        <v>-0.34906858249151518</v>
      </c>
      <c r="AC41">
        <f t="shared" si="17"/>
        <v>0.86131172720749405</v>
      </c>
      <c r="AD41">
        <f>X41*'Comb LR RESULTS'!$B$18+Y41*'Comb LR RESULTS'!$B$19+Z41*'Comb LR RESULTS'!$B$20+AA41*'Comb LR RESULTS'!$B$21+AB41*'Comb LR RESULTS'!$B$22</f>
        <v>0.57730903764973041</v>
      </c>
    </row>
    <row r="42" spans="1:30" x14ac:dyDescent="0.3">
      <c r="A42">
        <v>2022</v>
      </c>
      <c r="B42" t="s">
        <v>30</v>
      </c>
      <c r="C42" t="s">
        <v>21</v>
      </c>
      <c r="D42">
        <v>2022</v>
      </c>
      <c r="E42">
        <v>507</v>
      </c>
      <c r="F42">
        <v>352</v>
      </c>
      <c r="G42">
        <v>29</v>
      </c>
      <c r="H42">
        <v>106.9</v>
      </c>
      <c r="I42">
        <v>113.9</v>
      </c>
      <c r="J42">
        <v>10.8</v>
      </c>
      <c r="K42">
        <v>19.100000000000001</v>
      </c>
      <c r="L42">
        <v>51.1</v>
      </c>
      <c r="M42">
        <v>32</v>
      </c>
      <c r="N42">
        <v>36.6</v>
      </c>
      <c r="O42">
        <v>82</v>
      </c>
      <c r="P42">
        <v>37.5</v>
      </c>
      <c r="Q42">
        <v>3</v>
      </c>
      <c r="R42">
        <f>VLOOKUP($B42,'FG22'!$A:$Y,15,FALSE)</f>
        <v>0.41276595700000002</v>
      </c>
      <c r="S42">
        <f>VLOOKUP($B42,'FG22'!$A:$Y,16,FALSE)</f>
        <v>0.29779501744275899</v>
      </c>
      <c r="T42">
        <f>VLOOKUP($B42,'FG22'!$A:$Y,17,FALSE)</f>
        <v>0.33700000000000002</v>
      </c>
      <c r="U42">
        <f t="shared" si="9"/>
        <v>0.74728861182361128</v>
      </c>
      <c r="V42">
        <f t="shared" si="10"/>
        <v>-0.76532418587440953</v>
      </c>
      <c r="W42">
        <f t="shared" si="11"/>
        <v>0.64305885240733585</v>
      </c>
      <c r="X42">
        <f t="shared" si="12"/>
        <v>0.2916048039403723</v>
      </c>
      <c r="Y42">
        <f t="shared" si="13"/>
        <v>1.1226692261250337</v>
      </c>
      <c r="Z42">
        <f t="shared" si="14"/>
        <v>-0.58082897162194047</v>
      </c>
      <c r="AA42">
        <f t="shared" si="15"/>
        <v>-0.60867060296430342</v>
      </c>
      <c r="AB42">
        <f t="shared" si="16"/>
        <v>0.63114605608272145</v>
      </c>
      <c r="AC42">
        <f t="shared" si="17"/>
        <v>0.46368153869994932</v>
      </c>
      <c r="AD42">
        <f>X42*'Comb LR RESULTS'!$B$18+Y42*'Comb LR RESULTS'!$B$19+Z42*'Comb LR RESULTS'!$B$20+AA42*'Comb LR RESULTS'!$B$21+AB42*'Comb LR RESULTS'!$B$22</f>
        <v>0.56305363601829506</v>
      </c>
    </row>
    <row r="43" spans="1:30" x14ac:dyDescent="0.3">
      <c r="A43">
        <v>2022</v>
      </c>
      <c r="B43" t="s">
        <v>119</v>
      </c>
      <c r="C43" t="s">
        <v>40</v>
      </c>
      <c r="D43">
        <v>2022</v>
      </c>
      <c r="E43">
        <v>608</v>
      </c>
      <c r="F43">
        <v>402</v>
      </c>
      <c r="G43">
        <v>24.9</v>
      </c>
      <c r="H43">
        <v>105.2</v>
      </c>
      <c r="I43">
        <v>113.2</v>
      </c>
      <c r="J43">
        <v>7.5</v>
      </c>
      <c r="K43">
        <v>16.399999999999999</v>
      </c>
      <c r="L43">
        <v>47.6</v>
      </c>
      <c r="M43">
        <v>31.2</v>
      </c>
      <c r="N43">
        <v>33.299999999999997</v>
      </c>
      <c r="O43">
        <v>86.2</v>
      </c>
      <c r="P43">
        <v>34.700000000000003</v>
      </c>
      <c r="Q43">
        <v>-1.8</v>
      </c>
      <c r="R43">
        <f>VLOOKUP($B43,'FG22'!$A:$Y,15,FALSE)</f>
        <v>0.46125461200000001</v>
      </c>
      <c r="S43">
        <f>VLOOKUP($B43,'FG22'!$A:$Y,16,FALSE)</f>
        <v>0.34893413495860598</v>
      </c>
      <c r="T43">
        <f>VLOOKUP($B43,'FG22'!$A:$Y,17,FALSE)</f>
        <v>0.32900000000000001</v>
      </c>
      <c r="U43">
        <f t="shared" si="9"/>
        <v>0.13770819879381546</v>
      </c>
      <c r="V43">
        <f t="shared" si="10"/>
        <v>0.73751322567444055</v>
      </c>
      <c r="W43">
        <f t="shared" si="11"/>
        <v>-0.30884343663057356</v>
      </c>
      <c r="X43">
        <f t="shared" si="12"/>
        <v>-0.76268298099272636</v>
      </c>
      <c r="Y43">
        <f t="shared" si="13"/>
        <v>0.59400881062382216</v>
      </c>
      <c r="Z43">
        <f t="shared" si="14"/>
        <v>-0.77924316089945711</v>
      </c>
      <c r="AA43">
        <f t="shared" si="15"/>
        <v>0.27221620507820826</v>
      </c>
      <c r="AB43">
        <f t="shared" si="16"/>
        <v>5.3519572637188567E-2</v>
      </c>
      <c r="AC43">
        <f t="shared" si="17"/>
        <v>1.5919486039642989</v>
      </c>
      <c r="AD43">
        <f>X43*'Comb LR RESULTS'!$B$18+Y43*'Comb LR RESULTS'!$B$19+Z43*'Comb LR RESULTS'!$B$20+AA43*'Comb LR RESULTS'!$B$21+AB43*'Comb LR RESULTS'!$B$22</f>
        <v>0.5619842214288967</v>
      </c>
    </row>
    <row r="44" spans="1:30" x14ac:dyDescent="0.3">
      <c r="A44">
        <v>2022</v>
      </c>
      <c r="B44" t="s">
        <v>174</v>
      </c>
      <c r="C44" t="s">
        <v>25</v>
      </c>
      <c r="D44">
        <v>2022</v>
      </c>
      <c r="E44">
        <v>576</v>
      </c>
      <c r="F44">
        <v>416</v>
      </c>
      <c r="G44">
        <v>23.8</v>
      </c>
      <c r="H44">
        <v>104</v>
      </c>
      <c r="I44">
        <v>109</v>
      </c>
      <c r="J44">
        <v>8.1999999999999993</v>
      </c>
      <c r="K44">
        <v>20.2</v>
      </c>
      <c r="L44">
        <v>53.5</v>
      </c>
      <c r="M44">
        <v>33.299999999999997</v>
      </c>
      <c r="N44">
        <v>27.3</v>
      </c>
      <c r="O44">
        <v>84.7</v>
      </c>
      <c r="P44">
        <v>21.2</v>
      </c>
      <c r="Q44">
        <v>6.5</v>
      </c>
      <c r="R44">
        <f>VLOOKUP($B44,'FG22'!$A:$Y,15,FALSE)</f>
        <v>0.46456692900000002</v>
      </c>
      <c r="S44">
        <f>VLOOKUP($B44,'FG22'!$A:$Y,16,FALSE)</f>
        <v>0.348730917903189</v>
      </c>
      <c r="T44">
        <f>VLOOKUP($B44,'FG22'!$A:$Y,17,FALSE)</f>
        <v>0.35199999999999998</v>
      </c>
      <c r="U44">
        <f t="shared" si="9"/>
        <v>0.99563618750241623</v>
      </c>
      <c r="V44">
        <f t="shared" si="10"/>
        <v>0.73154123772508262</v>
      </c>
      <c r="W44">
        <f t="shared" si="11"/>
        <v>-0.10692476925889605</v>
      </c>
      <c r="X44">
        <f t="shared" si="12"/>
        <v>1.014544999323068</v>
      </c>
      <c r="Y44">
        <f t="shared" si="13"/>
        <v>0.45217308939179007</v>
      </c>
      <c r="Z44">
        <f t="shared" si="14"/>
        <v>-0.25840591404597701</v>
      </c>
      <c r="AA44">
        <f t="shared" si="15"/>
        <v>-4.2386226365545697E-2</v>
      </c>
      <c r="AB44">
        <f t="shared" si="16"/>
        <v>-0.99671039726377841</v>
      </c>
      <c r="AC44">
        <f t="shared" si="17"/>
        <v>1.6649031743359997</v>
      </c>
      <c r="AD44">
        <f>X44*'Comb LR RESULTS'!$B$18+Y44*'Comb LR RESULTS'!$B$19+Z44*'Comb LR RESULTS'!$B$20+AA44*'Comb LR RESULTS'!$B$21+AB44*'Comb LR RESULTS'!$B$22</f>
        <v>0.55263197192315983</v>
      </c>
    </row>
    <row r="45" spans="1:30" x14ac:dyDescent="0.3">
      <c r="A45">
        <v>2022</v>
      </c>
      <c r="B45" t="s">
        <v>126</v>
      </c>
      <c r="C45" t="s">
        <v>48</v>
      </c>
      <c r="D45">
        <v>2022</v>
      </c>
      <c r="E45">
        <v>442</v>
      </c>
      <c r="F45">
        <v>288</v>
      </c>
      <c r="G45">
        <v>22.6</v>
      </c>
      <c r="H45">
        <v>104.8</v>
      </c>
      <c r="I45">
        <v>111.3</v>
      </c>
      <c r="J45">
        <v>3.5</v>
      </c>
      <c r="K45">
        <v>18</v>
      </c>
      <c r="L45">
        <v>56.2</v>
      </c>
      <c r="M45">
        <v>38.200000000000003</v>
      </c>
      <c r="N45">
        <v>27</v>
      </c>
      <c r="O45">
        <v>87.6</v>
      </c>
      <c r="P45">
        <v>30.3</v>
      </c>
      <c r="Q45">
        <v>4.7</v>
      </c>
      <c r="R45">
        <f>VLOOKUP($B45,'FG22'!$A:$Y,15,FALSE)</f>
        <v>0.43324937000000002</v>
      </c>
      <c r="S45">
        <f>VLOOKUP($B45,'FG22'!$A:$Y,16,FALSE)</f>
        <v>0.33417443268455099</v>
      </c>
      <c r="T45">
        <f>VLOOKUP($B45,'FG22'!$A:$Y,17,FALSE)</f>
        <v>0.32600000000000001</v>
      </c>
      <c r="U45">
        <f t="shared" si="9"/>
        <v>0.49894103614480551</v>
      </c>
      <c r="V45">
        <f t="shared" si="10"/>
        <v>0.30376634386915929</v>
      </c>
      <c r="W45">
        <f t="shared" si="11"/>
        <v>-1.4626643930401604</v>
      </c>
      <c r="X45">
        <f t="shared" si="12"/>
        <v>1.8278527191286023</v>
      </c>
      <c r="Y45">
        <f t="shared" si="13"/>
        <v>0.29744321168411858</v>
      </c>
      <c r="Z45">
        <f t="shared" si="14"/>
        <v>0.95688099527881265</v>
      </c>
      <c r="AA45">
        <f t="shared" si="15"/>
        <v>0.56584514109237682</v>
      </c>
      <c r="AB45">
        <f t="shared" si="16"/>
        <v>-1.0492218957588269</v>
      </c>
      <c r="AC45">
        <f t="shared" si="17"/>
        <v>0.9556292532565096</v>
      </c>
      <c r="AD45">
        <f>X45*'Comb LR RESULTS'!$B$18+Y45*'Comb LR RESULTS'!$B$19+Z45*'Comb LR RESULTS'!$B$20+AA45*'Comb LR RESULTS'!$B$21+AB45*'Comb LR RESULTS'!$B$22</f>
        <v>0.54693562493716341</v>
      </c>
    </row>
    <row r="46" spans="1:30" x14ac:dyDescent="0.3">
      <c r="A46">
        <v>2022</v>
      </c>
      <c r="B46" t="s">
        <v>107</v>
      </c>
      <c r="C46" t="s">
        <v>54</v>
      </c>
      <c r="D46">
        <v>2022</v>
      </c>
      <c r="E46">
        <v>636</v>
      </c>
      <c r="F46">
        <v>447</v>
      </c>
      <c r="G46">
        <v>26</v>
      </c>
      <c r="H46">
        <v>107</v>
      </c>
      <c r="I46">
        <v>112.4</v>
      </c>
      <c r="J46">
        <v>10.7</v>
      </c>
      <c r="K46">
        <v>19.3</v>
      </c>
      <c r="L46">
        <v>49.5</v>
      </c>
      <c r="M46">
        <v>30.2</v>
      </c>
      <c r="N46">
        <v>34.9</v>
      </c>
      <c r="O46">
        <v>83.9</v>
      </c>
      <c r="P46">
        <v>29.5</v>
      </c>
      <c r="Q46">
        <v>3.7</v>
      </c>
      <c r="R46">
        <f>VLOOKUP($B46,'FG22'!$A:$Y,15,FALSE)</f>
        <v>0.53114186799999996</v>
      </c>
      <c r="S46">
        <f>VLOOKUP($B46,'FG22'!$A:$Y,16,FALSE)</f>
        <v>0.38163493145903499</v>
      </c>
      <c r="T46">
        <f>VLOOKUP($B46,'FG22'!$A:$Y,17,FALSE)</f>
        <v>0.34100000000000003</v>
      </c>
      <c r="U46">
        <f t="shared" si="9"/>
        <v>0.79244271649248488</v>
      </c>
      <c r="V46">
        <f t="shared" si="10"/>
        <v>1.6984993113858666</v>
      </c>
      <c r="W46">
        <f t="shared" si="11"/>
        <v>0.61421332849709576</v>
      </c>
      <c r="X46">
        <f t="shared" si="12"/>
        <v>-0.19035532631475896</v>
      </c>
      <c r="Y46">
        <f t="shared" si="13"/>
        <v>0.73584453185585463</v>
      </c>
      <c r="Z46">
        <f t="shared" si="14"/>
        <v>-1.0272608974963526</v>
      </c>
      <c r="AA46">
        <f t="shared" si="15"/>
        <v>-0.21017418980221386</v>
      </c>
      <c r="AB46">
        <f t="shared" si="16"/>
        <v>0.3335808979441135</v>
      </c>
      <c r="AC46">
        <f t="shared" si="17"/>
        <v>1.21935034160588</v>
      </c>
      <c r="AD46">
        <f>X46*'Comb LR RESULTS'!$B$18+Y46*'Comb LR RESULTS'!$B$19+Z46*'Comb LR RESULTS'!$B$20+AA46*'Comb LR RESULTS'!$B$21+AB46*'Comb LR RESULTS'!$B$22</f>
        <v>0.53331631008504365</v>
      </c>
    </row>
    <row r="47" spans="1:30" x14ac:dyDescent="0.3">
      <c r="A47">
        <v>2022</v>
      </c>
      <c r="B47" t="s">
        <v>423</v>
      </c>
      <c r="C47" t="s">
        <v>48</v>
      </c>
      <c r="D47">
        <v>2022</v>
      </c>
      <c r="E47">
        <v>530</v>
      </c>
      <c r="F47">
        <v>287</v>
      </c>
      <c r="G47">
        <v>33.1</v>
      </c>
      <c r="H47">
        <v>106.8</v>
      </c>
      <c r="I47">
        <v>112.6</v>
      </c>
      <c r="J47">
        <v>13.9</v>
      </c>
      <c r="K47">
        <v>21.1</v>
      </c>
      <c r="L47">
        <v>50.7</v>
      </c>
      <c r="M47">
        <v>29.6</v>
      </c>
      <c r="N47">
        <v>30.8</v>
      </c>
      <c r="O47">
        <v>74.400000000000006</v>
      </c>
      <c r="P47">
        <v>40.4</v>
      </c>
      <c r="Q47">
        <v>-8.3000000000000007</v>
      </c>
      <c r="R47">
        <f>VLOOKUP($B47,'FG22'!$A:$Y,15,FALSE)</f>
        <v>0.426439232</v>
      </c>
      <c r="S47">
        <f>VLOOKUP($B47,'FG22'!$A:$Y,16,FALSE)</f>
        <v>0.31636746048479097</v>
      </c>
      <c r="T47">
        <f>VLOOKUP($B47,'FG22'!$A:$Y,17,FALSE)</f>
        <v>0.29499999999999998</v>
      </c>
      <c r="U47">
        <f t="shared" si="9"/>
        <v>1.1988296585123486</v>
      </c>
      <c r="V47">
        <f t="shared" si="10"/>
        <v>-0.21953138413557186</v>
      </c>
      <c r="W47">
        <f t="shared" si="11"/>
        <v>1.5372700936247656</v>
      </c>
      <c r="X47">
        <f t="shared" si="12"/>
        <v>0.17111477137659001</v>
      </c>
      <c r="Y47">
        <f t="shared" si="13"/>
        <v>1.6513296416262453</v>
      </c>
      <c r="Z47">
        <f t="shared" si="14"/>
        <v>-1.1760715394544896</v>
      </c>
      <c r="AA47">
        <f t="shared" si="15"/>
        <v>-2.2026562556126552</v>
      </c>
      <c r="AB47">
        <f t="shared" si="16"/>
        <v>-0.38407624815488062</v>
      </c>
      <c r="AC47">
        <f t="shared" si="17"/>
        <v>1.0088211736229602</v>
      </c>
      <c r="AD47">
        <f>X47*'Comb LR RESULTS'!$B$18+Y47*'Comb LR RESULTS'!$B$19+Z47*'Comb LR RESULTS'!$B$20+AA47*'Comb LR RESULTS'!$B$21+AB47*'Comb LR RESULTS'!$B$22</f>
        <v>0.52583510434675818</v>
      </c>
    </row>
    <row r="48" spans="1:30" x14ac:dyDescent="0.3">
      <c r="A48">
        <v>2022</v>
      </c>
      <c r="B48" t="s">
        <v>374</v>
      </c>
      <c r="C48" t="s">
        <v>42</v>
      </c>
      <c r="D48">
        <v>2022</v>
      </c>
      <c r="E48">
        <v>553</v>
      </c>
      <c r="F48">
        <v>355</v>
      </c>
      <c r="G48">
        <v>27.3</v>
      </c>
      <c r="H48">
        <v>107.2</v>
      </c>
      <c r="I48">
        <v>112.9</v>
      </c>
      <c r="J48">
        <v>12.7</v>
      </c>
      <c r="K48">
        <v>14.1</v>
      </c>
      <c r="L48">
        <v>49.2</v>
      </c>
      <c r="M48">
        <v>35.1</v>
      </c>
      <c r="N48">
        <v>33.299999999999997</v>
      </c>
      <c r="O48">
        <v>84.8</v>
      </c>
      <c r="P48">
        <v>35.5</v>
      </c>
      <c r="Q48">
        <v>-0.5</v>
      </c>
      <c r="R48">
        <f>VLOOKUP($B48,'FG22'!$A:$Y,15,FALSE)</f>
        <v>0.44400000000000001</v>
      </c>
      <c r="S48">
        <f>VLOOKUP($B48,'FG22'!$A:$Y,16,FALSE)</f>
        <v>0.32343797472076102</v>
      </c>
      <c r="T48">
        <f>VLOOKUP($B48,'FG22'!$A:$Y,17,FALSE)</f>
        <v>0.33800000000000002</v>
      </c>
      <c r="U48">
        <f t="shared" si="9"/>
        <v>-0.38156400489823206</v>
      </c>
      <c r="V48">
        <f t="shared" si="10"/>
        <v>-1.1748500330199358E-2</v>
      </c>
      <c r="W48">
        <f t="shared" si="11"/>
        <v>1.1911238067018892</v>
      </c>
      <c r="X48">
        <f t="shared" si="12"/>
        <v>-0.28072285073759512</v>
      </c>
      <c r="Y48">
        <f t="shared" si="13"/>
        <v>0.90346856603916559</v>
      </c>
      <c r="Z48">
        <f t="shared" si="14"/>
        <v>0.18802601182843606</v>
      </c>
      <c r="AA48">
        <f t="shared" si="15"/>
        <v>-2.1412730935963291E-2</v>
      </c>
      <c r="AB48">
        <f t="shared" si="16"/>
        <v>5.3519572637188567E-2</v>
      </c>
      <c r="AC48">
        <f t="shared" si="17"/>
        <v>0.64051025063757772</v>
      </c>
      <c r="AD48">
        <f>X48*'Comb LR RESULTS'!$B$18+Y48*'Comb LR RESULTS'!$B$19+Z48*'Comb LR RESULTS'!$B$20+AA48*'Comb LR RESULTS'!$B$21+AB48*'Comb LR RESULTS'!$B$22</f>
        <v>0.52425863364504788</v>
      </c>
    </row>
    <row r="49" spans="1:30" x14ac:dyDescent="0.3">
      <c r="A49">
        <v>2022</v>
      </c>
      <c r="B49" t="s">
        <v>142</v>
      </c>
      <c r="C49" t="s">
        <v>82</v>
      </c>
      <c r="D49">
        <v>2022</v>
      </c>
      <c r="E49">
        <v>524</v>
      </c>
      <c r="F49">
        <v>357</v>
      </c>
      <c r="G49">
        <v>27.5</v>
      </c>
      <c r="H49">
        <v>106.8</v>
      </c>
      <c r="I49">
        <v>112.5</v>
      </c>
      <c r="J49">
        <v>12.6</v>
      </c>
      <c r="K49">
        <v>18.2</v>
      </c>
      <c r="L49">
        <v>52.3</v>
      </c>
      <c r="M49">
        <v>34.1</v>
      </c>
      <c r="N49">
        <v>34.6</v>
      </c>
      <c r="O49">
        <v>82.9</v>
      </c>
      <c r="P49">
        <v>33.799999999999997</v>
      </c>
      <c r="Q49">
        <v>4.2</v>
      </c>
      <c r="R49">
        <f>VLOOKUP($B49,'FG22'!$A:$Y,15,FALSE)</f>
        <v>0.49156118100000001</v>
      </c>
      <c r="S49">
        <f>VLOOKUP($B49,'FG22'!$A:$Y,16,FALSE)</f>
        <v>0.34654792287675801</v>
      </c>
      <c r="T49">
        <f>VLOOKUP($B49,'FG22'!$A:$Y,17,FALSE)</f>
        <v>0.32300000000000001</v>
      </c>
      <c r="U49">
        <f t="shared" si="9"/>
        <v>0.54409514081367905</v>
      </c>
      <c r="V49">
        <f t="shared" si="10"/>
        <v>0.66738904358663387</v>
      </c>
      <c r="W49">
        <f t="shared" si="11"/>
        <v>1.1622782827916496</v>
      </c>
      <c r="X49">
        <f t="shared" si="12"/>
        <v>0.65307490163171911</v>
      </c>
      <c r="Y49">
        <f t="shared" si="13"/>
        <v>0.92925687899044418</v>
      </c>
      <c r="Z49">
        <f t="shared" si="14"/>
        <v>-5.9991724768459501E-2</v>
      </c>
      <c r="AA49">
        <f t="shared" si="15"/>
        <v>-0.4199091440980498</v>
      </c>
      <c r="AB49">
        <f t="shared" si="16"/>
        <v>0.28106939944906562</v>
      </c>
      <c r="AC49">
        <f t="shared" si="17"/>
        <v>0.28827006021178825</v>
      </c>
      <c r="AD49">
        <f>X49*'Comb LR RESULTS'!$B$18+Y49*'Comb LR RESULTS'!$B$19+Z49*'Comb LR RESULTS'!$B$20+AA49*'Comb LR RESULTS'!$B$21+AB49*'Comb LR RESULTS'!$B$22</f>
        <v>0.49145114580172677</v>
      </c>
    </row>
    <row r="50" spans="1:30" x14ac:dyDescent="0.3">
      <c r="A50">
        <v>2022</v>
      </c>
      <c r="B50" t="s">
        <v>130</v>
      </c>
      <c r="C50" t="s">
        <v>82</v>
      </c>
      <c r="D50">
        <v>2022</v>
      </c>
      <c r="E50">
        <v>614</v>
      </c>
      <c r="F50">
        <v>401</v>
      </c>
      <c r="G50">
        <v>28.7</v>
      </c>
      <c r="H50">
        <v>104.4</v>
      </c>
      <c r="I50">
        <v>110.6</v>
      </c>
      <c r="J50">
        <v>9.6999999999999993</v>
      </c>
      <c r="K50">
        <v>15.4</v>
      </c>
      <c r="L50">
        <v>48.5</v>
      </c>
      <c r="M50">
        <v>33.1</v>
      </c>
      <c r="N50">
        <v>32.799999999999997</v>
      </c>
      <c r="O50">
        <v>81.8</v>
      </c>
      <c r="P50">
        <v>34.299999999999997</v>
      </c>
      <c r="Q50">
        <v>-1.7</v>
      </c>
      <c r="R50">
        <f>VLOOKUP($B50,'FG22'!$A:$Y,15,FALSE)</f>
        <v>0.458259325</v>
      </c>
      <c r="S50">
        <f>VLOOKUP($B50,'FG22'!$A:$Y,16,FALSE)</f>
        <v>0.32471920001390298</v>
      </c>
      <c r="T50">
        <f>VLOOKUP($B50,'FG22'!$A:$Y,17,FALSE)</f>
        <v>0.32300000000000001</v>
      </c>
      <c r="U50">
        <f t="shared" si="9"/>
        <v>-8.806232455055274E-2</v>
      </c>
      <c r="V50">
        <f t="shared" si="10"/>
        <v>2.5903172140677801E-2</v>
      </c>
      <c r="W50">
        <f t="shared" si="11"/>
        <v>0.32575808939469902</v>
      </c>
      <c r="X50">
        <f t="shared" si="12"/>
        <v>-0.49158040772421574</v>
      </c>
      <c r="Y50">
        <f t="shared" si="13"/>
        <v>1.0839867566981156</v>
      </c>
      <c r="Z50">
        <f t="shared" si="14"/>
        <v>-0.30800946136535506</v>
      </c>
      <c r="AA50">
        <f t="shared" si="15"/>
        <v>-0.65061759382347117</v>
      </c>
      <c r="AB50">
        <f t="shared" si="16"/>
        <v>-3.3999591521225399E-2</v>
      </c>
      <c r="AC50">
        <f t="shared" si="17"/>
        <v>0.7753782157612249</v>
      </c>
      <c r="AD50">
        <f>X50*'Comb LR RESULTS'!$B$18+Y50*'Comb LR RESULTS'!$B$19+Z50*'Comb LR RESULTS'!$B$20+AA50*'Comb LR RESULTS'!$B$21+AB50*'Comb LR RESULTS'!$B$22</f>
        <v>0.48299714100053387</v>
      </c>
    </row>
    <row r="51" spans="1:30" x14ac:dyDescent="0.3">
      <c r="A51">
        <v>2022</v>
      </c>
      <c r="B51" t="s">
        <v>170</v>
      </c>
      <c r="C51" t="s">
        <v>27</v>
      </c>
      <c r="D51">
        <v>2022</v>
      </c>
      <c r="E51">
        <v>611</v>
      </c>
      <c r="F51">
        <v>462</v>
      </c>
      <c r="G51">
        <v>16.899999999999999</v>
      </c>
      <c r="H51">
        <v>104.3</v>
      </c>
      <c r="I51">
        <v>110.4</v>
      </c>
      <c r="J51">
        <v>6.1</v>
      </c>
      <c r="K51">
        <v>20.8</v>
      </c>
      <c r="L51">
        <v>48.5</v>
      </c>
      <c r="M51">
        <v>27.7</v>
      </c>
      <c r="N51">
        <v>38.200000000000003</v>
      </c>
      <c r="O51">
        <v>92.5</v>
      </c>
      <c r="P51">
        <v>23.7</v>
      </c>
      <c r="Q51">
        <v>9.6</v>
      </c>
      <c r="R51">
        <f>VLOOKUP($B51,'FG22'!$A:$Y,15,FALSE)</f>
        <v>0.43557168699999999</v>
      </c>
      <c r="S51">
        <f>VLOOKUP($B51,'FG22'!$A:$Y,16,FALSE)</f>
        <v>0.33711368344687398</v>
      </c>
      <c r="T51">
        <f>VLOOKUP($B51,'FG22'!$A:$Y,17,FALSE)</f>
        <v>0.32100000000000001</v>
      </c>
      <c r="U51">
        <f t="shared" si="9"/>
        <v>1.1310985015090378</v>
      </c>
      <c r="V51">
        <f t="shared" si="10"/>
        <v>0.39014280521841227</v>
      </c>
      <c r="W51">
        <f t="shared" si="11"/>
        <v>-0.71268077137392905</v>
      </c>
      <c r="X51">
        <f t="shared" si="12"/>
        <v>-0.49158040772421574</v>
      </c>
      <c r="Y51">
        <f t="shared" si="13"/>
        <v>-0.437523707427322</v>
      </c>
      <c r="Z51">
        <f t="shared" si="14"/>
        <v>-1.6473052389885916</v>
      </c>
      <c r="AA51">
        <f t="shared" si="15"/>
        <v>1.5935464171419742</v>
      </c>
      <c r="AB51">
        <f t="shared" si="16"/>
        <v>0.91120738138964641</v>
      </c>
      <c r="AC51">
        <f t="shared" si="17"/>
        <v>1.8921205673135975</v>
      </c>
      <c r="AD51">
        <f>X51*'Comb LR RESULTS'!$B$18+Y51*'Comb LR RESULTS'!$B$19+Z51*'Comb LR RESULTS'!$B$20+AA51*'Comb LR RESULTS'!$B$21+AB51*'Comb LR RESULTS'!$B$22</f>
        <v>0.45969572871304659</v>
      </c>
    </row>
    <row r="52" spans="1:30" x14ac:dyDescent="0.3">
      <c r="A52">
        <v>2022</v>
      </c>
      <c r="B52" t="s">
        <v>424</v>
      </c>
      <c r="C52" t="s">
        <v>99</v>
      </c>
      <c r="D52">
        <v>2022</v>
      </c>
      <c r="E52">
        <v>472</v>
      </c>
      <c r="F52">
        <v>288</v>
      </c>
      <c r="G52">
        <v>29.5</v>
      </c>
      <c r="H52">
        <v>108.3</v>
      </c>
      <c r="I52">
        <v>115.1</v>
      </c>
      <c r="J52">
        <v>9.6999999999999993</v>
      </c>
      <c r="K52">
        <v>15.1</v>
      </c>
      <c r="L52">
        <v>53.7</v>
      </c>
      <c r="M52">
        <v>38.6</v>
      </c>
      <c r="N52">
        <v>31.8</v>
      </c>
      <c r="O52">
        <v>81.599999999999994</v>
      </c>
      <c r="P52">
        <v>40.700000000000003</v>
      </c>
      <c r="Q52">
        <v>-0.3</v>
      </c>
      <c r="R52">
        <f>VLOOKUP($B52,'FG22'!$A:$Y,15,FALSE)</f>
        <v>0.37708830500000001</v>
      </c>
      <c r="S52">
        <f>VLOOKUP($B52,'FG22'!$A:$Y,16,FALSE)</f>
        <v>0.290182413442372</v>
      </c>
      <c r="T52">
        <f>VLOOKUP($B52,'FG22'!$A:$Y,17,FALSE)</f>
        <v>0.32100000000000001</v>
      </c>
      <c r="U52">
        <f t="shared" si="9"/>
        <v>-0.15579348155386347</v>
      </c>
      <c r="V52">
        <f t="shared" si="10"/>
        <v>-0.98903759054047213</v>
      </c>
      <c r="W52">
        <f t="shared" si="11"/>
        <v>0.32575808939469902</v>
      </c>
      <c r="X52">
        <f t="shared" si="12"/>
        <v>1.0747900156049603</v>
      </c>
      <c r="Y52">
        <f t="shared" si="13"/>
        <v>1.1871400085032302</v>
      </c>
      <c r="Z52">
        <f t="shared" si="14"/>
        <v>1.0560880899175704</v>
      </c>
      <c r="AA52">
        <f t="shared" si="15"/>
        <v>-0.69256458468263893</v>
      </c>
      <c r="AB52">
        <f t="shared" si="16"/>
        <v>-0.2090379198380527</v>
      </c>
      <c r="AC52">
        <f t="shared" si="17"/>
        <v>-0.35247474625892639</v>
      </c>
      <c r="AD52">
        <f>X52*'Comb LR RESULTS'!$B$18+Y52*'Comb LR RESULTS'!$B$19+Z52*'Comb LR RESULTS'!$B$20+AA52*'Comb LR RESULTS'!$B$21+AB52*'Comb LR RESULTS'!$B$22</f>
        <v>0.45733032040749105</v>
      </c>
    </row>
    <row r="53" spans="1:30" x14ac:dyDescent="0.3">
      <c r="A53">
        <v>2022</v>
      </c>
      <c r="B53" t="s">
        <v>78</v>
      </c>
      <c r="C53" t="s">
        <v>27</v>
      </c>
      <c r="D53">
        <v>2022</v>
      </c>
      <c r="E53">
        <v>415</v>
      </c>
      <c r="F53">
        <v>253</v>
      </c>
      <c r="G53">
        <v>32</v>
      </c>
      <c r="H53">
        <v>105.4</v>
      </c>
      <c r="I53">
        <v>114</v>
      </c>
      <c r="J53">
        <v>15.8</v>
      </c>
      <c r="K53">
        <v>17.8</v>
      </c>
      <c r="L53">
        <v>47.4</v>
      </c>
      <c r="M53">
        <v>29.6</v>
      </c>
      <c r="N53">
        <v>36.299999999999997</v>
      </c>
      <c r="O53">
        <v>77.3</v>
      </c>
      <c r="P53">
        <v>36.299999999999997</v>
      </c>
      <c r="Q53">
        <v>-2.9</v>
      </c>
      <c r="R53">
        <f>VLOOKUP($B53,'FG22'!$A:$Y,15,FALSE)</f>
        <v>0.48918918900000002</v>
      </c>
      <c r="S53">
        <f>VLOOKUP($B53,'FG22'!$A:$Y,16,FALSE)</f>
        <v>0.32988715257989298</v>
      </c>
      <c r="T53">
        <f>VLOOKUP($B53,'FG22'!$A:$Y,17,FALSE)</f>
        <v>0.32400000000000001</v>
      </c>
      <c r="U53">
        <f t="shared" si="9"/>
        <v>0.45378693147593196</v>
      </c>
      <c r="V53">
        <f t="shared" si="10"/>
        <v>0.17777502356386576</v>
      </c>
      <c r="W53">
        <f t="shared" si="11"/>
        <v>2.0853350479193193</v>
      </c>
      <c r="X53">
        <f t="shared" si="12"/>
        <v>-0.82292799727461863</v>
      </c>
      <c r="Y53">
        <f t="shared" si="13"/>
        <v>1.5094939203942126</v>
      </c>
      <c r="Z53">
        <f t="shared" si="14"/>
        <v>-1.1760715394544896</v>
      </c>
      <c r="AA53">
        <f t="shared" si="15"/>
        <v>-1.5944248881547329</v>
      </c>
      <c r="AB53">
        <f t="shared" si="16"/>
        <v>0.57863455758767235</v>
      </c>
      <c r="AC53">
        <f t="shared" si="17"/>
        <v>0.51250601410629693</v>
      </c>
      <c r="AD53">
        <f>X53*'Comb LR RESULTS'!$B$18+Y53*'Comb LR RESULTS'!$B$19+Z53*'Comb LR RESULTS'!$B$20+AA53*'Comb LR RESULTS'!$B$21+AB53*'Comb LR RESULTS'!$B$22</f>
        <v>0.45019229237122682</v>
      </c>
    </row>
    <row r="54" spans="1:30" x14ac:dyDescent="0.3">
      <c r="A54">
        <v>2022</v>
      </c>
      <c r="B54" t="s">
        <v>429</v>
      </c>
      <c r="C54" t="s">
        <v>38</v>
      </c>
      <c r="D54">
        <v>2022</v>
      </c>
      <c r="E54">
        <v>559</v>
      </c>
      <c r="F54">
        <v>350</v>
      </c>
      <c r="G54">
        <v>23.7</v>
      </c>
      <c r="H54">
        <v>103.8</v>
      </c>
      <c r="I54">
        <v>109.7</v>
      </c>
      <c r="J54">
        <v>14.3</v>
      </c>
      <c r="K54">
        <v>13.8</v>
      </c>
      <c r="L54">
        <v>52.7</v>
      </c>
      <c r="M54">
        <v>38.9</v>
      </c>
      <c r="N54">
        <v>27.6</v>
      </c>
      <c r="O54">
        <v>87</v>
      </c>
      <c r="P54">
        <v>28.5</v>
      </c>
      <c r="Q54">
        <v>2.4</v>
      </c>
      <c r="R54">
        <f>VLOOKUP($B54,'FG22'!$A:$Y,15,FALSE)</f>
        <v>0.39175257699999999</v>
      </c>
      <c r="S54">
        <f>VLOOKUP($B54,'FG22'!$A:$Y,16,FALSE)</f>
        <v>0.30677731204075698</v>
      </c>
      <c r="T54">
        <f>VLOOKUP($B54,'FG22'!$A:$Y,17,FALSE)</f>
        <v>0.314</v>
      </c>
      <c r="U54">
        <f t="shared" si="9"/>
        <v>-0.44929516190154239</v>
      </c>
      <c r="V54">
        <f t="shared" si="10"/>
        <v>-0.50135935779067375</v>
      </c>
      <c r="W54">
        <f t="shared" si="11"/>
        <v>1.6526521892657244</v>
      </c>
      <c r="X54">
        <f t="shared" si="12"/>
        <v>0.77356493419550354</v>
      </c>
      <c r="Y54">
        <f t="shared" si="13"/>
        <v>0.43927893291615061</v>
      </c>
      <c r="Z54">
        <f t="shared" si="14"/>
        <v>1.1304934108966385</v>
      </c>
      <c r="AA54">
        <f t="shared" si="15"/>
        <v>0.44000416851487639</v>
      </c>
      <c r="AB54">
        <f t="shared" si="16"/>
        <v>-0.94419889876872987</v>
      </c>
      <c r="AC54">
        <f t="shared" si="17"/>
        <v>0.69298858930311846</v>
      </c>
      <c r="AD54">
        <f>X54*'Comb LR RESULTS'!$B$18+Y54*'Comb LR RESULTS'!$B$19+Z54*'Comb LR RESULTS'!$B$20+AA54*'Comb LR RESULTS'!$B$21+AB54*'Comb LR RESULTS'!$B$22</f>
        <v>0.448928172413122</v>
      </c>
    </row>
    <row r="55" spans="1:30" x14ac:dyDescent="0.3">
      <c r="A55">
        <v>2022</v>
      </c>
      <c r="B55" t="s">
        <v>366</v>
      </c>
      <c r="C55" t="s">
        <v>99</v>
      </c>
      <c r="D55">
        <v>2022</v>
      </c>
      <c r="E55">
        <v>444</v>
      </c>
      <c r="F55">
        <v>283</v>
      </c>
      <c r="G55">
        <v>25.4</v>
      </c>
      <c r="H55">
        <v>104.9</v>
      </c>
      <c r="I55">
        <v>111</v>
      </c>
      <c r="J55">
        <v>15.2</v>
      </c>
      <c r="K55">
        <v>16.7</v>
      </c>
      <c r="L55">
        <v>54.1</v>
      </c>
      <c r="M55">
        <v>37.4</v>
      </c>
      <c r="N55">
        <v>31</v>
      </c>
      <c r="O55">
        <v>84.8</v>
      </c>
      <c r="P55">
        <v>29.6</v>
      </c>
      <c r="Q55">
        <v>1.5</v>
      </c>
      <c r="R55">
        <f>VLOOKUP($B55,'FG22'!$A:$Y,15,FALSE)</f>
        <v>0.40533333300000002</v>
      </c>
      <c r="S55">
        <f>VLOOKUP($B55,'FG22'!$A:$Y,16,FALSE)</f>
        <v>0.33257350016821602</v>
      </c>
      <c r="T55">
        <f>VLOOKUP($B55,'FG22'!$A:$Y,17,FALSE)</f>
        <v>0.35799999999999998</v>
      </c>
      <c r="U55">
        <f t="shared" si="9"/>
        <v>0.20543935579712619</v>
      </c>
      <c r="V55">
        <f t="shared" si="10"/>
        <v>0.25671935917749567</v>
      </c>
      <c r="W55">
        <f t="shared" si="11"/>
        <v>1.912261904457881</v>
      </c>
      <c r="X55">
        <f t="shared" si="12"/>
        <v>1.1952800481687424</v>
      </c>
      <c r="Y55">
        <f t="shared" si="13"/>
        <v>0.65847959300201864</v>
      </c>
      <c r="Z55">
        <f t="shared" si="14"/>
        <v>0.75846680600129512</v>
      </c>
      <c r="AA55">
        <f t="shared" si="15"/>
        <v>-2.1412730935963291E-2</v>
      </c>
      <c r="AB55">
        <f t="shared" si="16"/>
        <v>-0.34906858249151518</v>
      </c>
      <c r="AC55">
        <f t="shared" si="17"/>
        <v>0.22766863855627539</v>
      </c>
      <c r="AD55">
        <f>X55*'Comb LR RESULTS'!$B$18+Y55*'Comb LR RESULTS'!$B$19+Z55*'Comb LR RESULTS'!$B$20+AA55*'Comb LR RESULTS'!$B$21+AB55*'Comb LR RESULTS'!$B$22</f>
        <v>0.44793756914342142</v>
      </c>
    </row>
    <row r="56" spans="1:30" x14ac:dyDescent="0.3">
      <c r="A56">
        <v>2022</v>
      </c>
      <c r="B56" t="s">
        <v>62</v>
      </c>
      <c r="C56" t="s">
        <v>27</v>
      </c>
      <c r="D56">
        <v>2022</v>
      </c>
      <c r="E56">
        <v>561</v>
      </c>
      <c r="F56">
        <v>367</v>
      </c>
      <c r="G56">
        <v>25.3</v>
      </c>
      <c r="H56">
        <v>109</v>
      </c>
      <c r="I56">
        <v>117.2</v>
      </c>
      <c r="J56">
        <v>9.3000000000000007</v>
      </c>
      <c r="K56">
        <v>20.8</v>
      </c>
      <c r="L56">
        <v>50.9</v>
      </c>
      <c r="M56">
        <v>30.1</v>
      </c>
      <c r="N56">
        <v>37.700000000000003</v>
      </c>
      <c r="O56">
        <v>83.6</v>
      </c>
      <c r="P56">
        <v>36.9</v>
      </c>
      <c r="Q56">
        <v>0.7</v>
      </c>
      <c r="R56">
        <f>VLOOKUP($B56,'FG22'!$A:$Y,15,FALSE)</f>
        <v>0.50880626200000001</v>
      </c>
      <c r="S56">
        <f>VLOOKUP($B56,'FG22'!$A:$Y,16,FALSE)</f>
        <v>0.36614432877344999</v>
      </c>
      <c r="T56">
        <f>VLOOKUP($B56,'FG22'!$A:$Y,17,FALSE)</f>
        <v>0.33700000000000002</v>
      </c>
      <c r="U56">
        <f t="shared" si="9"/>
        <v>1.1310985015090378</v>
      </c>
      <c r="V56">
        <f t="shared" si="10"/>
        <v>1.2432732853183996</v>
      </c>
      <c r="W56">
        <f t="shared" si="11"/>
        <v>0.21037599375374075</v>
      </c>
      <c r="X56">
        <f t="shared" si="12"/>
        <v>0.23135978765848006</v>
      </c>
      <c r="Y56">
        <f t="shared" si="13"/>
        <v>0.64558543652637956</v>
      </c>
      <c r="Z56">
        <f t="shared" si="14"/>
        <v>-1.0520626711560417</v>
      </c>
      <c r="AA56">
        <f t="shared" si="15"/>
        <v>-0.27309467609096705</v>
      </c>
      <c r="AB56">
        <f t="shared" si="16"/>
        <v>0.82368821723123242</v>
      </c>
      <c r="AC56">
        <f t="shared" si="17"/>
        <v>0.60086521436022178</v>
      </c>
      <c r="AD56">
        <f>X56*'Comb LR RESULTS'!$B$18+Y56*'Comb LR RESULTS'!$B$19+Z56*'Comb LR RESULTS'!$B$20+AA56*'Comb LR RESULTS'!$B$21+AB56*'Comb LR RESULTS'!$B$22</f>
        <v>0.4308377567762689</v>
      </c>
    </row>
    <row r="57" spans="1:30" x14ac:dyDescent="0.3">
      <c r="A57">
        <v>2022</v>
      </c>
      <c r="B57" t="s">
        <v>110</v>
      </c>
      <c r="C57" t="s">
        <v>82</v>
      </c>
      <c r="D57">
        <v>2022</v>
      </c>
      <c r="E57">
        <v>581</v>
      </c>
      <c r="F57">
        <v>395</v>
      </c>
      <c r="G57">
        <v>22.5</v>
      </c>
      <c r="H57">
        <v>104.1</v>
      </c>
      <c r="I57">
        <v>110.6</v>
      </c>
      <c r="J57">
        <v>8.4</v>
      </c>
      <c r="K57">
        <v>16.600000000000001</v>
      </c>
      <c r="L57">
        <v>50.7</v>
      </c>
      <c r="M57">
        <v>34.1</v>
      </c>
      <c r="N57">
        <v>27.8</v>
      </c>
      <c r="O57">
        <v>85.9</v>
      </c>
      <c r="P57">
        <v>29.6</v>
      </c>
      <c r="Q57">
        <v>-1.4</v>
      </c>
      <c r="R57">
        <f>VLOOKUP($B57,'FG22'!$A:$Y,15,FALSE)</f>
        <v>0.38446601899999999</v>
      </c>
      <c r="S57">
        <f>VLOOKUP($B57,'FG22'!$A:$Y,16,FALSE)</f>
        <v>0.30901484559442899</v>
      </c>
      <c r="T57">
        <f>VLOOKUP($B57,'FG22'!$A:$Y,17,FALSE)</f>
        <v>0.32500000000000001</v>
      </c>
      <c r="U57">
        <f t="shared" si="9"/>
        <v>0.18286230346268981</v>
      </c>
      <c r="V57">
        <f t="shared" si="10"/>
        <v>-0.43560442697842172</v>
      </c>
      <c r="W57">
        <f t="shared" si="11"/>
        <v>-4.9233721438416402E-2</v>
      </c>
      <c r="X57">
        <f t="shared" si="12"/>
        <v>0.17111477137659001</v>
      </c>
      <c r="Y57">
        <f t="shared" si="13"/>
        <v>0.28454905520847906</v>
      </c>
      <c r="Z57">
        <f t="shared" si="14"/>
        <v>-5.9991724768459501E-2</v>
      </c>
      <c r="AA57">
        <f t="shared" si="15"/>
        <v>0.20929571878945805</v>
      </c>
      <c r="AB57">
        <f t="shared" si="16"/>
        <v>-0.90919123310536443</v>
      </c>
      <c r="AC57">
        <f t="shared" si="17"/>
        <v>1.4630277318717613</v>
      </c>
      <c r="AD57">
        <f>X57*'Comb LR RESULTS'!$B$18+Y57*'Comb LR RESULTS'!$B$19+Z57*'Comb LR RESULTS'!$B$20+AA57*'Comb LR RESULTS'!$B$21+AB57*'Comb LR RESULTS'!$B$22</f>
        <v>0.41211227704757791</v>
      </c>
    </row>
    <row r="58" spans="1:30" x14ac:dyDescent="0.3">
      <c r="A58">
        <v>2022</v>
      </c>
      <c r="B58" t="s">
        <v>98</v>
      </c>
      <c r="C58" t="s">
        <v>99</v>
      </c>
      <c r="D58">
        <v>2022</v>
      </c>
      <c r="E58">
        <v>447</v>
      </c>
      <c r="F58">
        <v>326</v>
      </c>
      <c r="G58">
        <v>18.399999999999999</v>
      </c>
      <c r="H58">
        <v>105</v>
      </c>
      <c r="I58">
        <v>113.8</v>
      </c>
      <c r="J58">
        <v>8</v>
      </c>
      <c r="K58">
        <v>17.3</v>
      </c>
      <c r="L58">
        <v>50.9</v>
      </c>
      <c r="M58">
        <v>33.6</v>
      </c>
      <c r="N58">
        <v>28.5</v>
      </c>
      <c r="O58">
        <v>90</v>
      </c>
      <c r="P58">
        <v>22.5</v>
      </c>
      <c r="Q58">
        <v>5.6</v>
      </c>
      <c r="R58">
        <f>VLOOKUP($B58,'FG22'!$A:$Y,15,FALSE)</f>
        <v>0.347938144</v>
      </c>
      <c r="S58">
        <f>VLOOKUP($B58,'FG22'!$A:$Y,16,FALSE)</f>
        <v>0.29808498138792</v>
      </c>
      <c r="T58">
        <f>VLOOKUP($B58,'FG22'!$A:$Y,17,FALSE)</f>
        <v>0.33800000000000002</v>
      </c>
      <c r="U58">
        <f t="shared" si="9"/>
        <v>0.34090166980374764</v>
      </c>
      <c r="V58">
        <f t="shared" si="10"/>
        <v>-0.75680294644056079</v>
      </c>
      <c r="W58">
        <f t="shared" si="11"/>
        <v>-0.1646158170793752</v>
      </c>
      <c r="X58">
        <f t="shared" si="12"/>
        <v>0.23135978765848006</v>
      </c>
      <c r="Y58">
        <f t="shared" si="13"/>
        <v>-0.24411136029273245</v>
      </c>
      <c r="Z58">
        <f t="shared" si="14"/>
        <v>-0.18400059306690728</v>
      </c>
      <c r="AA58">
        <f t="shared" si="15"/>
        <v>1.0692090314023843</v>
      </c>
      <c r="AB58">
        <f t="shared" si="16"/>
        <v>-0.786664403283585</v>
      </c>
      <c r="AC58">
        <f t="shared" si="17"/>
        <v>1.7957626674601441</v>
      </c>
      <c r="AD58">
        <f>X58*'Comb LR RESULTS'!$B$18+Y58*'Comb LR RESULTS'!$B$19+Z58*'Comb LR RESULTS'!$B$20+AA58*'Comb LR RESULTS'!$B$21+AB58*'Comb LR RESULTS'!$B$22</f>
        <v>0.40489653137398107</v>
      </c>
    </row>
    <row r="59" spans="1:30" x14ac:dyDescent="0.3">
      <c r="A59">
        <v>2022</v>
      </c>
      <c r="B59" t="s">
        <v>169</v>
      </c>
      <c r="C59" t="s">
        <v>19</v>
      </c>
      <c r="D59">
        <v>2022</v>
      </c>
      <c r="E59">
        <v>584</v>
      </c>
      <c r="F59">
        <v>418</v>
      </c>
      <c r="G59">
        <v>22.7</v>
      </c>
      <c r="H59">
        <v>106.9</v>
      </c>
      <c r="I59">
        <v>113.6</v>
      </c>
      <c r="J59">
        <v>9.8000000000000007</v>
      </c>
      <c r="K59">
        <v>24.6</v>
      </c>
      <c r="L59">
        <v>49.2</v>
      </c>
      <c r="M59">
        <v>24.6</v>
      </c>
      <c r="N59">
        <v>30</v>
      </c>
      <c r="O59">
        <v>81.400000000000006</v>
      </c>
      <c r="P59">
        <v>33.5</v>
      </c>
      <c r="Q59">
        <v>-0.5</v>
      </c>
      <c r="R59">
        <f>VLOOKUP($B59,'FG22'!$A:$Y,15,FALSE)</f>
        <v>0.47173489200000002</v>
      </c>
      <c r="S59">
        <f>VLOOKUP($B59,'FG22'!$A:$Y,16,FALSE)</f>
        <v>0.35210039623880801</v>
      </c>
      <c r="T59">
        <f>VLOOKUP($B59,'FG22'!$A:$Y,17,FALSE)</f>
        <v>0.34200000000000003</v>
      </c>
      <c r="U59">
        <f t="shared" si="9"/>
        <v>1.9890264902176384</v>
      </c>
      <c r="V59">
        <f t="shared" si="10"/>
        <v>0.83056089911447684</v>
      </c>
      <c r="W59">
        <f t="shared" si="11"/>
        <v>0.35460361330493911</v>
      </c>
      <c r="X59">
        <f t="shared" si="12"/>
        <v>-0.28072285073759512</v>
      </c>
      <c r="Y59">
        <f t="shared" si="13"/>
        <v>0.3103373681597576</v>
      </c>
      <c r="Z59">
        <f t="shared" si="14"/>
        <v>-2.4161602224389673</v>
      </c>
      <c r="AA59">
        <f t="shared" si="15"/>
        <v>-0.7345115755418038</v>
      </c>
      <c r="AB59">
        <f t="shared" si="16"/>
        <v>-0.52410691080834315</v>
      </c>
      <c r="AC59">
        <f t="shared" si="17"/>
        <v>2.5160929258652645</v>
      </c>
      <c r="AD59">
        <f>X59*'Comb LR RESULTS'!$B$18+Y59*'Comb LR RESULTS'!$B$19+Z59*'Comb LR RESULTS'!$B$20+AA59*'Comb LR RESULTS'!$B$21+AB59*'Comb LR RESULTS'!$B$22</f>
        <v>0.40126025290180023</v>
      </c>
    </row>
    <row r="60" spans="1:30" x14ac:dyDescent="0.3">
      <c r="A60">
        <v>2022</v>
      </c>
      <c r="B60" t="s">
        <v>101</v>
      </c>
      <c r="C60" t="s">
        <v>85</v>
      </c>
      <c r="D60">
        <v>2022</v>
      </c>
      <c r="E60">
        <v>647</v>
      </c>
      <c r="F60">
        <v>456</v>
      </c>
      <c r="G60">
        <v>26.1</v>
      </c>
      <c r="H60">
        <v>106</v>
      </c>
      <c r="I60">
        <v>112</v>
      </c>
      <c r="J60">
        <v>16</v>
      </c>
      <c r="K60">
        <v>10.6</v>
      </c>
      <c r="L60">
        <v>48.6</v>
      </c>
      <c r="M60">
        <v>38</v>
      </c>
      <c r="N60">
        <v>34.200000000000003</v>
      </c>
      <c r="O60">
        <v>86.6</v>
      </c>
      <c r="P60">
        <v>23.4</v>
      </c>
      <c r="Q60">
        <v>7.1</v>
      </c>
      <c r="R60">
        <f>VLOOKUP($B60,'FG22'!$A:$Y,15,FALSE)</f>
        <v>0.45470383199999997</v>
      </c>
      <c r="S60">
        <f>VLOOKUP($B60,'FG22'!$A:$Y,16,FALSE)</f>
        <v>0.33560123218471399</v>
      </c>
      <c r="T60">
        <f>VLOOKUP($B60,'FG22'!$A:$Y,17,FALSE)</f>
        <v>0.35199999999999998</v>
      </c>
      <c r="U60">
        <f t="shared" si="9"/>
        <v>-1.1717608366035221</v>
      </c>
      <c r="V60">
        <f t="shared" si="10"/>
        <v>0.34569604019134748</v>
      </c>
      <c r="W60">
        <f t="shared" si="11"/>
        <v>2.1430260957397986</v>
      </c>
      <c r="X60">
        <f t="shared" si="12"/>
        <v>-0.4614578995832696</v>
      </c>
      <c r="Y60">
        <f t="shared" si="13"/>
        <v>0.74873868833149415</v>
      </c>
      <c r="Z60">
        <f t="shared" si="14"/>
        <v>0.90727744795943277</v>
      </c>
      <c r="AA60">
        <f t="shared" si="15"/>
        <v>0.35611018679654083</v>
      </c>
      <c r="AB60">
        <f t="shared" si="16"/>
        <v>0.21105406812233468</v>
      </c>
      <c r="AC60">
        <f t="shared" si="17"/>
        <v>-1.3482640953732528E-2</v>
      </c>
      <c r="AD60">
        <f>X60*'Comb LR RESULTS'!$B$18+Y60*'Comb LR RESULTS'!$B$19+Z60*'Comb LR RESULTS'!$B$20+AA60*'Comb LR RESULTS'!$B$21+AB60*'Comb LR RESULTS'!$B$22</f>
        <v>0.39963155458807109</v>
      </c>
    </row>
    <row r="61" spans="1:30" x14ac:dyDescent="0.3">
      <c r="A61">
        <v>2022</v>
      </c>
      <c r="B61" t="s">
        <v>24</v>
      </c>
      <c r="C61" t="s">
        <v>44</v>
      </c>
      <c r="D61">
        <v>2022</v>
      </c>
      <c r="E61">
        <v>597</v>
      </c>
      <c r="F61">
        <v>393</v>
      </c>
      <c r="G61">
        <v>26</v>
      </c>
      <c r="H61">
        <v>105.6</v>
      </c>
      <c r="I61">
        <v>111.6</v>
      </c>
      <c r="J61">
        <v>7.9</v>
      </c>
      <c r="K61">
        <v>21.3</v>
      </c>
      <c r="L61">
        <v>48.5</v>
      </c>
      <c r="M61">
        <v>27.2</v>
      </c>
      <c r="N61">
        <v>34.9</v>
      </c>
      <c r="O61">
        <v>80.900000000000006</v>
      </c>
      <c r="P61">
        <v>37.200000000000003</v>
      </c>
      <c r="Q61">
        <v>-2</v>
      </c>
      <c r="R61">
        <f>VLOOKUP($B61,'FG22'!$A:$Y,15,FALSE)</f>
        <v>0.448405253</v>
      </c>
      <c r="S61">
        <f>VLOOKUP($B61,'FG22'!$A:$Y,16,FALSE)</f>
        <v>0.34298850851829599</v>
      </c>
      <c r="T61">
        <f>VLOOKUP($B61,'FG22'!$A:$Y,17,FALSE)</f>
        <v>0.34899999999999998</v>
      </c>
      <c r="U61">
        <f t="shared" si="9"/>
        <v>1.2439837631812221</v>
      </c>
      <c r="V61">
        <f t="shared" si="10"/>
        <v>0.56278768711146088</v>
      </c>
      <c r="W61">
        <f t="shared" si="11"/>
        <v>-0.19346134098961476</v>
      </c>
      <c r="X61">
        <f t="shared" si="12"/>
        <v>-0.49158040772421574</v>
      </c>
      <c r="Y61">
        <f t="shared" si="13"/>
        <v>0.73584453185585463</v>
      </c>
      <c r="Z61">
        <f t="shared" si="14"/>
        <v>-1.7713141072870393</v>
      </c>
      <c r="AA61">
        <f t="shared" si="15"/>
        <v>-0.83937905268972168</v>
      </c>
      <c r="AB61">
        <f t="shared" si="16"/>
        <v>0.3335808979441135</v>
      </c>
      <c r="AC61">
        <f t="shared" si="17"/>
        <v>1.3341986885090589</v>
      </c>
      <c r="AD61">
        <f>X61*'Comb LR RESULTS'!$B$18+Y61*'Comb LR RESULTS'!$B$19+Z61*'Comb LR RESULTS'!$B$20+AA61*'Comb LR RESULTS'!$B$21+AB61*'Comb LR RESULTS'!$B$22</f>
        <v>0.39755324521690927</v>
      </c>
    </row>
    <row r="62" spans="1:30" x14ac:dyDescent="0.3">
      <c r="A62">
        <v>2022</v>
      </c>
      <c r="B62" t="s">
        <v>398</v>
      </c>
      <c r="C62" t="s">
        <v>69</v>
      </c>
      <c r="D62">
        <v>2022</v>
      </c>
      <c r="E62">
        <v>581</v>
      </c>
      <c r="F62">
        <v>431</v>
      </c>
      <c r="G62">
        <v>22</v>
      </c>
      <c r="H62">
        <v>105.4</v>
      </c>
      <c r="I62">
        <v>112.2</v>
      </c>
      <c r="J62">
        <v>2.8</v>
      </c>
      <c r="K62">
        <v>17.8</v>
      </c>
      <c r="L62">
        <v>48.9</v>
      </c>
      <c r="M62">
        <v>31.1</v>
      </c>
      <c r="N62">
        <v>30.7</v>
      </c>
      <c r="O62">
        <v>85.9</v>
      </c>
      <c r="P62">
        <v>29.8</v>
      </c>
      <c r="Q62">
        <v>3.1</v>
      </c>
      <c r="R62">
        <f>VLOOKUP($B62,'FG22'!$A:$Y,15,FALSE)</f>
        <v>0.407969639</v>
      </c>
      <c r="S62">
        <f>VLOOKUP($B62,'FG22'!$A:$Y,16,FALSE)</f>
        <v>0.32101424497499298</v>
      </c>
      <c r="T62">
        <f>VLOOKUP($B62,'FG22'!$A:$Y,17,FALSE)</f>
        <v>0.32600000000000001</v>
      </c>
      <c r="U62">
        <f t="shared" si="9"/>
        <v>0.45378693147593196</v>
      </c>
      <c r="V62">
        <f t="shared" si="10"/>
        <v>-8.29752229324279E-2</v>
      </c>
      <c r="W62">
        <f t="shared" si="11"/>
        <v>-1.6645830604118381</v>
      </c>
      <c r="X62">
        <f t="shared" si="12"/>
        <v>-0.37109037516043342</v>
      </c>
      <c r="Y62">
        <f t="shared" si="13"/>
        <v>0.22007827283028258</v>
      </c>
      <c r="Z62">
        <f t="shared" si="14"/>
        <v>-0.80404493455914616</v>
      </c>
      <c r="AA62">
        <f t="shared" si="15"/>
        <v>0.20929571878945805</v>
      </c>
      <c r="AB62">
        <f t="shared" si="16"/>
        <v>-0.40158008098656367</v>
      </c>
      <c r="AC62">
        <f t="shared" si="17"/>
        <v>1.6349990071654505</v>
      </c>
      <c r="AD62">
        <f>X62*'Comb LR RESULTS'!$B$18+Y62*'Comb LR RESULTS'!$B$19+Z62*'Comb LR RESULTS'!$B$20+AA62*'Comb LR RESULTS'!$B$21+AB62*'Comb LR RESULTS'!$B$22</f>
        <v>0.38867801372497457</v>
      </c>
    </row>
    <row r="63" spans="1:30" x14ac:dyDescent="0.3">
      <c r="A63">
        <v>2022</v>
      </c>
      <c r="B63" t="s">
        <v>67</v>
      </c>
      <c r="C63" t="s">
        <v>46</v>
      </c>
      <c r="D63">
        <v>2022</v>
      </c>
      <c r="E63">
        <v>562</v>
      </c>
      <c r="F63">
        <v>390</v>
      </c>
      <c r="G63">
        <v>28.7</v>
      </c>
      <c r="H63">
        <v>105</v>
      </c>
      <c r="I63">
        <v>110.4</v>
      </c>
      <c r="J63">
        <v>6.7</v>
      </c>
      <c r="K63">
        <v>15</v>
      </c>
      <c r="L63">
        <v>49.1</v>
      </c>
      <c r="M63">
        <v>34.1</v>
      </c>
      <c r="N63">
        <v>34.4</v>
      </c>
      <c r="O63">
        <v>81.400000000000006</v>
      </c>
      <c r="P63">
        <v>29.7</v>
      </c>
      <c r="Q63">
        <v>3.1</v>
      </c>
      <c r="R63">
        <f>VLOOKUP($B63,'FG22'!$A:$Y,15,FALSE)</f>
        <v>0.47817460299999998</v>
      </c>
      <c r="S63">
        <f>VLOOKUP($B63,'FG22'!$A:$Y,16,FALSE)</f>
        <v>0.35399765020598201</v>
      </c>
      <c r="T63">
        <f>VLOOKUP($B63,'FG22'!$A:$Y,17,FALSE)</f>
        <v>0.35099999999999998</v>
      </c>
      <c r="U63">
        <f t="shared" si="9"/>
        <v>-0.17837053388830024</v>
      </c>
      <c r="V63">
        <f t="shared" si="10"/>
        <v>0.88631595277168951</v>
      </c>
      <c r="W63">
        <f t="shared" si="11"/>
        <v>-0.53960762791249084</v>
      </c>
      <c r="X63">
        <f t="shared" si="12"/>
        <v>-0.31084535887854126</v>
      </c>
      <c r="Y63">
        <f t="shared" si="13"/>
        <v>1.0839867566981156</v>
      </c>
      <c r="Z63">
        <f t="shared" si="14"/>
        <v>-5.9991724768459501E-2</v>
      </c>
      <c r="AA63">
        <f t="shared" si="15"/>
        <v>-0.7345115755418038</v>
      </c>
      <c r="AB63">
        <f t="shared" si="16"/>
        <v>0.24606173378569954</v>
      </c>
      <c r="AC63">
        <f t="shared" si="17"/>
        <v>0.1634051721390718</v>
      </c>
      <c r="AD63">
        <f>X63*'Comb LR RESULTS'!$B$18+Y63*'Comb LR RESULTS'!$B$19+Z63*'Comb LR RESULTS'!$B$20+AA63*'Comb LR RESULTS'!$B$21+AB63*'Comb LR RESULTS'!$B$22</f>
        <v>0.38705678624721795</v>
      </c>
    </row>
    <row r="64" spans="1:30" x14ac:dyDescent="0.3">
      <c r="A64">
        <v>2022</v>
      </c>
      <c r="B64" t="s">
        <v>345</v>
      </c>
      <c r="C64" t="s">
        <v>82</v>
      </c>
      <c r="D64">
        <v>2022</v>
      </c>
      <c r="E64">
        <v>595</v>
      </c>
      <c r="F64">
        <v>411</v>
      </c>
      <c r="G64">
        <v>24.3</v>
      </c>
      <c r="H64">
        <v>107.4</v>
      </c>
      <c r="I64">
        <v>116.9</v>
      </c>
      <c r="J64">
        <v>9.6999999999999993</v>
      </c>
      <c r="K64">
        <v>16.399999999999999</v>
      </c>
      <c r="L64">
        <v>54.4</v>
      </c>
      <c r="M64">
        <v>38</v>
      </c>
      <c r="N64">
        <v>31.8</v>
      </c>
      <c r="O64">
        <v>85.4</v>
      </c>
      <c r="P64">
        <v>29.2</v>
      </c>
      <c r="Q64">
        <v>5.3</v>
      </c>
      <c r="R64">
        <f>VLOOKUP($B64,'FG22'!$A:$Y,15,FALSE)</f>
        <v>0.46124763699999999</v>
      </c>
      <c r="S64">
        <f>VLOOKUP($B64,'FG22'!$A:$Y,16,FALSE)</f>
        <v>0.32695236488924101</v>
      </c>
      <c r="T64">
        <f>VLOOKUP($B64,'FG22'!$A:$Y,17,FALSE)</f>
        <v>0.34899999999999998</v>
      </c>
      <c r="U64">
        <f t="shared" si="9"/>
        <v>0.13770819879381546</v>
      </c>
      <c r="V64">
        <f t="shared" si="10"/>
        <v>9.1529719563496328E-2</v>
      </c>
      <c r="W64">
        <f t="shared" si="11"/>
        <v>0.32575808939469902</v>
      </c>
      <c r="X64">
        <f t="shared" si="12"/>
        <v>1.2856475725915788</v>
      </c>
      <c r="Y64">
        <f t="shared" si="13"/>
        <v>0.51664387176998661</v>
      </c>
      <c r="Z64">
        <f t="shared" si="14"/>
        <v>0.90727744795943277</v>
      </c>
      <c r="AA64">
        <f t="shared" si="15"/>
        <v>0.10442824164154006</v>
      </c>
      <c r="AB64">
        <f t="shared" si="16"/>
        <v>-0.2090379198380527</v>
      </c>
      <c r="AC64">
        <f t="shared" si="17"/>
        <v>-7.7167414709853333E-2</v>
      </c>
      <c r="AD64">
        <f>X64*'Comb LR RESULTS'!$B$18+Y64*'Comb LR RESULTS'!$B$19+Z64*'Comb LR RESULTS'!$B$20+AA64*'Comb LR RESULTS'!$B$21+AB64*'Comb LR RESULTS'!$B$22</f>
        <v>0.36594513394847566</v>
      </c>
    </row>
    <row r="65" spans="1:30" x14ac:dyDescent="0.3">
      <c r="A65">
        <v>2022</v>
      </c>
      <c r="B65" t="s">
        <v>43</v>
      </c>
      <c r="C65" t="s">
        <v>44</v>
      </c>
      <c r="D65">
        <v>2022</v>
      </c>
      <c r="E65">
        <v>604</v>
      </c>
      <c r="F65">
        <v>444</v>
      </c>
      <c r="G65">
        <v>30</v>
      </c>
      <c r="H65">
        <v>108</v>
      </c>
      <c r="I65">
        <v>113.7</v>
      </c>
      <c r="J65">
        <v>7.4</v>
      </c>
      <c r="K65">
        <v>18.899999999999999</v>
      </c>
      <c r="L65">
        <v>47.1</v>
      </c>
      <c r="M65">
        <v>28.2</v>
      </c>
      <c r="N65">
        <v>40</v>
      </c>
      <c r="O65">
        <v>78.7</v>
      </c>
      <c r="P65">
        <v>23.8</v>
      </c>
      <c r="Q65">
        <v>1</v>
      </c>
      <c r="R65">
        <f>VLOOKUP($B65,'FG22'!$A:$Y,15,FALSE)</f>
        <v>0.52072072000000003</v>
      </c>
      <c r="S65">
        <f>VLOOKUP($B65,'FG22'!$A:$Y,16,FALSE)</f>
        <v>0.37278903351098902</v>
      </c>
      <c r="T65">
        <f>VLOOKUP($B65,'FG22'!$A:$Y,17,FALSE)</f>
        <v>0.36099999999999999</v>
      </c>
      <c r="U65">
        <f t="shared" si="9"/>
        <v>0.70213450715473691</v>
      </c>
      <c r="V65">
        <f t="shared" si="10"/>
        <v>1.4385428041006725</v>
      </c>
      <c r="W65">
        <f t="shared" si="11"/>
        <v>-0.3376889605408131</v>
      </c>
      <c r="X65">
        <f t="shared" si="12"/>
        <v>-0.91329552169745476</v>
      </c>
      <c r="Y65">
        <f t="shared" si="13"/>
        <v>1.2516107908814267</v>
      </c>
      <c r="Z65">
        <f t="shared" si="14"/>
        <v>-1.5232963706901439</v>
      </c>
      <c r="AA65">
        <f t="shared" si="15"/>
        <v>-1.3007959521405614</v>
      </c>
      <c r="AB65">
        <f t="shared" si="16"/>
        <v>1.2262763723599361</v>
      </c>
      <c r="AC65">
        <f t="shared" si="17"/>
        <v>0.24783483707107301</v>
      </c>
      <c r="AD65">
        <f>X65*'Comb LR RESULTS'!$B$18+Y65*'Comb LR RESULTS'!$B$19+Z65*'Comb LR RESULTS'!$B$20+AA65*'Comb LR RESULTS'!$B$21+AB65*'Comb LR RESULTS'!$B$22</f>
        <v>0.36411106813617122</v>
      </c>
    </row>
    <row r="66" spans="1:30" x14ac:dyDescent="0.3">
      <c r="A66">
        <v>2022</v>
      </c>
      <c r="B66" t="s">
        <v>430</v>
      </c>
      <c r="C66" t="s">
        <v>64</v>
      </c>
      <c r="D66">
        <v>2022</v>
      </c>
      <c r="E66">
        <v>522</v>
      </c>
      <c r="F66">
        <v>391</v>
      </c>
      <c r="G66">
        <v>23</v>
      </c>
      <c r="H66">
        <v>104.6</v>
      </c>
      <c r="I66">
        <v>110.8</v>
      </c>
      <c r="J66">
        <v>6.6</v>
      </c>
      <c r="K66">
        <v>16.8</v>
      </c>
      <c r="L66">
        <v>46.7</v>
      </c>
      <c r="M66">
        <v>29.9</v>
      </c>
      <c r="N66">
        <v>37.200000000000003</v>
      </c>
      <c r="O66">
        <v>86.3</v>
      </c>
      <c r="P66">
        <v>27.7</v>
      </c>
      <c r="Q66">
        <v>3.4</v>
      </c>
      <c r="R66">
        <f>VLOOKUP($B66,'FG22'!$A:$Y,15,FALSE)</f>
        <v>0.388548057</v>
      </c>
      <c r="S66">
        <f>VLOOKUP($B66,'FG22'!$A:$Y,16,FALSE)</f>
        <v>0.29736675969563497</v>
      </c>
      <c r="T66">
        <f>VLOOKUP($B66,'FG22'!$A:$Y,17,FALSE)</f>
        <v>0.317</v>
      </c>
      <c r="U66">
        <f t="shared" ref="U66:U97" si="18">STANDARDIZE(K66,AVERAGE(K:K),_xlfn.STDEV.P(K:K))</f>
        <v>0.22801640813156338</v>
      </c>
      <c r="V66">
        <f t="shared" ref="V66:V97" si="19">STANDARDIZE(S66,AVERAGE(S:S),_xlfn.STDEV.P(S:S))</f>
        <v>-0.77790949816424637</v>
      </c>
      <c r="W66">
        <f t="shared" ref="W66:W97" si="20">STANDARDIZE(J66,AVERAGE(J:J),_xlfn.STDEV.P(J:J))</f>
        <v>-0.56845315182273071</v>
      </c>
      <c r="X66">
        <f t="shared" ref="X66:X97" si="21">STANDARDIZE(L66,AVERAGE(L:L),_xlfn.STDEV.P(L:L))</f>
        <v>-1.0337855542612371</v>
      </c>
      <c r="Y66">
        <f t="shared" ref="Y66:Y97" si="22">STANDARDIZE(G66,AVERAGE(G:G),_xlfn.STDEV.P(G:G))</f>
        <v>0.3490198375866756</v>
      </c>
      <c r="Z66">
        <f t="shared" ref="Z66:Z97" si="23">STANDARDIZE(M66,AVERAGE(M:M),_xlfn.STDEV.P(M:M))</f>
        <v>-1.1016662184754216</v>
      </c>
      <c r="AA66">
        <f t="shared" ref="AA66:AA97" si="24">STANDARDIZE(O66,AVERAGE(O:O),_xlfn.STDEV.P(O:O))</f>
        <v>0.29318970050779064</v>
      </c>
      <c r="AB66">
        <f t="shared" ref="AB66:AB97" si="25">STANDARDIZE(N66,AVERAGE(N:N),_xlfn.STDEV.P(N:N))</f>
        <v>0.73616905307281844</v>
      </c>
      <c r="AC66">
        <f t="shared" ref="AC66:AC97" si="26">Y66+AA66-AB66-Z66</f>
        <v>1.0077067034970693</v>
      </c>
      <c r="AD66">
        <f>X66*'Comb LR RESULTS'!$B$18+Y66*'Comb LR RESULTS'!$B$19+Z66*'Comb LR RESULTS'!$B$20+AA66*'Comb LR RESULTS'!$B$21+AB66*'Comb LR RESULTS'!$B$22</f>
        <v>0.35355653058641795</v>
      </c>
    </row>
    <row r="67" spans="1:30" x14ac:dyDescent="0.3">
      <c r="A67">
        <v>2022</v>
      </c>
      <c r="B67" t="s">
        <v>55</v>
      </c>
      <c r="C67" t="s">
        <v>42</v>
      </c>
      <c r="D67">
        <v>2022</v>
      </c>
      <c r="E67">
        <v>611</v>
      </c>
      <c r="F67">
        <v>418</v>
      </c>
      <c r="G67">
        <v>23.9</v>
      </c>
      <c r="H67">
        <v>106.3</v>
      </c>
      <c r="I67">
        <v>114</v>
      </c>
      <c r="J67">
        <v>8.9</v>
      </c>
      <c r="K67">
        <v>17.5</v>
      </c>
      <c r="L67">
        <v>49.5</v>
      </c>
      <c r="M67">
        <v>32</v>
      </c>
      <c r="N67">
        <v>33.5</v>
      </c>
      <c r="O67">
        <v>84.5</v>
      </c>
      <c r="P67">
        <v>28.6</v>
      </c>
      <c r="Q67">
        <v>4.5</v>
      </c>
      <c r="R67">
        <f>VLOOKUP($B67,'FG22'!$A:$Y,15,FALSE)</f>
        <v>0.42644320200000002</v>
      </c>
      <c r="S67">
        <f>VLOOKUP($B67,'FG22'!$A:$Y,16,FALSE)</f>
        <v>0.33133811394765</v>
      </c>
      <c r="T67">
        <f>VLOOKUP($B67,'FG22'!$A:$Y,17,FALSE)</f>
        <v>0.34399999999999997</v>
      </c>
      <c r="U67">
        <f t="shared" si="18"/>
        <v>0.38605577447262124</v>
      </c>
      <c r="V67">
        <f t="shared" si="19"/>
        <v>0.22041477043672933</v>
      </c>
      <c r="W67">
        <f t="shared" si="20"/>
        <v>9.4993898112781958E-2</v>
      </c>
      <c r="X67">
        <f t="shared" si="21"/>
        <v>-0.19035532631475896</v>
      </c>
      <c r="Y67">
        <f t="shared" si="22"/>
        <v>0.46506724586742915</v>
      </c>
      <c r="Z67">
        <f t="shared" si="23"/>
        <v>-0.58082897162194047</v>
      </c>
      <c r="AA67">
        <f t="shared" si="24"/>
        <v>-8.4333217224713486E-2</v>
      </c>
      <c r="AB67">
        <f t="shared" si="25"/>
        <v>8.8527238300554645E-2</v>
      </c>
      <c r="AC67">
        <f t="shared" si="26"/>
        <v>0.87303576196410149</v>
      </c>
      <c r="AD67">
        <f>X67*'Comb LR RESULTS'!$B$18+Y67*'Comb LR RESULTS'!$B$19+Z67*'Comb LR RESULTS'!$B$20+AA67*'Comb LR RESULTS'!$B$21+AB67*'Comb LR RESULTS'!$B$22</f>
        <v>0.352344535416941</v>
      </c>
    </row>
    <row r="68" spans="1:30" x14ac:dyDescent="0.3">
      <c r="A68">
        <v>2022</v>
      </c>
      <c r="B68" t="s">
        <v>294</v>
      </c>
      <c r="C68" t="s">
        <v>44</v>
      </c>
      <c r="D68">
        <v>2022</v>
      </c>
      <c r="E68">
        <v>403</v>
      </c>
      <c r="F68">
        <v>294</v>
      </c>
      <c r="G68">
        <v>17.7</v>
      </c>
      <c r="H68">
        <v>103.7</v>
      </c>
      <c r="I68">
        <v>112.3</v>
      </c>
      <c r="J68">
        <v>9.9</v>
      </c>
      <c r="K68">
        <v>21.9</v>
      </c>
      <c r="L68">
        <v>52</v>
      </c>
      <c r="M68">
        <v>30.1</v>
      </c>
      <c r="N68">
        <v>33.5</v>
      </c>
      <c r="O68">
        <v>89.1</v>
      </c>
      <c r="P68">
        <v>36.200000000000003</v>
      </c>
      <c r="Q68">
        <v>3</v>
      </c>
      <c r="R68">
        <f>VLOOKUP($B68,'FG22'!$A:$Y,15,FALSE)</f>
        <v>0.33795013800000001</v>
      </c>
      <c r="S68">
        <f>VLOOKUP($B68,'FG22'!$A:$Y,16,FALSE)</f>
        <v>0.27979603083572502</v>
      </c>
      <c r="T68">
        <f>VLOOKUP($B68,'FG22'!$A:$Y,17,FALSE)</f>
        <v>0.29699999999999999</v>
      </c>
      <c r="U68">
        <f t="shared" si="18"/>
        <v>1.3794460771878427</v>
      </c>
      <c r="V68">
        <f t="shared" si="19"/>
        <v>-1.2942646869426035</v>
      </c>
      <c r="W68">
        <f t="shared" si="20"/>
        <v>0.3834491372151787</v>
      </c>
      <c r="X68">
        <f t="shared" si="21"/>
        <v>0.56270737720888298</v>
      </c>
      <c r="Y68">
        <f t="shared" si="22"/>
        <v>-0.33437045562220746</v>
      </c>
      <c r="Z68">
        <f t="shared" si="23"/>
        <v>-1.0520626711560417</v>
      </c>
      <c r="AA68">
        <f t="shared" si="24"/>
        <v>0.88044757253613071</v>
      </c>
      <c r="AB68">
        <f t="shared" si="25"/>
        <v>8.8527238300554645E-2</v>
      </c>
      <c r="AC68">
        <f t="shared" si="26"/>
        <v>1.5096125497694102</v>
      </c>
      <c r="AD68">
        <f>X68*'Comb LR RESULTS'!$B$18+Y68*'Comb LR RESULTS'!$B$19+Z68*'Comb LR RESULTS'!$B$20+AA68*'Comb LR RESULTS'!$B$21+AB68*'Comb LR RESULTS'!$B$22</f>
        <v>0.34925448398742054</v>
      </c>
    </row>
    <row r="69" spans="1:30" x14ac:dyDescent="0.3">
      <c r="A69">
        <v>2022</v>
      </c>
      <c r="B69" t="s">
        <v>123</v>
      </c>
      <c r="C69" t="s">
        <v>40</v>
      </c>
      <c r="D69">
        <v>2022</v>
      </c>
      <c r="E69">
        <v>563</v>
      </c>
      <c r="F69">
        <v>385</v>
      </c>
      <c r="G69">
        <v>18.7</v>
      </c>
      <c r="H69">
        <v>106.8</v>
      </c>
      <c r="I69">
        <v>113</v>
      </c>
      <c r="J69">
        <v>2.2999999999999998</v>
      </c>
      <c r="K69">
        <v>16.899999999999999</v>
      </c>
      <c r="L69">
        <v>53.5</v>
      </c>
      <c r="M69">
        <v>36.6</v>
      </c>
      <c r="N69">
        <v>31.3</v>
      </c>
      <c r="O69">
        <v>90.4</v>
      </c>
      <c r="P69">
        <v>27.8</v>
      </c>
      <c r="Q69">
        <v>7.2</v>
      </c>
      <c r="R69">
        <f>VLOOKUP($B69,'FG22'!$A:$Y,15,FALSE)</f>
        <v>0.34455445499999998</v>
      </c>
      <c r="S69">
        <f>VLOOKUP($B69,'FG22'!$A:$Y,16,FALSE)</f>
        <v>0.29447688460350002</v>
      </c>
      <c r="T69">
        <f>VLOOKUP($B69,'FG22'!$A:$Y,17,FALSE)</f>
        <v>0.30299999999999999</v>
      </c>
      <c r="U69">
        <f t="shared" si="18"/>
        <v>0.25059346046599973</v>
      </c>
      <c r="V69">
        <f t="shared" si="19"/>
        <v>-0.86283494494806656</v>
      </c>
      <c r="W69">
        <f t="shared" si="20"/>
        <v>-1.8088106799630366</v>
      </c>
      <c r="X69">
        <f t="shared" si="21"/>
        <v>1.014544999323068</v>
      </c>
      <c r="Y69">
        <f t="shared" si="22"/>
        <v>-0.20542889086581445</v>
      </c>
      <c r="Z69">
        <f t="shared" si="23"/>
        <v>0.56005261672377937</v>
      </c>
      <c r="AA69">
        <f t="shared" si="24"/>
        <v>1.1531030131207198</v>
      </c>
      <c r="AB69">
        <f t="shared" si="25"/>
        <v>-0.29655708399646669</v>
      </c>
      <c r="AC69">
        <f t="shared" si="26"/>
        <v>0.6841785895275927</v>
      </c>
      <c r="AD69">
        <f>X69*'Comb LR RESULTS'!$B$18+Y69*'Comb LR RESULTS'!$B$19+Z69*'Comb LR RESULTS'!$B$20+AA69*'Comb LR RESULTS'!$B$21+AB69*'Comb LR RESULTS'!$B$22</f>
        <v>0.33914431417992441</v>
      </c>
    </row>
    <row r="70" spans="1:30" x14ac:dyDescent="0.3">
      <c r="A70">
        <v>2022</v>
      </c>
      <c r="B70" t="s">
        <v>289</v>
      </c>
      <c r="C70" t="s">
        <v>51</v>
      </c>
      <c r="D70">
        <v>2022</v>
      </c>
      <c r="E70">
        <v>470</v>
      </c>
      <c r="F70">
        <v>300</v>
      </c>
      <c r="G70">
        <v>25.7</v>
      </c>
      <c r="H70">
        <v>106.8</v>
      </c>
      <c r="I70">
        <v>112.6</v>
      </c>
      <c r="J70">
        <v>3.7</v>
      </c>
      <c r="K70">
        <v>15.5</v>
      </c>
      <c r="L70">
        <v>52.5</v>
      </c>
      <c r="M70">
        <v>37</v>
      </c>
      <c r="N70">
        <v>32</v>
      </c>
      <c r="O70">
        <v>83.7</v>
      </c>
      <c r="P70">
        <v>31.6</v>
      </c>
      <c r="Q70">
        <v>4.4000000000000004</v>
      </c>
      <c r="R70">
        <f>VLOOKUP($B70,'FG22'!$A:$Y,15,FALSE)</f>
        <v>0.41545893699999997</v>
      </c>
      <c r="S70">
        <f>VLOOKUP($B70,'FG22'!$A:$Y,16,FALSE)</f>
        <v>0.33005943125498999</v>
      </c>
      <c r="T70">
        <f>VLOOKUP($B70,'FG22'!$A:$Y,17,FALSE)</f>
        <v>0.34100000000000003</v>
      </c>
      <c r="U70">
        <f t="shared" si="18"/>
        <v>-6.5485272216115956E-2</v>
      </c>
      <c r="V70">
        <f t="shared" si="19"/>
        <v>0.18283781797105544</v>
      </c>
      <c r="W70">
        <f t="shared" si="20"/>
        <v>-1.4049733452196811</v>
      </c>
      <c r="X70">
        <f t="shared" si="21"/>
        <v>0.71331991791361127</v>
      </c>
      <c r="Y70">
        <f t="shared" si="22"/>
        <v>0.69716206242893664</v>
      </c>
      <c r="Z70">
        <f t="shared" si="23"/>
        <v>0.65925971136253725</v>
      </c>
      <c r="AA70">
        <f t="shared" si="24"/>
        <v>-0.25212118066138167</v>
      </c>
      <c r="AB70">
        <f t="shared" si="25"/>
        <v>-0.17403025417468723</v>
      </c>
      <c r="AC70">
        <f t="shared" si="26"/>
        <v>-4.0188575420295081E-2</v>
      </c>
      <c r="AD70">
        <f>X70*'Comb LR RESULTS'!$B$18+Y70*'Comb LR RESULTS'!$B$19+Z70*'Comb LR RESULTS'!$B$20+AA70*'Comb LR RESULTS'!$B$21+AB70*'Comb LR RESULTS'!$B$22</f>
        <v>0.33526259569450362</v>
      </c>
    </row>
    <row r="71" spans="1:30" x14ac:dyDescent="0.3">
      <c r="A71">
        <v>2022</v>
      </c>
      <c r="B71" t="s">
        <v>219</v>
      </c>
      <c r="C71" t="s">
        <v>38</v>
      </c>
      <c r="D71">
        <v>2022</v>
      </c>
      <c r="E71">
        <v>603</v>
      </c>
      <c r="F71">
        <v>429</v>
      </c>
      <c r="G71">
        <v>17.5</v>
      </c>
      <c r="H71">
        <v>101.6</v>
      </c>
      <c r="I71">
        <v>108.3</v>
      </c>
      <c r="J71">
        <v>15.4</v>
      </c>
      <c r="K71">
        <v>20.100000000000001</v>
      </c>
      <c r="L71">
        <v>52.2</v>
      </c>
      <c r="M71">
        <v>32.1</v>
      </c>
      <c r="N71">
        <v>29.4</v>
      </c>
      <c r="O71">
        <v>89</v>
      </c>
      <c r="P71">
        <v>26.8</v>
      </c>
      <c r="Q71">
        <v>7.7</v>
      </c>
      <c r="R71">
        <f>VLOOKUP($B71,'FG22'!$A:$Y,15,FALSE)</f>
        <v>0.39428571400000001</v>
      </c>
      <c r="S71">
        <f>VLOOKUP($B71,'FG22'!$A:$Y,16,FALSE)</f>
        <v>0.31247511927577698</v>
      </c>
      <c r="T71">
        <f>VLOOKUP($B71,'FG22'!$A:$Y,17,FALSE)</f>
        <v>0.31</v>
      </c>
      <c r="U71">
        <f t="shared" si="18"/>
        <v>0.97305913516797993</v>
      </c>
      <c r="V71">
        <f t="shared" si="19"/>
        <v>-0.33391654116544928</v>
      </c>
      <c r="W71">
        <f t="shared" si="20"/>
        <v>1.9699529522783608</v>
      </c>
      <c r="X71">
        <f t="shared" si="21"/>
        <v>0.62295239349077514</v>
      </c>
      <c r="Y71">
        <f t="shared" si="22"/>
        <v>-0.360158768573486</v>
      </c>
      <c r="Z71">
        <f t="shared" si="23"/>
        <v>-0.55602719796225064</v>
      </c>
      <c r="AA71">
        <f t="shared" si="24"/>
        <v>0.85947407710654833</v>
      </c>
      <c r="AB71">
        <f t="shared" si="25"/>
        <v>-0.62912990779844014</v>
      </c>
      <c r="AC71">
        <f t="shared" si="26"/>
        <v>1.6844724142937531</v>
      </c>
      <c r="AD71">
        <f>X71*'Comb LR RESULTS'!$B$18+Y71*'Comb LR RESULTS'!$B$19+Z71*'Comb LR RESULTS'!$B$20+AA71*'Comb LR RESULTS'!$B$21+AB71*'Comb LR RESULTS'!$B$22</f>
        <v>0.33116989075455244</v>
      </c>
    </row>
    <row r="72" spans="1:30" x14ac:dyDescent="0.3">
      <c r="A72">
        <v>2022</v>
      </c>
      <c r="B72" t="s">
        <v>92</v>
      </c>
      <c r="C72" t="s">
        <v>21</v>
      </c>
      <c r="D72">
        <v>2022</v>
      </c>
      <c r="E72">
        <v>697</v>
      </c>
      <c r="F72">
        <v>462</v>
      </c>
      <c r="G72">
        <v>29</v>
      </c>
      <c r="H72">
        <v>104.8</v>
      </c>
      <c r="I72">
        <v>109.6</v>
      </c>
      <c r="J72">
        <v>6.9</v>
      </c>
      <c r="K72">
        <v>17.5</v>
      </c>
      <c r="L72">
        <v>48.5</v>
      </c>
      <c r="M72">
        <v>31</v>
      </c>
      <c r="N72">
        <v>30.5</v>
      </c>
      <c r="O72">
        <v>77.7</v>
      </c>
      <c r="P72">
        <v>36.799999999999997</v>
      </c>
      <c r="Q72">
        <v>-5.2</v>
      </c>
      <c r="R72">
        <f>VLOOKUP($B72,'FG22'!$A:$Y,15,FALSE)</f>
        <v>0.44687500000000002</v>
      </c>
      <c r="S72">
        <f>VLOOKUP($B72,'FG22'!$A:$Y,16,FALSE)</f>
        <v>0.33743687256656801</v>
      </c>
      <c r="T72">
        <f>VLOOKUP($B72,'FG22'!$A:$Y,17,FALSE)</f>
        <v>0.33700000000000002</v>
      </c>
      <c r="U72">
        <f t="shared" si="18"/>
        <v>0.38605577447262124</v>
      </c>
      <c r="V72">
        <f t="shared" si="19"/>
        <v>0.39964044075995686</v>
      </c>
      <c r="W72">
        <f t="shared" si="20"/>
        <v>-0.48191658009201149</v>
      </c>
      <c r="X72">
        <f t="shared" si="21"/>
        <v>-0.49158040772421574</v>
      </c>
      <c r="Y72">
        <f t="shared" si="22"/>
        <v>1.1226692261250337</v>
      </c>
      <c r="Z72">
        <f t="shared" si="23"/>
        <v>-0.8288467082188361</v>
      </c>
      <c r="AA72">
        <f t="shared" si="24"/>
        <v>-1.5105309064363974</v>
      </c>
      <c r="AB72">
        <f t="shared" si="25"/>
        <v>-0.43658774664992916</v>
      </c>
      <c r="AC72">
        <f t="shared" si="26"/>
        <v>0.87757277455740157</v>
      </c>
      <c r="AD72">
        <f>X72*'Comb LR RESULTS'!$B$18+Y72*'Comb LR RESULTS'!$B$19+Z72*'Comb LR RESULTS'!$B$20+AA72*'Comb LR RESULTS'!$B$21+AB72*'Comb LR RESULTS'!$B$22</f>
        <v>0.32310033159630819</v>
      </c>
    </row>
    <row r="73" spans="1:30" x14ac:dyDescent="0.3">
      <c r="A73">
        <v>2022</v>
      </c>
      <c r="B73" t="s">
        <v>369</v>
      </c>
      <c r="C73" t="s">
        <v>27</v>
      </c>
      <c r="D73">
        <v>2022</v>
      </c>
      <c r="E73">
        <v>547</v>
      </c>
      <c r="F73">
        <v>356</v>
      </c>
      <c r="G73">
        <v>18.8</v>
      </c>
      <c r="H73">
        <v>104.3</v>
      </c>
      <c r="I73">
        <v>110</v>
      </c>
      <c r="J73">
        <v>9.3000000000000007</v>
      </c>
      <c r="K73">
        <v>19.2</v>
      </c>
      <c r="L73">
        <v>52.3</v>
      </c>
      <c r="M73">
        <v>33.1</v>
      </c>
      <c r="N73">
        <v>23.6</v>
      </c>
      <c r="O73">
        <v>86.4</v>
      </c>
      <c r="P73">
        <v>21.6</v>
      </c>
      <c r="Q73">
        <v>4.8</v>
      </c>
      <c r="R73">
        <f>VLOOKUP($B73,'FG22'!$A:$Y,15,FALSE)</f>
        <v>0.344298245</v>
      </c>
      <c r="S73">
        <f>VLOOKUP($B73,'FG22'!$A:$Y,16,FALSE)</f>
        <v>0.31269271993811698</v>
      </c>
      <c r="T73">
        <f>VLOOKUP($B73,'FG22'!$A:$Y,17,FALSE)</f>
        <v>0.34499999999999997</v>
      </c>
      <c r="U73">
        <f t="shared" si="18"/>
        <v>0.76986566415804769</v>
      </c>
      <c r="V73">
        <f t="shared" si="19"/>
        <v>-0.32752185873783357</v>
      </c>
      <c r="W73">
        <f t="shared" si="20"/>
        <v>0.21037599375374075</v>
      </c>
      <c r="X73">
        <f t="shared" si="21"/>
        <v>0.65307490163171911</v>
      </c>
      <c r="Y73">
        <f t="shared" si="22"/>
        <v>-0.19253473439017496</v>
      </c>
      <c r="Z73">
        <f t="shared" si="23"/>
        <v>-0.30800946136535506</v>
      </c>
      <c r="AA73">
        <f t="shared" si="24"/>
        <v>0.31416319593737602</v>
      </c>
      <c r="AB73">
        <f t="shared" si="25"/>
        <v>-1.6443522120360416</v>
      </c>
      <c r="AC73">
        <f t="shared" si="26"/>
        <v>2.0739901349485979</v>
      </c>
      <c r="AD73">
        <f>X73*'Comb LR RESULTS'!$B$18+Y73*'Comb LR RESULTS'!$B$19+Z73*'Comb LR RESULTS'!$B$20+AA73*'Comb LR RESULTS'!$B$21+AB73*'Comb LR RESULTS'!$B$22</f>
        <v>0.31951460994965741</v>
      </c>
    </row>
    <row r="74" spans="1:30" x14ac:dyDescent="0.3">
      <c r="A74">
        <v>2022</v>
      </c>
      <c r="B74" t="s">
        <v>77</v>
      </c>
      <c r="C74" t="s">
        <v>69</v>
      </c>
      <c r="D74">
        <v>2022</v>
      </c>
      <c r="E74">
        <v>599</v>
      </c>
      <c r="F74">
        <v>374</v>
      </c>
      <c r="G74">
        <v>27</v>
      </c>
      <c r="H74">
        <v>106.6</v>
      </c>
      <c r="I74">
        <v>113.7</v>
      </c>
      <c r="J74">
        <v>6.4</v>
      </c>
      <c r="K74">
        <v>15</v>
      </c>
      <c r="L74">
        <v>50.9</v>
      </c>
      <c r="M74">
        <v>35.9</v>
      </c>
      <c r="N74">
        <v>29.2</v>
      </c>
      <c r="O74">
        <v>81.099999999999994</v>
      </c>
      <c r="P74">
        <v>32.5</v>
      </c>
      <c r="Q74">
        <v>-3</v>
      </c>
      <c r="R74">
        <f>VLOOKUP($B74,'FG22'!$A:$Y,15,FALSE)</f>
        <v>0.41398865699999998</v>
      </c>
      <c r="S74">
        <f>VLOOKUP($B74,'FG22'!$A:$Y,16,FALSE)</f>
        <v>0.32567378374400002</v>
      </c>
      <c r="T74">
        <f>VLOOKUP($B74,'FG22'!$A:$Y,17,FALSE)</f>
        <v>0.33</v>
      </c>
      <c r="U74">
        <f t="shared" si="18"/>
        <v>-0.17837053388830024</v>
      </c>
      <c r="V74">
        <f t="shared" si="19"/>
        <v>5.3955751295981839E-2</v>
      </c>
      <c r="W74">
        <f t="shared" si="20"/>
        <v>-0.62614419964320989</v>
      </c>
      <c r="X74">
        <f t="shared" si="21"/>
        <v>0.23135978765848006</v>
      </c>
      <c r="Y74">
        <f t="shared" si="22"/>
        <v>0.86478609661224759</v>
      </c>
      <c r="Z74">
        <f t="shared" si="23"/>
        <v>0.38644020110595179</v>
      </c>
      <c r="AA74">
        <f t="shared" si="24"/>
        <v>-0.79743206183055693</v>
      </c>
      <c r="AB74">
        <f t="shared" si="25"/>
        <v>-0.66413757346180557</v>
      </c>
      <c r="AC74">
        <f t="shared" si="26"/>
        <v>0.34505140713754445</v>
      </c>
      <c r="AD74">
        <f>X74*'Comb LR RESULTS'!$B$18+Y74*'Comb LR RESULTS'!$B$19+Z74*'Comb LR RESULTS'!$B$20+AA74*'Comb LR RESULTS'!$B$21+AB74*'Comb LR RESULTS'!$B$22</f>
        <v>0.3031219849589738</v>
      </c>
    </row>
    <row r="75" spans="1:30" x14ac:dyDescent="0.3">
      <c r="A75">
        <v>2022</v>
      </c>
      <c r="B75" t="s">
        <v>281</v>
      </c>
      <c r="C75" t="s">
        <v>19</v>
      </c>
      <c r="D75">
        <v>2022</v>
      </c>
      <c r="E75">
        <v>494</v>
      </c>
      <c r="F75">
        <v>372</v>
      </c>
      <c r="G75">
        <v>19.899999999999999</v>
      </c>
      <c r="H75">
        <v>104.1</v>
      </c>
      <c r="I75">
        <v>109.5</v>
      </c>
      <c r="J75">
        <v>5.9</v>
      </c>
      <c r="K75">
        <v>18</v>
      </c>
      <c r="L75">
        <v>50.2</v>
      </c>
      <c r="M75">
        <v>32.200000000000003</v>
      </c>
      <c r="N75">
        <v>33</v>
      </c>
      <c r="O75">
        <v>87.6</v>
      </c>
      <c r="P75">
        <v>30.6</v>
      </c>
      <c r="Q75">
        <v>6.6</v>
      </c>
      <c r="R75">
        <f>VLOOKUP($B75,'FG22'!$A:$Y,15,FALSE)</f>
        <v>0.39955849799999998</v>
      </c>
      <c r="S75">
        <f>VLOOKUP($B75,'FG22'!$A:$Y,16,FALSE)</f>
        <v>0.326668616710515</v>
      </c>
      <c r="T75">
        <f>VLOOKUP($B75,'FG22'!$A:$Y,17,FALSE)</f>
        <v>0.32100000000000001</v>
      </c>
      <c r="U75">
        <f t="shared" si="18"/>
        <v>0.49894103614480551</v>
      </c>
      <c r="V75">
        <f t="shared" si="19"/>
        <v>8.3191144336496159E-2</v>
      </c>
      <c r="W75">
        <f t="shared" si="20"/>
        <v>-0.77037181919440822</v>
      </c>
      <c r="X75">
        <f t="shared" si="21"/>
        <v>2.0502230671861625E-2</v>
      </c>
      <c r="Y75">
        <f t="shared" si="22"/>
        <v>-5.069901315814293E-2</v>
      </c>
      <c r="Z75">
        <f t="shared" si="23"/>
        <v>-0.5312254243025607</v>
      </c>
      <c r="AA75">
        <f t="shared" si="24"/>
        <v>0.56584514109237682</v>
      </c>
      <c r="AB75">
        <f t="shared" si="25"/>
        <v>1.0080741421406828E-3</v>
      </c>
      <c r="AC75">
        <f t="shared" si="26"/>
        <v>1.0453634780946539</v>
      </c>
      <c r="AD75">
        <f>X75*'Comb LR RESULTS'!$B$18+Y75*'Comb LR RESULTS'!$B$19+Z75*'Comb LR RESULTS'!$B$20+AA75*'Comb LR RESULTS'!$B$21+AB75*'Comb LR RESULTS'!$B$22</f>
        <v>0.28231339310344572</v>
      </c>
    </row>
    <row r="76" spans="1:30" x14ac:dyDescent="0.3">
      <c r="A76">
        <v>2022</v>
      </c>
      <c r="B76" t="s">
        <v>95</v>
      </c>
      <c r="C76" t="s">
        <v>48</v>
      </c>
      <c r="D76">
        <v>2022</v>
      </c>
      <c r="E76">
        <v>483</v>
      </c>
      <c r="F76">
        <v>311</v>
      </c>
      <c r="G76">
        <v>26.4</v>
      </c>
      <c r="H76">
        <v>107.9</v>
      </c>
      <c r="I76">
        <v>116.2</v>
      </c>
      <c r="J76">
        <v>7.4</v>
      </c>
      <c r="K76">
        <v>21.1</v>
      </c>
      <c r="L76">
        <v>50.6</v>
      </c>
      <c r="M76">
        <v>29.5</v>
      </c>
      <c r="N76">
        <v>36.4</v>
      </c>
      <c r="O76">
        <v>80</v>
      </c>
      <c r="P76">
        <v>36.4</v>
      </c>
      <c r="Q76">
        <v>-1.5</v>
      </c>
      <c r="R76">
        <f>VLOOKUP($B76,'FG22'!$A:$Y,15,FALSE)</f>
        <v>0.46634615299999999</v>
      </c>
      <c r="S76">
        <f>VLOOKUP($B76,'FG22'!$A:$Y,16,FALSE)</f>
        <v>0.35689376989184401</v>
      </c>
      <c r="T76">
        <f>VLOOKUP($B76,'FG22'!$A:$Y,17,FALSE)</f>
        <v>0.36399999999999999</v>
      </c>
      <c r="U76">
        <f t="shared" si="18"/>
        <v>1.1988296585123486</v>
      </c>
      <c r="V76">
        <f t="shared" si="19"/>
        <v>0.97142491091684735</v>
      </c>
      <c r="W76">
        <f t="shared" si="20"/>
        <v>-0.3376889605408131</v>
      </c>
      <c r="X76">
        <f t="shared" si="21"/>
        <v>0.1409922632356439</v>
      </c>
      <c r="Y76">
        <f t="shared" si="22"/>
        <v>0.7874211577584117</v>
      </c>
      <c r="Z76">
        <f t="shared" si="23"/>
        <v>-1.2008733131141793</v>
      </c>
      <c r="AA76">
        <f t="shared" si="24"/>
        <v>-1.0281405115559752</v>
      </c>
      <c r="AB76">
        <f t="shared" si="25"/>
        <v>0.59613839041935535</v>
      </c>
      <c r="AC76">
        <f t="shared" si="26"/>
        <v>0.3640155688972605</v>
      </c>
      <c r="AD76">
        <f>X76*'Comb LR RESULTS'!$B$18+Y76*'Comb LR RESULTS'!$B$19+Z76*'Comb LR RESULTS'!$B$20+AA76*'Comb LR RESULTS'!$B$21+AB76*'Comb LR RESULTS'!$B$22</f>
        <v>0.28164380784983628</v>
      </c>
    </row>
    <row r="77" spans="1:30" x14ac:dyDescent="0.3">
      <c r="A77">
        <v>2022</v>
      </c>
      <c r="B77" t="s">
        <v>153</v>
      </c>
      <c r="C77" t="s">
        <v>17</v>
      </c>
      <c r="D77">
        <v>2022</v>
      </c>
      <c r="E77">
        <v>573</v>
      </c>
      <c r="F77">
        <v>401</v>
      </c>
      <c r="G77">
        <v>27.2</v>
      </c>
      <c r="H77">
        <v>104.7</v>
      </c>
      <c r="I77">
        <v>111.3</v>
      </c>
      <c r="J77">
        <v>9.1999999999999993</v>
      </c>
      <c r="K77">
        <v>18</v>
      </c>
      <c r="L77">
        <v>48.7</v>
      </c>
      <c r="M77">
        <v>30.7</v>
      </c>
      <c r="N77">
        <v>31.3</v>
      </c>
      <c r="O77">
        <v>78.900000000000006</v>
      </c>
      <c r="P77">
        <v>31.5</v>
      </c>
      <c r="Q77">
        <v>0.3</v>
      </c>
      <c r="R77">
        <f>VLOOKUP($B77,'FG22'!$A:$Y,15,FALSE)</f>
        <v>0.45057034200000001</v>
      </c>
      <c r="S77">
        <f>VLOOKUP($B77,'FG22'!$A:$Y,16,FALSE)</f>
        <v>0.328243811226896</v>
      </c>
      <c r="T77">
        <f>VLOOKUP($B77,'FG22'!$A:$Y,17,FALSE)</f>
        <v>0.31900000000000001</v>
      </c>
      <c r="U77">
        <f t="shared" si="18"/>
        <v>0.49894103614480551</v>
      </c>
      <c r="V77">
        <f t="shared" si="19"/>
        <v>0.12948176030088762</v>
      </c>
      <c r="W77">
        <f t="shared" si="20"/>
        <v>0.18153046984350069</v>
      </c>
      <c r="X77">
        <f t="shared" si="21"/>
        <v>-0.43133539144232352</v>
      </c>
      <c r="Y77">
        <f t="shared" si="22"/>
        <v>0.89057440956352618</v>
      </c>
      <c r="Z77">
        <f t="shared" si="23"/>
        <v>-0.90325202919790493</v>
      </c>
      <c r="AA77">
        <f t="shared" si="24"/>
        <v>-1.2588489612813936</v>
      </c>
      <c r="AB77">
        <f t="shared" si="25"/>
        <v>-0.29655708399646669</v>
      </c>
      <c r="AC77">
        <f t="shared" si="26"/>
        <v>0.83153456147650417</v>
      </c>
      <c r="AD77">
        <f>X77*'Comb LR RESULTS'!$B$18+Y77*'Comb LR RESULTS'!$B$19+Z77*'Comb LR RESULTS'!$B$20+AA77*'Comb LR RESULTS'!$B$21+AB77*'Comb LR RESULTS'!$B$22</f>
        <v>0.26727832717699018</v>
      </c>
    </row>
    <row r="78" spans="1:30" x14ac:dyDescent="0.3">
      <c r="A78">
        <v>2022</v>
      </c>
      <c r="B78" t="s">
        <v>65</v>
      </c>
      <c r="C78" t="s">
        <v>61</v>
      </c>
      <c r="D78">
        <v>2022</v>
      </c>
      <c r="E78">
        <v>420</v>
      </c>
      <c r="F78">
        <v>259</v>
      </c>
      <c r="G78">
        <v>25.1</v>
      </c>
      <c r="H78">
        <v>107.7</v>
      </c>
      <c r="I78">
        <v>112.1</v>
      </c>
      <c r="J78">
        <v>1.2</v>
      </c>
      <c r="K78">
        <v>13</v>
      </c>
      <c r="L78">
        <v>50.8</v>
      </c>
      <c r="M78">
        <v>37.799999999999997</v>
      </c>
      <c r="N78">
        <v>30.5</v>
      </c>
      <c r="O78">
        <v>83.5</v>
      </c>
      <c r="P78">
        <v>30.2</v>
      </c>
      <c r="Q78">
        <v>2.1</v>
      </c>
      <c r="R78">
        <f>VLOOKUP($B78,'FG22'!$A:$Y,15,FALSE)</f>
        <v>0.36170212699999998</v>
      </c>
      <c r="S78">
        <f>VLOOKUP($B78,'FG22'!$A:$Y,16,FALSE)</f>
        <v>0.30270165219261302</v>
      </c>
      <c r="T78">
        <f>VLOOKUP($B78,'FG22'!$A:$Y,17,FALSE)</f>
        <v>0.316</v>
      </c>
      <c r="U78">
        <f t="shared" si="18"/>
        <v>-0.62991158057703744</v>
      </c>
      <c r="V78">
        <f t="shared" si="19"/>
        <v>-0.62113174327699361</v>
      </c>
      <c r="W78">
        <f t="shared" si="20"/>
        <v>-2.1261114429756729</v>
      </c>
      <c r="X78">
        <f t="shared" si="21"/>
        <v>0.20123727951753398</v>
      </c>
      <c r="Y78">
        <f t="shared" si="22"/>
        <v>0.61979712357510108</v>
      </c>
      <c r="Z78">
        <f t="shared" si="23"/>
        <v>0.857673900640053</v>
      </c>
      <c r="AA78">
        <f t="shared" si="24"/>
        <v>-0.29406817152054943</v>
      </c>
      <c r="AB78">
        <f t="shared" si="25"/>
        <v>-0.43658774664992916</v>
      </c>
      <c r="AC78">
        <f t="shared" si="26"/>
        <v>-9.5357201935572178E-2</v>
      </c>
      <c r="AD78">
        <f>X78*'Comb LR RESULTS'!$B$18+Y78*'Comb LR RESULTS'!$B$19+Z78*'Comb LR RESULTS'!$B$20+AA78*'Comb LR RESULTS'!$B$21+AB78*'Comb LR RESULTS'!$B$22</f>
        <v>0.21719734838795574</v>
      </c>
    </row>
    <row r="79" spans="1:30" x14ac:dyDescent="0.3">
      <c r="A79">
        <v>2022</v>
      </c>
      <c r="B79" t="s">
        <v>184</v>
      </c>
      <c r="C79" t="s">
        <v>172</v>
      </c>
      <c r="D79">
        <v>2022</v>
      </c>
      <c r="E79">
        <v>666</v>
      </c>
      <c r="F79">
        <v>528</v>
      </c>
      <c r="G79">
        <v>15.3</v>
      </c>
      <c r="H79">
        <v>103.9</v>
      </c>
      <c r="I79">
        <v>114.2</v>
      </c>
      <c r="J79">
        <v>16.5</v>
      </c>
      <c r="K79">
        <v>17.399999999999999</v>
      </c>
      <c r="L79">
        <v>52.4</v>
      </c>
      <c r="M79">
        <v>35</v>
      </c>
      <c r="N79">
        <v>34.1</v>
      </c>
      <c r="O79">
        <v>92.6</v>
      </c>
      <c r="P79">
        <v>18.100000000000001</v>
      </c>
      <c r="Q79">
        <v>12.5</v>
      </c>
      <c r="R79">
        <f>VLOOKUP($B79,'FG22'!$A:$Y,15,FALSE)</f>
        <v>0.51414309400000002</v>
      </c>
      <c r="S79">
        <f>VLOOKUP($B79,'FG22'!$A:$Y,16,FALSE)</f>
        <v>0.36273104293005798</v>
      </c>
      <c r="T79">
        <f>VLOOKUP($B79,'FG22'!$A:$Y,17,FALSE)</f>
        <v>0.32</v>
      </c>
      <c r="U79">
        <f t="shared" si="18"/>
        <v>0.36347872213818405</v>
      </c>
      <c r="V79">
        <f t="shared" si="19"/>
        <v>1.1429662422770328</v>
      </c>
      <c r="W79">
        <f t="shared" si="20"/>
        <v>2.2872537152909969</v>
      </c>
      <c r="X79">
        <f t="shared" si="21"/>
        <v>0.68319740977266519</v>
      </c>
      <c r="Y79">
        <f t="shared" si="22"/>
        <v>-0.64383021103755056</v>
      </c>
      <c r="Z79">
        <f t="shared" si="23"/>
        <v>0.16322423816874615</v>
      </c>
      <c r="AA79">
        <f t="shared" si="24"/>
        <v>1.6145199125715566</v>
      </c>
      <c r="AB79">
        <f t="shared" si="25"/>
        <v>0.19355023529065166</v>
      </c>
      <c r="AC79">
        <f t="shared" si="26"/>
        <v>0.6139152280746083</v>
      </c>
      <c r="AD79">
        <f>X79*'Comb LR RESULTS'!$B$18+Y79*'Comb LR RESULTS'!$B$19+Z79*'Comb LR RESULTS'!$B$20+AA79*'Comb LR RESULTS'!$B$21+AB79*'Comb LR RESULTS'!$B$22</f>
        <v>0.20429530329906329</v>
      </c>
    </row>
    <row r="80" spans="1:30" x14ac:dyDescent="0.3">
      <c r="A80">
        <v>2022</v>
      </c>
      <c r="B80" t="s">
        <v>437</v>
      </c>
      <c r="C80" t="s">
        <v>80</v>
      </c>
      <c r="D80">
        <v>2022</v>
      </c>
      <c r="E80">
        <v>496</v>
      </c>
      <c r="F80">
        <v>336</v>
      </c>
      <c r="G80">
        <v>19.899999999999999</v>
      </c>
      <c r="H80">
        <v>105.5</v>
      </c>
      <c r="I80">
        <v>110.7</v>
      </c>
      <c r="J80">
        <v>8.6</v>
      </c>
      <c r="K80">
        <v>16.7</v>
      </c>
      <c r="L80">
        <v>49.3</v>
      </c>
      <c r="M80">
        <v>32.6</v>
      </c>
      <c r="N80">
        <v>36</v>
      </c>
      <c r="O80">
        <v>87.9</v>
      </c>
      <c r="P80">
        <v>38.700000000000003</v>
      </c>
      <c r="Q80">
        <v>1.4</v>
      </c>
      <c r="R80">
        <f>VLOOKUP($B80,'FG22'!$A:$Y,15,FALSE)</f>
        <v>0.38744588699999999</v>
      </c>
      <c r="S80">
        <f>VLOOKUP($B80,'FG22'!$A:$Y,16,FALSE)</f>
        <v>0.29772758316993703</v>
      </c>
      <c r="T80">
        <f>VLOOKUP($B80,'FG22'!$A:$Y,17,FALSE)</f>
        <v>0.30099999999999999</v>
      </c>
      <c r="U80">
        <f t="shared" si="18"/>
        <v>0.20543935579712619</v>
      </c>
      <c r="V80">
        <f t="shared" si="19"/>
        <v>-0.7673058928912746</v>
      </c>
      <c r="W80">
        <f t="shared" si="20"/>
        <v>8.4573263820627419E-3</v>
      </c>
      <c r="X80">
        <f t="shared" si="21"/>
        <v>-0.25060034259665115</v>
      </c>
      <c r="Y80">
        <f t="shared" si="22"/>
        <v>-5.069901315814293E-2</v>
      </c>
      <c r="Z80">
        <f t="shared" si="23"/>
        <v>-0.43201832966380282</v>
      </c>
      <c r="AA80">
        <f t="shared" si="24"/>
        <v>0.62876562738112995</v>
      </c>
      <c r="AB80">
        <f t="shared" si="25"/>
        <v>0.52612305909262447</v>
      </c>
      <c r="AC80">
        <f t="shared" si="26"/>
        <v>0.48396188479416535</v>
      </c>
      <c r="AD80">
        <f>X80*'Comb LR RESULTS'!$B$18+Y80*'Comb LR RESULTS'!$B$19+Z80*'Comb LR RESULTS'!$B$20+AA80*'Comb LR RESULTS'!$B$21+AB80*'Comb LR RESULTS'!$B$22</f>
        <v>0.19631753006562913</v>
      </c>
    </row>
    <row r="81" spans="1:30" x14ac:dyDescent="0.3">
      <c r="A81">
        <v>2022</v>
      </c>
      <c r="B81" t="s">
        <v>176</v>
      </c>
      <c r="C81" t="s">
        <v>25</v>
      </c>
      <c r="D81">
        <v>2022</v>
      </c>
      <c r="E81">
        <v>531</v>
      </c>
      <c r="F81">
        <v>387</v>
      </c>
      <c r="G81">
        <v>18.100000000000001</v>
      </c>
      <c r="H81">
        <v>103</v>
      </c>
      <c r="I81">
        <v>108.9</v>
      </c>
      <c r="J81">
        <v>6.2</v>
      </c>
      <c r="K81">
        <v>21.3</v>
      </c>
      <c r="L81">
        <v>51.3</v>
      </c>
      <c r="M81">
        <v>30</v>
      </c>
      <c r="N81">
        <v>34.700000000000003</v>
      </c>
      <c r="O81">
        <v>87.2</v>
      </c>
      <c r="P81">
        <v>23.1</v>
      </c>
      <c r="Q81">
        <v>7</v>
      </c>
      <c r="R81">
        <f>VLOOKUP($B81,'FG22'!$A:$Y,15,FALSE)</f>
        <v>0.43803418799999999</v>
      </c>
      <c r="S81">
        <f>VLOOKUP($B81,'FG22'!$A:$Y,16,FALSE)</f>
        <v>0.34277013960082198</v>
      </c>
      <c r="T81">
        <f>VLOOKUP($B81,'FG22'!$A:$Y,17,FALSE)</f>
        <v>0.33900000000000002</v>
      </c>
      <c r="U81">
        <f t="shared" si="18"/>
        <v>1.2439837631812221</v>
      </c>
      <c r="V81">
        <f t="shared" si="19"/>
        <v>0.55637042778746748</v>
      </c>
      <c r="W81">
        <f t="shared" si="20"/>
        <v>-0.68383524746368929</v>
      </c>
      <c r="X81">
        <f t="shared" si="21"/>
        <v>0.35184982022226235</v>
      </c>
      <c r="Y81">
        <f t="shared" si="22"/>
        <v>-0.28279382971965</v>
      </c>
      <c r="Z81">
        <f t="shared" si="23"/>
        <v>-1.0768644448157316</v>
      </c>
      <c r="AA81">
        <f t="shared" si="24"/>
        <v>0.4819511593740442</v>
      </c>
      <c r="AB81">
        <f t="shared" si="25"/>
        <v>0.29857323228074867</v>
      </c>
      <c r="AC81">
        <f t="shared" si="26"/>
        <v>0.97744854218937716</v>
      </c>
      <c r="AD81">
        <f>X81*'Comb LR RESULTS'!$B$18+Y81*'Comb LR RESULTS'!$B$19+Z81*'Comb LR RESULTS'!$B$20+AA81*'Comb LR RESULTS'!$B$21+AB81*'Comb LR RESULTS'!$B$22</f>
        <v>0.18800572982976879</v>
      </c>
    </row>
    <row r="82" spans="1:30" x14ac:dyDescent="0.3">
      <c r="A82">
        <v>2022</v>
      </c>
      <c r="B82" t="s">
        <v>273</v>
      </c>
      <c r="C82" t="s">
        <v>64</v>
      </c>
      <c r="D82">
        <v>2022</v>
      </c>
      <c r="E82">
        <v>400</v>
      </c>
      <c r="F82">
        <v>304</v>
      </c>
      <c r="G82">
        <v>21.7</v>
      </c>
      <c r="H82">
        <v>107.3</v>
      </c>
      <c r="I82">
        <v>117.8</v>
      </c>
      <c r="J82">
        <v>5.6</v>
      </c>
      <c r="K82">
        <v>20.6</v>
      </c>
      <c r="L82">
        <v>42.9</v>
      </c>
      <c r="M82">
        <v>22.3</v>
      </c>
      <c r="N82">
        <v>47.2</v>
      </c>
      <c r="O82">
        <v>85.4</v>
      </c>
      <c r="P82">
        <v>32.700000000000003</v>
      </c>
      <c r="Q82">
        <v>3.2</v>
      </c>
      <c r="R82">
        <f>VLOOKUP($B82,'FG22'!$A:$Y,15,FALSE)</f>
        <v>0.426315789</v>
      </c>
      <c r="S82">
        <f>VLOOKUP($B82,'FG22'!$A:$Y,16,FALSE)</f>
        <v>0.32422890082001599</v>
      </c>
      <c r="T82">
        <f>VLOOKUP($B82,'FG22'!$A:$Y,17,FALSE)</f>
        <v>0.32700000000000001</v>
      </c>
      <c r="U82">
        <f t="shared" si="18"/>
        <v>1.0859443968401641</v>
      </c>
      <c r="V82">
        <f t="shared" si="19"/>
        <v>1.1494633096231464E-2</v>
      </c>
      <c r="W82">
        <f t="shared" si="20"/>
        <v>-0.85690839092512738</v>
      </c>
      <c r="X82">
        <f t="shared" si="21"/>
        <v>-2.1784408636171739</v>
      </c>
      <c r="Y82">
        <f t="shared" si="22"/>
        <v>0.18139580340336459</v>
      </c>
      <c r="Z82">
        <f t="shared" si="23"/>
        <v>-2.9866010166118273</v>
      </c>
      <c r="AA82">
        <f t="shared" si="24"/>
        <v>0.10442824164154006</v>
      </c>
      <c r="AB82">
        <f t="shared" si="25"/>
        <v>2.4865523362410977</v>
      </c>
      <c r="AC82">
        <f t="shared" si="26"/>
        <v>0.78587272541563413</v>
      </c>
      <c r="AD82">
        <f>X82*'Comb LR RESULTS'!$B$18+Y82*'Comb LR RESULTS'!$B$19+Z82*'Comb LR RESULTS'!$B$20+AA82*'Comb LR RESULTS'!$B$21+AB82*'Comb LR RESULTS'!$B$22</f>
        <v>0.18100055862814007</v>
      </c>
    </row>
    <row r="83" spans="1:30" x14ac:dyDescent="0.3">
      <c r="A83">
        <v>2022</v>
      </c>
      <c r="B83" t="s">
        <v>211</v>
      </c>
      <c r="C83" t="s">
        <v>35</v>
      </c>
      <c r="D83">
        <v>2022</v>
      </c>
      <c r="E83">
        <v>727</v>
      </c>
      <c r="F83">
        <v>547</v>
      </c>
      <c r="G83">
        <v>14.1</v>
      </c>
      <c r="H83">
        <v>101.5</v>
      </c>
      <c r="I83">
        <v>110.1</v>
      </c>
      <c r="J83">
        <v>14.1</v>
      </c>
      <c r="K83">
        <v>23</v>
      </c>
      <c r="L83">
        <v>51.7</v>
      </c>
      <c r="M83">
        <v>28.7</v>
      </c>
      <c r="N83">
        <v>28</v>
      </c>
      <c r="O83">
        <v>88.5</v>
      </c>
      <c r="P83">
        <v>26</v>
      </c>
      <c r="Q83">
        <v>5.4</v>
      </c>
      <c r="R83">
        <f>VLOOKUP($B83,'FG22'!$A:$Y,15,FALSE)</f>
        <v>0.42922374400000002</v>
      </c>
      <c r="S83">
        <f>VLOOKUP($B83,'FG22'!$A:$Y,16,FALSE)</f>
        <v>0.31717930215498302</v>
      </c>
      <c r="T83">
        <f>VLOOKUP($B83,'FG22'!$A:$Y,17,FALSE)</f>
        <v>0.30599999999999999</v>
      </c>
      <c r="U83">
        <f t="shared" si="18"/>
        <v>1.6277936528666486</v>
      </c>
      <c r="V83">
        <f t="shared" si="19"/>
        <v>-0.19567359985056071</v>
      </c>
      <c r="W83">
        <f t="shared" si="20"/>
        <v>1.5949611414452447</v>
      </c>
      <c r="X83">
        <f t="shared" si="21"/>
        <v>0.47233985278604679</v>
      </c>
      <c r="Y83">
        <f t="shared" si="22"/>
        <v>-0.79856008874522222</v>
      </c>
      <c r="Z83">
        <f t="shared" si="23"/>
        <v>-1.399287502391696</v>
      </c>
      <c r="AA83">
        <f t="shared" si="24"/>
        <v>0.75460659995863033</v>
      </c>
      <c r="AB83">
        <f t="shared" si="25"/>
        <v>-0.87418356744199899</v>
      </c>
      <c r="AC83">
        <f t="shared" si="26"/>
        <v>2.2295175810471033</v>
      </c>
      <c r="AD83">
        <f>X83*'Comb LR RESULTS'!$B$18+Y83*'Comb LR RESULTS'!$B$19+Z83*'Comb LR RESULTS'!$B$20+AA83*'Comb LR RESULTS'!$B$21+AB83*'Comb LR RESULTS'!$B$22</f>
        <v>0.16962584566592309</v>
      </c>
    </row>
    <row r="84" spans="1:30" x14ac:dyDescent="0.3">
      <c r="A84">
        <v>2022</v>
      </c>
      <c r="B84" t="s">
        <v>66</v>
      </c>
      <c r="C84" t="s">
        <v>17</v>
      </c>
      <c r="D84">
        <v>2022</v>
      </c>
      <c r="E84">
        <v>452</v>
      </c>
      <c r="F84">
        <v>264</v>
      </c>
      <c r="G84">
        <v>31.8</v>
      </c>
      <c r="H84">
        <v>114.2</v>
      </c>
      <c r="I84">
        <v>119.8</v>
      </c>
      <c r="J84">
        <v>4.9000000000000004</v>
      </c>
      <c r="K84">
        <v>19.5</v>
      </c>
      <c r="L84">
        <v>55.7</v>
      </c>
      <c r="M84">
        <v>36.200000000000003</v>
      </c>
      <c r="N84">
        <v>29.7</v>
      </c>
      <c r="O84">
        <v>72.900000000000006</v>
      </c>
      <c r="P84">
        <v>41.9</v>
      </c>
      <c r="Q84">
        <v>-7.1</v>
      </c>
      <c r="R84">
        <f>VLOOKUP($B84,'FG22'!$A:$Y,15,FALSE)</f>
        <v>0.46231155699999998</v>
      </c>
      <c r="S84">
        <f>VLOOKUP($B84,'FG22'!$A:$Y,16,FALSE)</f>
        <v>0.32690249147818701</v>
      </c>
      <c r="T84">
        <f>VLOOKUP($B84,'FG22'!$A:$Y,17,FALSE)</f>
        <v>0.35</v>
      </c>
      <c r="U84">
        <f t="shared" si="18"/>
        <v>0.83759682116135836</v>
      </c>
      <c r="V84">
        <f t="shared" si="19"/>
        <v>9.0064077768831352E-2</v>
      </c>
      <c r="W84">
        <f t="shared" si="20"/>
        <v>-1.0588270582968049</v>
      </c>
      <c r="X84">
        <f t="shared" si="21"/>
        <v>1.6772401784238737</v>
      </c>
      <c r="Y84">
        <f t="shared" si="22"/>
        <v>1.4837056074429342</v>
      </c>
      <c r="Z84">
        <f t="shared" si="23"/>
        <v>0.4608455220850215</v>
      </c>
      <c r="AA84">
        <f t="shared" si="24"/>
        <v>-2.5172586870564095</v>
      </c>
      <c r="AB84">
        <f t="shared" si="25"/>
        <v>-0.57661840930339159</v>
      </c>
      <c r="AC84">
        <f t="shared" si="26"/>
        <v>-0.91778019239510522</v>
      </c>
      <c r="AD84">
        <f>X84*'Comb LR RESULTS'!$B$18+Y84*'Comb LR RESULTS'!$B$19+Z84*'Comb LR RESULTS'!$B$20+AA84*'Comb LR RESULTS'!$B$21+AB84*'Comb LR RESULTS'!$B$22</f>
        <v>0.16257045772392301</v>
      </c>
    </row>
    <row r="85" spans="1:30" x14ac:dyDescent="0.3">
      <c r="A85">
        <v>2022</v>
      </c>
      <c r="B85" t="s">
        <v>89</v>
      </c>
      <c r="C85" t="s">
        <v>64</v>
      </c>
      <c r="D85">
        <v>2022</v>
      </c>
      <c r="E85">
        <v>554</v>
      </c>
      <c r="F85">
        <v>418</v>
      </c>
      <c r="G85">
        <v>21.3</v>
      </c>
      <c r="H85">
        <v>104.4</v>
      </c>
      <c r="I85">
        <v>112.1</v>
      </c>
      <c r="J85">
        <v>6.2</v>
      </c>
      <c r="K85">
        <v>11.5</v>
      </c>
      <c r="L85">
        <v>50.5</v>
      </c>
      <c r="M85">
        <v>39</v>
      </c>
      <c r="N85">
        <v>35.200000000000003</v>
      </c>
      <c r="O85">
        <v>88.7</v>
      </c>
      <c r="P85">
        <v>28.1</v>
      </c>
      <c r="Q85">
        <v>8.8000000000000007</v>
      </c>
      <c r="R85">
        <f>VLOOKUP($B85,'FG22'!$A:$Y,15,FALSE)</f>
        <v>0.42941176399999997</v>
      </c>
      <c r="S85">
        <f>VLOOKUP($B85,'FG22'!$A:$Y,16,FALSE)</f>
        <v>0.326655949987806</v>
      </c>
      <c r="T85">
        <f>VLOOKUP($B85,'FG22'!$A:$Y,17,FALSE)</f>
        <v>0.31900000000000001</v>
      </c>
      <c r="U85">
        <f t="shared" si="18"/>
        <v>-0.96856736559359036</v>
      </c>
      <c r="V85">
        <f t="shared" si="19"/>
        <v>8.2818904343052793E-2</v>
      </c>
      <c r="W85">
        <f t="shared" si="20"/>
        <v>-0.68383524746368929</v>
      </c>
      <c r="X85">
        <f t="shared" si="21"/>
        <v>0.11086975509469779</v>
      </c>
      <c r="Y85">
        <f t="shared" si="22"/>
        <v>0.12981917750080757</v>
      </c>
      <c r="Z85">
        <f t="shared" si="23"/>
        <v>1.1552951845563284</v>
      </c>
      <c r="AA85">
        <f t="shared" si="24"/>
        <v>0.79655359081779809</v>
      </c>
      <c r="AB85">
        <f t="shared" si="25"/>
        <v>0.3860923964391626</v>
      </c>
      <c r="AC85">
        <f t="shared" si="26"/>
        <v>-0.6150148126768854</v>
      </c>
      <c r="AD85">
        <f>X85*'Comb LR RESULTS'!$B$18+Y85*'Comb LR RESULTS'!$B$19+Z85*'Comb LR RESULTS'!$B$20+AA85*'Comb LR RESULTS'!$B$21+AB85*'Comb LR RESULTS'!$B$22</f>
        <v>0.14488749329158121</v>
      </c>
    </row>
    <row r="86" spans="1:30" x14ac:dyDescent="0.3">
      <c r="A86">
        <v>2022</v>
      </c>
      <c r="B86" t="s">
        <v>178</v>
      </c>
      <c r="C86" t="s">
        <v>29</v>
      </c>
      <c r="D86">
        <v>2022</v>
      </c>
      <c r="E86">
        <v>604</v>
      </c>
      <c r="F86">
        <v>441</v>
      </c>
      <c r="G86">
        <v>15.9</v>
      </c>
      <c r="H86">
        <v>102.1</v>
      </c>
      <c r="I86">
        <v>109.8</v>
      </c>
      <c r="J86">
        <v>11.3</v>
      </c>
      <c r="K86">
        <v>19.5</v>
      </c>
      <c r="L86">
        <v>54.8</v>
      </c>
      <c r="M86">
        <v>35.299999999999997</v>
      </c>
      <c r="N86">
        <v>31.8</v>
      </c>
      <c r="O86">
        <v>89.9</v>
      </c>
      <c r="P86">
        <v>20</v>
      </c>
      <c r="Q86">
        <v>13.8</v>
      </c>
      <c r="R86">
        <f>VLOOKUP($B86,'FG22'!$A:$Y,15,FALSE)</f>
        <v>0.53320683099999999</v>
      </c>
      <c r="S86">
        <f>VLOOKUP($B86,'FG22'!$A:$Y,16,FALSE)</f>
        <v>0.39688688783946602</v>
      </c>
      <c r="T86">
        <f>VLOOKUP($B86,'FG22'!$A:$Y,17,FALSE)</f>
        <v>0.35399999999999998</v>
      </c>
      <c r="U86">
        <f t="shared" si="18"/>
        <v>0.83759682116135836</v>
      </c>
      <c r="V86">
        <f t="shared" si="19"/>
        <v>2.1467121817139501</v>
      </c>
      <c r="W86">
        <f t="shared" si="20"/>
        <v>0.78728647195853418</v>
      </c>
      <c r="X86">
        <f t="shared" si="21"/>
        <v>1.4061376051553609</v>
      </c>
      <c r="Y86">
        <f t="shared" si="22"/>
        <v>-0.56646527218371479</v>
      </c>
      <c r="Z86">
        <f t="shared" si="23"/>
        <v>0.23762955914781411</v>
      </c>
      <c r="AA86">
        <f t="shared" si="24"/>
        <v>1.0482355359728019</v>
      </c>
      <c r="AB86">
        <f t="shared" si="25"/>
        <v>-0.2090379198380527</v>
      </c>
      <c r="AC86">
        <f t="shared" si="26"/>
        <v>0.45317862447932566</v>
      </c>
      <c r="AD86">
        <f>X86*'Comb LR RESULTS'!$B$18+Y86*'Comb LR RESULTS'!$B$19+Z86*'Comb LR RESULTS'!$B$20+AA86*'Comb LR RESULTS'!$B$21+AB86*'Comb LR RESULTS'!$B$22</f>
        <v>0.14310830610620276</v>
      </c>
    </row>
    <row r="87" spans="1:30" x14ac:dyDescent="0.3">
      <c r="A87">
        <v>2022</v>
      </c>
      <c r="B87" t="s">
        <v>194</v>
      </c>
      <c r="C87" t="s">
        <v>44</v>
      </c>
      <c r="D87">
        <v>2022</v>
      </c>
      <c r="E87">
        <v>643</v>
      </c>
      <c r="F87">
        <v>513</v>
      </c>
      <c r="G87">
        <v>15.6</v>
      </c>
      <c r="H87">
        <v>103.5</v>
      </c>
      <c r="I87">
        <v>111</v>
      </c>
      <c r="J87">
        <v>6.2</v>
      </c>
      <c r="K87">
        <v>12.3</v>
      </c>
      <c r="L87">
        <v>50.9</v>
      </c>
      <c r="M87">
        <v>38.6</v>
      </c>
      <c r="N87">
        <v>30</v>
      </c>
      <c r="O87">
        <v>92.5</v>
      </c>
      <c r="P87">
        <v>20.6</v>
      </c>
      <c r="Q87">
        <v>11.7</v>
      </c>
      <c r="R87">
        <f>VLOOKUP($B87,'FG22'!$A:$Y,15,FALSE)</f>
        <v>0.40472175300000002</v>
      </c>
      <c r="S87">
        <f>VLOOKUP($B87,'FG22'!$A:$Y,16,FALSE)</f>
        <v>0.31922791698640002</v>
      </c>
      <c r="T87">
        <f>VLOOKUP($B87,'FG22'!$A:$Y,17,FALSE)</f>
        <v>0.32900000000000001</v>
      </c>
      <c r="U87">
        <f t="shared" si="18"/>
        <v>-0.78795094691809531</v>
      </c>
      <c r="V87">
        <f t="shared" si="19"/>
        <v>-0.13547046846970998</v>
      </c>
      <c r="W87">
        <f t="shared" si="20"/>
        <v>-0.68383524746368929</v>
      </c>
      <c r="X87">
        <f t="shared" si="21"/>
        <v>0.23135978765848006</v>
      </c>
      <c r="Y87">
        <f t="shared" si="22"/>
        <v>-0.60514774161063278</v>
      </c>
      <c r="Z87">
        <f t="shared" si="23"/>
        <v>1.0560880899175704</v>
      </c>
      <c r="AA87">
        <f t="shared" si="24"/>
        <v>1.5935464171419742</v>
      </c>
      <c r="AB87">
        <f t="shared" si="25"/>
        <v>-0.52410691080834315</v>
      </c>
      <c r="AC87">
        <f t="shared" si="26"/>
        <v>0.45641749642211416</v>
      </c>
      <c r="AD87">
        <f>X87*'Comb LR RESULTS'!$B$18+Y87*'Comb LR RESULTS'!$B$19+Z87*'Comb LR RESULTS'!$B$20+AA87*'Comb LR RESULTS'!$B$21+AB87*'Comb LR RESULTS'!$B$22</f>
        <v>0.10908455622580485</v>
      </c>
    </row>
    <row r="88" spans="1:30" x14ac:dyDescent="0.3">
      <c r="A88">
        <v>2022</v>
      </c>
      <c r="B88" t="s">
        <v>162</v>
      </c>
      <c r="C88" t="s">
        <v>17</v>
      </c>
      <c r="D88">
        <v>2022</v>
      </c>
      <c r="E88">
        <v>542</v>
      </c>
      <c r="F88">
        <v>399</v>
      </c>
      <c r="G88">
        <v>18</v>
      </c>
      <c r="H88">
        <v>103.1</v>
      </c>
      <c r="I88">
        <v>110.9</v>
      </c>
      <c r="J88">
        <v>1.3</v>
      </c>
      <c r="K88">
        <v>12.9</v>
      </c>
      <c r="L88">
        <v>55.2</v>
      </c>
      <c r="M88">
        <v>42.3</v>
      </c>
      <c r="N88">
        <v>27.5</v>
      </c>
      <c r="O88">
        <v>89.8</v>
      </c>
      <c r="P88">
        <v>20.6</v>
      </c>
      <c r="Q88">
        <v>9.9</v>
      </c>
      <c r="R88">
        <f>VLOOKUP($B88,'FG22'!$A:$Y,15,FALSE)</f>
        <v>0.37687366100000003</v>
      </c>
      <c r="S88">
        <f>VLOOKUP($B88,'FG22'!$A:$Y,16,FALSE)</f>
        <v>0.32946598452550302</v>
      </c>
      <c r="T88">
        <f>VLOOKUP($B88,'FG22'!$A:$Y,17,FALSE)</f>
        <v>0.34399999999999997</v>
      </c>
      <c r="U88">
        <f t="shared" si="18"/>
        <v>-0.65248863291147419</v>
      </c>
      <c r="V88">
        <f t="shared" si="19"/>
        <v>0.16539805776091968</v>
      </c>
      <c r="W88">
        <f t="shared" si="20"/>
        <v>-2.0972659190654332</v>
      </c>
      <c r="X88">
        <f t="shared" si="21"/>
        <v>1.5266276377191454</v>
      </c>
      <c r="Y88">
        <f t="shared" si="22"/>
        <v>-0.29568798619528947</v>
      </c>
      <c r="Z88">
        <f t="shared" si="23"/>
        <v>1.9737537153260831</v>
      </c>
      <c r="AA88">
        <f t="shared" si="24"/>
        <v>1.0272620405432165</v>
      </c>
      <c r="AB88">
        <f t="shared" si="25"/>
        <v>-0.96170273160041297</v>
      </c>
      <c r="AC88">
        <f t="shared" si="26"/>
        <v>-0.28047692937774316</v>
      </c>
      <c r="AD88">
        <f>X88*'Comb LR RESULTS'!$B$18+Y88*'Comb LR RESULTS'!$B$19+Z88*'Comb LR RESULTS'!$B$20+AA88*'Comb LR RESULTS'!$B$21+AB88*'Comb LR RESULTS'!$B$22</f>
        <v>0.10730130765766108</v>
      </c>
    </row>
    <row r="89" spans="1:30" x14ac:dyDescent="0.3">
      <c r="A89">
        <v>2022</v>
      </c>
      <c r="B89" t="s">
        <v>159</v>
      </c>
      <c r="C89" t="s">
        <v>46</v>
      </c>
      <c r="D89">
        <v>2022</v>
      </c>
      <c r="E89">
        <v>633</v>
      </c>
      <c r="F89">
        <v>484</v>
      </c>
      <c r="G89">
        <v>21.3</v>
      </c>
      <c r="H89">
        <v>104.8</v>
      </c>
      <c r="I89">
        <v>110.8</v>
      </c>
      <c r="J89">
        <v>4.8</v>
      </c>
      <c r="K89">
        <v>17.5</v>
      </c>
      <c r="L89">
        <v>49</v>
      </c>
      <c r="M89">
        <v>31.5</v>
      </c>
      <c r="N89">
        <v>35.700000000000003</v>
      </c>
      <c r="O89">
        <v>84.6</v>
      </c>
      <c r="P89">
        <v>25.9</v>
      </c>
      <c r="Q89">
        <v>6.7</v>
      </c>
      <c r="R89">
        <f>VLOOKUP($B89,'FG22'!$A:$Y,15,FALSE)</f>
        <v>0.39761092100000001</v>
      </c>
      <c r="S89">
        <f>VLOOKUP($B89,'FG22'!$A:$Y,16,FALSE)</f>
        <v>0.309771801744188</v>
      </c>
      <c r="T89">
        <f>VLOOKUP($B89,'FG22'!$A:$Y,17,FALSE)</f>
        <v>0.33300000000000002</v>
      </c>
      <c r="U89">
        <f t="shared" si="18"/>
        <v>0.38605577447262124</v>
      </c>
      <c r="V89">
        <f t="shared" si="19"/>
        <v>-0.41335957653869121</v>
      </c>
      <c r="W89">
        <f t="shared" si="20"/>
        <v>-1.0876725822070448</v>
      </c>
      <c r="X89">
        <f t="shared" si="21"/>
        <v>-0.34096786701948734</v>
      </c>
      <c r="Y89">
        <f t="shared" si="22"/>
        <v>0.12981917750080757</v>
      </c>
      <c r="Z89">
        <f t="shared" si="23"/>
        <v>-0.70483783992038829</v>
      </c>
      <c r="AA89">
        <f t="shared" si="24"/>
        <v>-6.335972179513108E-2</v>
      </c>
      <c r="AB89">
        <f t="shared" si="25"/>
        <v>0.47361156059757659</v>
      </c>
      <c r="AC89">
        <f t="shared" si="26"/>
        <v>0.29768573502848816</v>
      </c>
      <c r="AD89">
        <f>X89*'Comb LR RESULTS'!$B$18+Y89*'Comb LR RESULTS'!$B$19+Z89*'Comb LR RESULTS'!$B$20+AA89*'Comb LR RESULTS'!$B$21+AB89*'Comb LR RESULTS'!$B$22</f>
        <v>9.7224557830200689E-2</v>
      </c>
    </row>
    <row r="90" spans="1:30" x14ac:dyDescent="0.3">
      <c r="A90">
        <v>2022</v>
      </c>
      <c r="B90" t="s">
        <v>79</v>
      </c>
      <c r="C90" t="s">
        <v>80</v>
      </c>
      <c r="D90">
        <v>2022</v>
      </c>
      <c r="E90">
        <v>533</v>
      </c>
      <c r="F90">
        <v>333</v>
      </c>
      <c r="G90">
        <v>24.9</v>
      </c>
      <c r="H90">
        <v>104.7</v>
      </c>
      <c r="I90">
        <v>110.8</v>
      </c>
      <c r="J90">
        <v>12.3</v>
      </c>
      <c r="K90">
        <v>16.2</v>
      </c>
      <c r="L90">
        <v>52</v>
      </c>
      <c r="M90">
        <v>35.799999999999997</v>
      </c>
      <c r="N90">
        <v>27.4</v>
      </c>
      <c r="O90">
        <v>79.7</v>
      </c>
      <c r="P90">
        <v>29.4</v>
      </c>
      <c r="Q90">
        <v>-2.2000000000000002</v>
      </c>
      <c r="R90">
        <f>VLOOKUP($B90,'FG22'!$A:$Y,15,FALSE)</f>
        <v>0.39347826000000002</v>
      </c>
      <c r="S90">
        <f>VLOOKUP($B90,'FG22'!$A:$Y,16,FALSE)</f>
        <v>0.31021206598120799</v>
      </c>
      <c r="T90">
        <f>VLOOKUP($B90,'FG22'!$A:$Y,17,FALSE)</f>
        <v>0.33200000000000002</v>
      </c>
      <c r="U90">
        <f t="shared" si="18"/>
        <v>9.2554094124941894E-2</v>
      </c>
      <c r="V90">
        <f t="shared" si="19"/>
        <v>-0.40042142667414554</v>
      </c>
      <c r="W90">
        <f t="shared" si="20"/>
        <v>1.0757417110609309</v>
      </c>
      <c r="X90">
        <f t="shared" si="21"/>
        <v>0.56270737720888298</v>
      </c>
      <c r="Y90">
        <f t="shared" si="22"/>
        <v>0.59400881062382216</v>
      </c>
      <c r="Z90">
        <f t="shared" si="23"/>
        <v>0.3616384274462619</v>
      </c>
      <c r="AA90">
        <f t="shared" si="24"/>
        <v>-1.0910609978447254</v>
      </c>
      <c r="AB90">
        <f t="shared" si="25"/>
        <v>-0.97920656443209597</v>
      </c>
      <c r="AC90">
        <f t="shared" si="26"/>
        <v>0.1205159497649308</v>
      </c>
      <c r="AD90">
        <f>X90*'Comb LR RESULTS'!$B$18+Y90*'Comb LR RESULTS'!$B$19+Z90*'Comb LR RESULTS'!$B$20+AA90*'Comb LR RESULTS'!$B$21+AB90*'Comb LR RESULTS'!$B$22</f>
        <v>8.5963982114431889E-2</v>
      </c>
    </row>
    <row r="91" spans="1:30" x14ac:dyDescent="0.3">
      <c r="A91">
        <v>2022</v>
      </c>
      <c r="B91" t="s">
        <v>94</v>
      </c>
      <c r="C91" t="s">
        <v>88</v>
      </c>
      <c r="D91">
        <v>2022</v>
      </c>
      <c r="E91">
        <v>706</v>
      </c>
      <c r="F91">
        <v>504</v>
      </c>
      <c r="G91">
        <v>20.399999999999999</v>
      </c>
      <c r="H91">
        <v>103.7</v>
      </c>
      <c r="I91">
        <v>110.7</v>
      </c>
      <c r="J91">
        <v>9.6999999999999993</v>
      </c>
      <c r="K91">
        <v>13.5</v>
      </c>
      <c r="L91">
        <v>49.7</v>
      </c>
      <c r="M91">
        <v>36.200000000000003</v>
      </c>
      <c r="N91">
        <v>35.5</v>
      </c>
      <c r="O91">
        <v>87.3</v>
      </c>
      <c r="P91">
        <v>29.7</v>
      </c>
      <c r="Q91">
        <v>4.2</v>
      </c>
      <c r="R91">
        <f>VLOOKUP($B91,'FG22'!$A:$Y,15,FALSE)</f>
        <v>0.449206349</v>
      </c>
      <c r="S91">
        <f>VLOOKUP($B91,'FG22'!$A:$Y,16,FALSE)</f>
        <v>0.34181143724444202</v>
      </c>
      <c r="T91">
        <f>VLOOKUP($B91,'FG22'!$A:$Y,17,FALSE)</f>
        <v>0.33100000000000002</v>
      </c>
      <c r="U91">
        <f t="shared" si="18"/>
        <v>-0.51702631890485318</v>
      </c>
      <c r="V91">
        <f t="shared" si="19"/>
        <v>0.52819681358183757</v>
      </c>
      <c r="W91">
        <f t="shared" si="20"/>
        <v>0.32575808939469902</v>
      </c>
      <c r="X91">
        <f t="shared" si="21"/>
        <v>-0.13011031003286674</v>
      </c>
      <c r="Y91">
        <f t="shared" si="22"/>
        <v>1.3771769220053574E-2</v>
      </c>
      <c r="Z91">
        <f t="shared" si="23"/>
        <v>0.4608455220850215</v>
      </c>
      <c r="AA91">
        <f t="shared" si="24"/>
        <v>0.50292465480362658</v>
      </c>
      <c r="AB91">
        <f t="shared" si="25"/>
        <v>0.43860389493421048</v>
      </c>
      <c r="AC91">
        <f t="shared" si="26"/>
        <v>-0.38275299299555188</v>
      </c>
      <c r="AD91">
        <f>X91*'Comb LR RESULTS'!$B$18+Y91*'Comb LR RESULTS'!$B$19+Z91*'Comb LR RESULTS'!$B$20+AA91*'Comb LR RESULTS'!$B$21+AB91*'Comb LR RESULTS'!$B$22</f>
        <v>5.131300819222484E-2</v>
      </c>
    </row>
    <row r="92" spans="1:30" x14ac:dyDescent="0.3">
      <c r="A92">
        <v>2022</v>
      </c>
      <c r="B92" t="s">
        <v>276</v>
      </c>
      <c r="C92" t="s">
        <v>21</v>
      </c>
      <c r="D92">
        <v>2022</v>
      </c>
      <c r="E92">
        <v>441</v>
      </c>
      <c r="F92">
        <v>308</v>
      </c>
      <c r="G92">
        <v>22.7</v>
      </c>
      <c r="H92">
        <v>108.3</v>
      </c>
      <c r="I92">
        <v>112.8</v>
      </c>
      <c r="J92">
        <v>4.5</v>
      </c>
      <c r="K92">
        <v>14.1</v>
      </c>
      <c r="L92">
        <v>49.1</v>
      </c>
      <c r="M92">
        <v>35</v>
      </c>
      <c r="N92">
        <v>41.2</v>
      </c>
      <c r="O92">
        <v>85.9</v>
      </c>
      <c r="P92">
        <v>32.799999999999997</v>
      </c>
      <c r="Q92">
        <v>2.4</v>
      </c>
      <c r="R92">
        <f>VLOOKUP($B92,'FG22'!$A:$Y,15,FALSE)</f>
        <v>0.51449275299999997</v>
      </c>
      <c r="S92">
        <f>VLOOKUP($B92,'FG22'!$A:$Y,16,FALSE)</f>
        <v>0.367503732984716</v>
      </c>
      <c r="T92">
        <f>VLOOKUP($B92,'FG22'!$A:$Y,17,FALSE)</f>
        <v>0.33500000000000002</v>
      </c>
      <c r="U92">
        <f t="shared" si="18"/>
        <v>-0.38156400489823206</v>
      </c>
      <c r="V92">
        <f t="shared" si="19"/>
        <v>1.2832224202535996</v>
      </c>
      <c r="W92">
        <f t="shared" si="20"/>
        <v>-1.1742091539377637</v>
      </c>
      <c r="X92">
        <f t="shared" si="21"/>
        <v>-0.31084535887854126</v>
      </c>
      <c r="Y92">
        <f t="shared" si="22"/>
        <v>0.3103373681597576</v>
      </c>
      <c r="Z92">
        <f t="shared" si="23"/>
        <v>0.16322423816874615</v>
      </c>
      <c r="AA92">
        <f t="shared" si="24"/>
        <v>0.20929571878945805</v>
      </c>
      <c r="AB92">
        <f t="shared" si="25"/>
        <v>1.4363223663401301</v>
      </c>
      <c r="AC92">
        <f t="shared" si="26"/>
        <v>-1.0799135175596606</v>
      </c>
      <c r="AD92">
        <f>X92*'Comb LR RESULTS'!$B$18+Y92*'Comb LR RESULTS'!$B$19+Z92*'Comb LR RESULTS'!$B$20+AA92*'Comb LR RESULTS'!$B$21+AB92*'Comb LR RESULTS'!$B$22</f>
        <v>4.5081884811618123E-2</v>
      </c>
    </row>
    <row r="93" spans="1:30" x14ac:dyDescent="0.3">
      <c r="A93">
        <v>2022</v>
      </c>
      <c r="B93" t="s">
        <v>125</v>
      </c>
      <c r="C93" t="s">
        <v>25</v>
      </c>
      <c r="D93">
        <v>2022</v>
      </c>
      <c r="E93">
        <v>709</v>
      </c>
      <c r="F93">
        <v>527</v>
      </c>
      <c r="G93">
        <v>19</v>
      </c>
      <c r="H93">
        <v>104.4</v>
      </c>
      <c r="I93">
        <v>112.5</v>
      </c>
      <c r="J93">
        <v>8.6999999999999993</v>
      </c>
      <c r="K93">
        <v>19.100000000000001</v>
      </c>
      <c r="L93">
        <v>48.9</v>
      </c>
      <c r="M93">
        <v>29.8</v>
      </c>
      <c r="N93">
        <v>36.5</v>
      </c>
      <c r="O93">
        <v>85.6</v>
      </c>
      <c r="P93">
        <v>33.6</v>
      </c>
      <c r="Q93">
        <v>3.5</v>
      </c>
      <c r="R93">
        <f>VLOOKUP($B93,'FG22'!$A:$Y,15,FALSE)</f>
        <v>0.46625766800000001</v>
      </c>
      <c r="S93">
        <f>VLOOKUP($B93,'FG22'!$A:$Y,16,FALSE)</f>
        <v>0.34961855893439397</v>
      </c>
      <c r="T93">
        <f>VLOOKUP($B93,'FG22'!$A:$Y,17,FALSE)</f>
        <v>0.33500000000000002</v>
      </c>
      <c r="U93">
        <f t="shared" si="18"/>
        <v>0.74728861182361128</v>
      </c>
      <c r="V93">
        <f t="shared" si="19"/>
        <v>0.75762655586353644</v>
      </c>
      <c r="W93">
        <f t="shared" si="20"/>
        <v>3.7302850292302313E-2</v>
      </c>
      <c r="X93">
        <f t="shared" si="21"/>
        <v>-0.37109037516043342</v>
      </c>
      <c r="Y93">
        <f t="shared" si="22"/>
        <v>-0.16674642143889645</v>
      </c>
      <c r="Z93">
        <f t="shared" si="23"/>
        <v>-1.1264679921351106</v>
      </c>
      <c r="AA93">
        <f t="shared" si="24"/>
        <v>0.14637523250070489</v>
      </c>
      <c r="AB93">
        <f t="shared" si="25"/>
        <v>0.61364222325103845</v>
      </c>
      <c r="AC93">
        <f t="shared" si="26"/>
        <v>0.4924545799458806</v>
      </c>
      <c r="AD93">
        <f>X93*'Comb LR RESULTS'!$B$18+Y93*'Comb LR RESULTS'!$B$19+Z93*'Comb LR RESULTS'!$B$20+AA93*'Comb LR RESULTS'!$B$21+AB93*'Comb LR RESULTS'!$B$22</f>
        <v>3.6889632975027176E-2</v>
      </c>
    </row>
    <row r="94" spans="1:30" x14ac:dyDescent="0.3">
      <c r="A94">
        <v>2022</v>
      </c>
      <c r="B94" t="s">
        <v>133</v>
      </c>
      <c r="C94" t="s">
        <v>48</v>
      </c>
      <c r="D94">
        <v>2022</v>
      </c>
      <c r="E94">
        <v>637</v>
      </c>
      <c r="F94">
        <v>426</v>
      </c>
      <c r="G94">
        <v>23.5</v>
      </c>
      <c r="H94">
        <v>105.1</v>
      </c>
      <c r="I94">
        <v>113.9</v>
      </c>
      <c r="J94">
        <v>8.6999999999999993</v>
      </c>
      <c r="K94">
        <v>14.8</v>
      </c>
      <c r="L94">
        <v>48.2</v>
      </c>
      <c r="M94">
        <v>33.4</v>
      </c>
      <c r="N94">
        <v>31.7</v>
      </c>
      <c r="O94">
        <v>81.599999999999994</v>
      </c>
      <c r="P94">
        <v>30.2</v>
      </c>
      <c r="Q94">
        <v>-1.5</v>
      </c>
      <c r="R94">
        <f>VLOOKUP($B94,'FG22'!$A:$Y,15,FALSE)</f>
        <v>0.43979057500000002</v>
      </c>
      <c r="S94">
        <f>VLOOKUP($B94,'FG22'!$A:$Y,16,FALSE)</f>
        <v>0.33909621212508601</v>
      </c>
      <c r="T94">
        <f>VLOOKUP($B94,'FG22'!$A:$Y,17,FALSE)</f>
        <v>0.30599999999999999</v>
      </c>
      <c r="U94">
        <f t="shared" si="18"/>
        <v>-0.2235246385571738</v>
      </c>
      <c r="V94">
        <f t="shared" si="19"/>
        <v>0.44840384709427689</v>
      </c>
      <c r="W94">
        <f t="shared" si="20"/>
        <v>3.7302850292302313E-2</v>
      </c>
      <c r="X94">
        <f t="shared" si="21"/>
        <v>-0.58194793214705187</v>
      </c>
      <c r="Y94">
        <f t="shared" si="22"/>
        <v>0.41349061996487207</v>
      </c>
      <c r="Z94">
        <f t="shared" si="23"/>
        <v>-0.2336041403862871</v>
      </c>
      <c r="AA94">
        <f t="shared" si="24"/>
        <v>-0.69256458468263893</v>
      </c>
      <c r="AB94">
        <f t="shared" si="25"/>
        <v>-0.22654175266973575</v>
      </c>
      <c r="AC94">
        <f t="shared" si="26"/>
        <v>0.181071928338256</v>
      </c>
      <c r="AD94">
        <f>X94*'Comb LR RESULTS'!$B$18+Y94*'Comb LR RESULTS'!$B$19+Z94*'Comb LR RESULTS'!$B$20+AA94*'Comb LR RESULTS'!$B$21+AB94*'Comb LR RESULTS'!$B$22</f>
        <v>2.432528973838188E-2</v>
      </c>
    </row>
    <row r="95" spans="1:30" x14ac:dyDescent="0.3">
      <c r="A95">
        <v>2022</v>
      </c>
      <c r="B95" t="s">
        <v>214</v>
      </c>
      <c r="C95" t="s">
        <v>44</v>
      </c>
      <c r="D95">
        <v>2022</v>
      </c>
      <c r="E95">
        <v>629</v>
      </c>
      <c r="F95">
        <v>446</v>
      </c>
      <c r="G95">
        <v>20.6</v>
      </c>
      <c r="H95">
        <v>104.7</v>
      </c>
      <c r="I95">
        <v>113</v>
      </c>
      <c r="J95">
        <v>7.8</v>
      </c>
      <c r="K95">
        <v>18.5</v>
      </c>
      <c r="L95">
        <v>53</v>
      </c>
      <c r="M95">
        <v>34.5</v>
      </c>
      <c r="N95">
        <v>32.700000000000003</v>
      </c>
      <c r="O95">
        <v>83.8</v>
      </c>
      <c r="P95">
        <v>34.1</v>
      </c>
      <c r="Q95">
        <v>3.7</v>
      </c>
      <c r="R95">
        <f>VLOOKUP($B95,'FG22'!$A:$Y,15,FALSE)</f>
        <v>0.45601436200000001</v>
      </c>
      <c r="S95">
        <f>VLOOKUP($B95,'FG22'!$A:$Y,16,FALSE)</f>
        <v>0.363106052238725</v>
      </c>
      <c r="T95">
        <f>VLOOKUP($B95,'FG22'!$A:$Y,17,FALSE)</f>
        <v>0.32300000000000001</v>
      </c>
      <c r="U95">
        <f t="shared" si="18"/>
        <v>0.61182629781698983</v>
      </c>
      <c r="V95">
        <f t="shared" si="19"/>
        <v>1.1539867300390521</v>
      </c>
      <c r="W95">
        <f t="shared" si="20"/>
        <v>-0.2223068648998546</v>
      </c>
      <c r="X95">
        <f t="shared" si="21"/>
        <v>0.86393245861833967</v>
      </c>
      <c r="Y95">
        <f t="shared" si="22"/>
        <v>3.9560082171332542E-2</v>
      </c>
      <c r="Z95">
        <f t="shared" si="23"/>
        <v>3.9215369870298368E-2</v>
      </c>
      <c r="AA95">
        <f t="shared" si="24"/>
        <v>-0.23114768523179924</v>
      </c>
      <c r="AB95">
        <f t="shared" si="25"/>
        <v>-5.1503424352907196E-2</v>
      </c>
      <c r="AC95">
        <f t="shared" si="26"/>
        <v>-0.17929954857785785</v>
      </c>
      <c r="AD95">
        <f>X95*'Comb LR RESULTS'!$B$18+Y95*'Comb LR RESULTS'!$B$19+Z95*'Comb LR RESULTS'!$B$20+AA95*'Comb LR RESULTS'!$B$21+AB95*'Comb LR RESULTS'!$B$22</f>
        <v>1.7705516378111335E-2</v>
      </c>
    </row>
    <row r="96" spans="1:30" x14ac:dyDescent="0.3">
      <c r="A96">
        <v>2022</v>
      </c>
      <c r="B96" t="s">
        <v>114</v>
      </c>
      <c r="C96" t="s">
        <v>88</v>
      </c>
      <c r="D96">
        <v>2022</v>
      </c>
      <c r="E96">
        <v>672</v>
      </c>
      <c r="F96">
        <v>470</v>
      </c>
      <c r="G96">
        <v>18.100000000000001</v>
      </c>
      <c r="H96">
        <v>104.8</v>
      </c>
      <c r="I96">
        <v>111.9</v>
      </c>
      <c r="J96">
        <v>5.3</v>
      </c>
      <c r="K96">
        <v>11.2</v>
      </c>
      <c r="L96">
        <v>49.7</v>
      </c>
      <c r="M96">
        <v>38.5</v>
      </c>
      <c r="N96">
        <v>25</v>
      </c>
      <c r="O96">
        <v>87.6</v>
      </c>
      <c r="P96">
        <v>28.5</v>
      </c>
      <c r="Q96">
        <v>3.6</v>
      </c>
      <c r="R96">
        <f>VLOOKUP($B96,'FG22'!$A:$Y,15,FALSE)</f>
        <v>0.43275861999999998</v>
      </c>
      <c r="S96">
        <f>VLOOKUP($B96,'FG22'!$A:$Y,16,FALSE)</f>
        <v>0.35271375775337199</v>
      </c>
      <c r="T96">
        <f>VLOOKUP($B96,'FG22'!$A:$Y,17,FALSE)</f>
        <v>0.33800000000000002</v>
      </c>
      <c r="U96">
        <f t="shared" si="18"/>
        <v>-1.036298522596901</v>
      </c>
      <c r="V96">
        <f t="shared" si="19"/>
        <v>0.84858589985105337</v>
      </c>
      <c r="W96">
        <f t="shared" si="20"/>
        <v>-0.94344496265584643</v>
      </c>
      <c r="X96">
        <f t="shared" si="21"/>
        <v>-0.13011031003286674</v>
      </c>
      <c r="Y96">
        <f t="shared" si="22"/>
        <v>-0.28279382971965</v>
      </c>
      <c r="Z96">
        <f t="shared" si="23"/>
        <v>1.0312863162578807</v>
      </c>
      <c r="AA96">
        <f t="shared" si="24"/>
        <v>0.56584514109237682</v>
      </c>
      <c r="AB96">
        <f t="shared" si="25"/>
        <v>-1.3992985523924828</v>
      </c>
      <c r="AC96">
        <f t="shared" si="26"/>
        <v>0.65106354750732898</v>
      </c>
      <c r="AD96">
        <f>X96*'Comb LR RESULTS'!$B$18+Y96*'Comb LR RESULTS'!$B$19+Z96*'Comb LR RESULTS'!$B$20+AA96*'Comb LR RESULTS'!$B$21+AB96*'Comb LR RESULTS'!$B$22</f>
        <v>9.2405470307826698E-3</v>
      </c>
    </row>
    <row r="97" spans="1:30" x14ac:dyDescent="0.3">
      <c r="A97">
        <v>2022</v>
      </c>
      <c r="B97" t="s">
        <v>428</v>
      </c>
      <c r="C97" t="s">
        <v>157</v>
      </c>
      <c r="D97">
        <v>2022</v>
      </c>
      <c r="E97">
        <v>508</v>
      </c>
      <c r="F97">
        <v>332</v>
      </c>
      <c r="G97">
        <v>24.1</v>
      </c>
      <c r="H97">
        <v>107.2</v>
      </c>
      <c r="I97">
        <v>113.8</v>
      </c>
      <c r="J97">
        <v>3</v>
      </c>
      <c r="K97">
        <v>21.4</v>
      </c>
      <c r="L97">
        <v>50.3</v>
      </c>
      <c r="M97">
        <v>28.9</v>
      </c>
      <c r="N97">
        <v>35.200000000000003</v>
      </c>
      <c r="O97">
        <v>78.5</v>
      </c>
      <c r="P97">
        <v>41.3</v>
      </c>
      <c r="Q97">
        <v>-2.4</v>
      </c>
      <c r="R97">
        <f>VLOOKUP($B97,'FG22'!$A:$Y,15,FALSE)</f>
        <v>0.337053571</v>
      </c>
      <c r="S97">
        <f>VLOOKUP($B97,'FG22'!$A:$Y,16,FALSE)</f>
        <v>0.29158742065221099</v>
      </c>
      <c r="T97">
        <f>VLOOKUP($B97,'FG22'!$A:$Y,17,FALSE)</f>
        <v>0.32</v>
      </c>
      <c r="U97">
        <f t="shared" si="18"/>
        <v>1.2665608155156585</v>
      </c>
      <c r="V97">
        <f t="shared" si="19"/>
        <v>-0.94774830943804422</v>
      </c>
      <c r="W97">
        <f t="shared" si="20"/>
        <v>-1.6068920125913588</v>
      </c>
      <c r="X97">
        <f t="shared" si="21"/>
        <v>5.0624738812805589E-2</v>
      </c>
      <c r="Y97">
        <f t="shared" si="22"/>
        <v>0.49085555881870807</v>
      </c>
      <c r="Z97">
        <f t="shared" si="23"/>
        <v>-1.3496839550723172</v>
      </c>
      <c r="AA97">
        <f t="shared" si="24"/>
        <v>-1.3427429429997293</v>
      </c>
      <c r="AB97">
        <f t="shared" si="25"/>
        <v>0.3860923964391626</v>
      </c>
      <c r="AC97">
        <f t="shared" si="26"/>
        <v>0.11170417445213343</v>
      </c>
      <c r="AD97">
        <f>X97*'Comb LR RESULTS'!$B$18+Y97*'Comb LR RESULTS'!$B$19+Z97*'Comb LR RESULTS'!$B$20+AA97*'Comb LR RESULTS'!$B$21+AB97*'Comb LR RESULTS'!$B$22</f>
        <v>8.8449896161138866E-3</v>
      </c>
    </row>
    <row r="98" spans="1:30" x14ac:dyDescent="0.3">
      <c r="A98">
        <v>2022</v>
      </c>
      <c r="B98" t="s">
        <v>199</v>
      </c>
      <c r="C98" t="s">
        <v>29</v>
      </c>
      <c r="D98">
        <v>2022</v>
      </c>
      <c r="E98">
        <v>558</v>
      </c>
      <c r="F98">
        <v>392</v>
      </c>
      <c r="G98">
        <v>20.7</v>
      </c>
      <c r="H98">
        <v>105.3</v>
      </c>
      <c r="I98">
        <v>110.5</v>
      </c>
      <c r="J98">
        <v>7.1</v>
      </c>
      <c r="K98">
        <v>14.7</v>
      </c>
      <c r="L98">
        <v>45.9</v>
      </c>
      <c r="M98">
        <v>31.2</v>
      </c>
      <c r="N98">
        <v>40.6</v>
      </c>
      <c r="O98">
        <v>86.4</v>
      </c>
      <c r="P98">
        <v>37.700000000000003</v>
      </c>
      <c r="Q98">
        <v>1.3</v>
      </c>
      <c r="R98">
        <f>VLOOKUP($B98,'FG22'!$A:$Y,15,FALSE)</f>
        <v>0.426103646</v>
      </c>
      <c r="S98">
        <f>VLOOKUP($B98,'FG22'!$A:$Y,16,FALSE)</f>
        <v>0.30914948305068002</v>
      </c>
      <c r="T98">
        <f>VLOOKUP($B98,'FG22'!$A:$Y,17,FALSE)</f>
        <v>0.3</v>
      </c>
      <c r="U98">
        <f t="shared" ref="U98:U129" si="27">STANDARDIZE(K98,AVERAGE(K:K),_xlfn.STDEV.P(K:K))</f>
        <v>-0.24610169089161099</v>
      </c>
      <c r="V98">
        <f t="shared" ref="V98:V129" si="28">STANDARDIZE(S98,AVERAGE(S:S),_xlfn.STDEV.P(S:S))</f>
        <v>-0.43164780402365294</v>
      </c>
      <c r="W98">
        <f t="shared" ref="W98:W129" si="29">STANDARDIZE(J98,AVERAGE(J:J),_xlfn.STDEV.P(J:J))</f>
        <v>-0.42422553227153237</v>
      </c>
      <c r="X98">
        <f t="shared" ref="X98:X129" si="30">STANDARDIZE(L98,AVERAGE(L:L),_xlfn.STDEV.P(L:L))</f>
        <v>-1.2747656193888037</v>
      </c>
      <c r="Y98">
        <f t="shared" ref="Y98:Y129" si="31">STANDARDIZE(G98,AVERAGE(G:G),_xlfn.STDEV.P(G:G))</f>
        <v>5.2454238646971567E-2</v>
      </c>
      <c r="Z98">
        <f t="shared" ref="Z98:Z129" si="32">STANDARDIZE(M98,AVERAGE(M:M),_xlfn.STDEV.P(M:M))</f>
        <v>-0.77924316089945711</v>
      </c>
      <c r="AA98">
        <f t="shared" ref="AA98:AA129" si="33">STANDARDIZE(O98,AVERAGE(O:O),_xlfn.STDEV.P(O:O))</f>
        <v>0.31416319593737602</v>
      </c>
      <c r="AB98">
        <f t="shared" ref="AB98:AB129" si="34">STANDARDIZE(N98,AVERAGE(N:N),_xlfn.STDEV.P(N:N))</f>
        <v>1.3312993693500332</v>
      </c>
      <c r="AC98">
        <f t="shared" ref="AC98:AC99" si="35">Y98+AA98-AB98-Z98</f>
        <v>-0.18543877386622853</v>
      </c>
      <c r="AD98">
        <f>X98*'Comb LR RESULTS'!$B$18+Y98*'Comb LR RESULTS'!$B$19+Z98*'Comb LR RESULTS'!$B$20+AA98*'Comb LR RESULTS'!$B$21+AB98*'Comb LR RESULTS'!$B$22</f>
        <v>8.0208288439487241E-3</v>
      </c>
    </row>
    <row r="99" spans="1:30" x14ac:dyDescent="0.3">
      <c r="A99">
        <v>2022</v>
      </c>
      <c r="B99" t="s">
        <v>270</v>
      </c>
      <c r="C99" t="s">
        <v>80</v>
      </c>
      <c r="D99">
        <v>2022</v>
      </c>
      <c r="E99">
        <v>627</v>
      </c>
      <c r="F99">
        <v>458</v>
      </c>
      <c r="G99">
        <v>23.4</v>
      </c>
      <c r="H99">
        <v>106.8</v>
      </c>
      <c r="I99">
        <v>113.7</v>
      </c>
      <c r="J99">
        <v>9</v>
      </c>
      <c r="K99">
        <v>15.7</v>
      </c>
      <c r="L99">
        <v>48.2</v>
      </c>
      <c r="M99">
        <v>32.5</v>
      </c>
      <c r="N99">
        <v>38.799999999999997</v>
      </c>
      <c r="O99">
        <v>82.9</v>
      </c>
      <c r="P99">
        <v>27</v>
      </c>
      <c r="Q99">
        <v>4.5999999999999996</v>
      </c>
      <c r="R99">
        <f>VLOOKUP($B99,'FG22'!$A:$Y,15,FALSE)</f>
        <v>0.42808798599999998</v>
      </c>
      <c r="S99">
        <f>VLOOKUP($B99,'FG22'!$A:$Y,16,FALSE)</f>
        <v>0.31104471825418001</v>
      </c>
      <c r="T99">
        <f>VLOOKUP($B99,'FG22'!$A:$Y,17,FALSE)</f>
        <v>0.313</v>
      </c>
      <c r="U99">
        <f t="shared" si="27"/>
        <v>-2.0331167547242398E-2</v>
      </c>
      <c r="V99">
        <f t="shared" si="28"/>
        <v>-0.37595207625475713</v>
      </c>
      <c r="W99">
        <f t="shared" si="29"/>
        <v>0.12383942202302153</v>
      </c>
      <c r="X99">
        <f t="shared" si="30"/>
        <v>-0.58194793214705187</v>
      </c>
      <c r="Y99">
        <f t="shared" si="31"/>
        <v>0.40059646348923261</v>
      </c>
      <c r="Z99">
        <f t="shared" si="32"/>
        <v>-0.45682010332349277</v>
      </c>
      <c r="AA99">
        <f t="shared" si="33"/>
        <v>-0.4199091440980498</v>
      </c>
      <c r="AB99">
        <f t="shared" si="34"/>
        <v>1.0162303783797422</v>
      </c>
      <c r="AC99">
        <f t="shared" si="35"/>
        <v>-0.57872295566506671</v>
      </c>
      <c r="AD99">
        <f>X99*'Comb LR RESULTS'!$B$18+Y99*'Comb LR RESULTS'!$B$19+Z99*'Comb LR RESULTS'!$B$20+AA99*'Comb LR RESULTS'!$B$21+AB99*'Comb LR RESULTS'!$B$22</f>
        <v>3.0521091326440597E-3</v>
      </c>
    </row>
    <row r="100" spans="1:30" x14ac:dyDescent="0.3">
      <c r="A100">
        <v>2022</v>
      </c>
      <c r="B100" t="s">
        <v>466</v>
      </c>
      <c r="C100" t="s">
        <v>40</v>
      </c>
      <c r="D100">
        <v>2022</v>
      </c>
      <c r="E100">
        <v>420</v>
      </c>
      <c r="F100">
        <v>273</v>
      </c>
      <c r="G100">
        <v>15.8</v>
      </c>
      <c r="H100">
        <v>103.7</v>
      </c>
      <c r="I100">
        <v>109.2</v>
      </c>
      <c r="J100">
        <v>6.2</v>
      </c>
      <c r="K100">
        <v>16.7</v>
      </c>
      <c r="L100">
        <v>53.4</v>
      </c>
      <c r="M100">
        <v>36.700000000000003</v>
      </c>
      <c r="N100">
        <v>29.6</v>
      </c>
      <c r="O100">
        <v>88.5</v>
      </c>
      <c r="P100">
        <v>34.5</v>
      </c>
      <c r="Q100">
        <v>2.8</v>
      </c>
      <c r="R100">
        <f>VLOOKUP($B100,'FG22'!$A:$Y,15,FALSE)</f>
        <v>0.369272237</v>
      </c>
      <c r="S100">
        <f>VLOOKUP($B100,'FG22'!$A:$Y,16,FALSE)</f>
        <v>0.30768396140843801</v>
      </c>
      <c r="T100">
        <f>VLOOKUP($B100,'FG22'!$A:$Y,17,FALSE)</f>
        <v>0.316</v>
      </c>
      <c r="U100">
        <f t="shared" si="27"/>
        <v>0.20543935579712619</v>
      </c>
      <c r="V100">
        <f t="shared" si="28"/>
        <v>-0.47471543714644399</v>
      </c>
      <c r="W100">
        <f t="shared" si="29"/>
        <v>-0.68383524746368929</v>
      </c>
      <c r="X100">
        <f t="shared" si="30"/>
        <v>0.98442249118212199</v>
      </c>
      <c r="Y100">
        <f t="shared" si="31"/>
        <v>-0.57935942865935397</v>
      </c>
      <c r="Z100">
        <f t="shared" si="32"/>
        <v>0.58485439038346931</v>
      </c>
      <c r="AA100">
        <f t="shared" si="33"/>
        <v>0.75460659995863033</v>
      </c>
      <c r="AB100">
        <f t="shared" si="34"/>
        <v>-0.59412224213507403</v>
      </c>
      <c r="AC100">
        <f t="shared" ref="AC100:AC131" si="36">Y100+AA100-AB100-Z100</f>
        <v>0.18451502305088108</v>
      </c>
      <c r="AD100">
        <f>X100*'Comb LR RESULTS'!$B$18+Y100*'Comb LR RESULTS'!$B$19+Z100*'Comb LR RESULTS'!$B$20+AA100*'Comb LR RESULTS'!$B$21+AB100*'Comb LR RESULTS'!$B$22</f>
        <v>-3.1985856152571684E-2</v>
      </c>
    </row>
    <row r="101" spans="1:30" x14ac:dyDescent="0.3">
      <c r="A101">
        <v>2022</v>
      </c>
      <c r="B101" t="s">
        <v>293</v>
      </c>
      <c r="C101" t="s">
        <v>157</v>
      </c>
      <c r="D101">
        <v>2022</v>
      </c>
      <c r="E101">
        <v>435</v>
      </c>
      <c r="F101">
        <v>321</v>
      </c>
      <c r="G101">
        <v>18.100000000000001</v>
      </c>
      <c r="H101">
        <v>105.2</v>
      </c>
      <c r="I101">
        <v>112.2</v>
      </c>
      <c r="J101">
        <v>5.3</v>
      </c>
      <c r="K101">
        <v>16.2</v>
      </c>
      <c r="L101">
        <v>50.4</v>
      </c>
      <c r="M101">
        <v>34.200000000000003</v>
      </c>
      <c r="N101">
        <v>30.9</v>
      </c>
      <c r="O101">
        <v>86</v>
      </c>
      <c r="P101">
        <v>24</v>
      </c>
      <c r="Q101">
        <v>5.8</v>
      </c>
      <c r="R101">
        <f>VLOOKUP($B101,'FG22'!$A:$Y,15,FALSE)</f>
        <v>0.42210144900000002</v>
      </c>
      <c r="S101">
        <f>VLOOKUP($B101,'FG22'!$A:$Y,16,FALSE)</f>
        <v>0.343535454198718</v>
      </c>
      <c r="T101">
        <f>VLOOKUP($B101,'FG22'!$A:$Y,17,FALSE)</f>
        <v>0.34899999999999998</v>
      </c>
      <c r="U101">
        <f t="shared" si="27"/>
        <v>9.2554094124941894E-2</v>
      </c>
      <c r="V101">
        <f t="shared" si="28"/>
        <v>0.57886090993093053</v>
      </c>
      <c r="W101">
        <f t="shared" si="29"/>
        <v>-0.94344496265584643</v>
      </c>
      <c r="X101">
        <f t="shared" si="30"/>
        <v>8.0747246953751697E-2</v>
      </c>
      <c r="Y101">
        <f t="shared" si="31"/>
        <v>-0.28279382971965</v>
      </c>
      <c r="Z101">
        <f t="shared" si="32"/>
        <v>-3.5189951108769595E-2</v>
      </c>
      <c r="AA101">
        <f t="shared" si="33"/>
        <v>0.23026921421904045</v>
      </c>
      <c r="AB101">
        <f t="shared" si="34"/>
        <v>-0.36657241532319823</v>
      </c>
      <c r="AC101">
        <f t="shared" si="36"/>
        <v>0.34923775093135828</v>
      </c>
      <c r="AD101">
        <f>X101*'Comb LR RESULTS'!$B$18+Y101*'Comb LR RESULTS'!$B$19+Z101*'Comb LR RESULTS'!$B$20+AA101*'Comb LR RESULTS'!$B$21+AB101*'Comb LR RESULTS'!$B$22</f>
        <v>-3.8430286185017967E-2</v>
      </c>
    </row>
    <row r="102" spans="1:30" x14ac:dyDescent="0.3">
      <c r="A102">
        <v>2022</v>
      </c>
      <c r="B102" t="s">
        <v>198</v>
      </c>
      <c r="C102" t="s">
        <v>54</v>
      </c>
      <c r="D102">
        <v>2022</v>
      </c>
      <c r="E102">
        <v>683</v>
      </c>
      <c r="F102">
        <v>465</v>
      </c>
      <c r="G102">
        <v>15.9</v>
      </c>
      <c r="H102">
        <v>102</v>
      </c>
      <c r="I102">
        <v>108.6</v>
      </c>
      <c r="J102">
        <v>8.8000000000000007</v>
      </c>
      <c r="K102">
        <v>10.7</v>
      </c>
      <c r="L102">
        <v>51.5</v>
      </c>
      <c r="M102">
        <v>40.799999999999997</v>
      </c>
      <c r="N102">
        <v>25.5</v>
      </c>
      <c r="O102">
        <v>89.9</v>
      </c>
      <c r="P102">
        <v>27.2</v>
      </c>
      <c r="Q102">
        <v>6.5</v>
      </c>
      <c r="R102">
        <f>VLOOKUP($B102,'FG22'!$A:$Y,15,FALSE)</f>
        <v>0.39011924999999997</v>
      </c>
      <c r="S102">
        <f>VLOOKUP($B102,'FG22'!$A:$Y,16,FALSE)</f>
        <v>0.31829757324713798</v>
      </c>
      <c r="T102">
        <f>VLOOKUP($B102,'FG22'!$A:$Y,17,FALSE)</f>
        <v>0.30299999999999999</v>
      </c>
      <c r="U102">
        <f t="shared" si="27"/>
        <v>-1.1491837842690853</v>
      </c>
      <c r="V102">
        <f t="shared" si="28"/>
        <v>-0.16281070124807154</v>
      </c>
      <c r="W102">
        <f t="shared" si="29"/>
        <v>6.6148374202542395E-2</v>
      </c>
      <c r="X102">
        <f t="shared" si="30"/>
        <v>0.41209483650415457</v>
      </c>
      <c r="Y102">
        <f t="shared" si="31"/>
        <v>-0.56646527218371479</v>
      </c>
      <c r="Z102">
        <f t="shared" si="32"/>
        <v>1.6017271104307398</v>
      </c>
      <c r="AA102">
        <f t="shared" si="33"/>
        <v>1.0482355359728019</v>
      </c>
      <c r="AB102">
        <f t="shared" si="34"/>
        <v>-1.3117793882340687</v>
      </c>
      <c r="AC102">
        <f t="shared" si="36"/>
        <v>0.19182254159241618</v>
      </c>
      <c r="AD102">
        <f>X102*'Comb LR RESULTS'!$B$18+Y102*'Comb LR RESULTS'!$B$19+Z102*'Comb LR RESULTS'!$B$20+AA102*'Comb LR RESULTS'!$B$21+AB102*'Comb LR RESULTS'!$B$22</f>
        <v>-5.6919839640193703E-2</v>
      </c>
    </row>
    <row r="103" spans="1:30" x14ac:dyDescent="0.3">
      <c r="A103">
        <v>2022</v>
      </c>
      <c r="B103" t="s">
        <v>83</v>
      </c>
      <c r="C103" t="s">
        <v>54</v>
      </c>
      <c r="D103">
        <v>2022</v>
      </c>
      <c r="E103">
        <v>524</v>
      </c>
      <c r="F103">
        <v>310</v>
      </c>
      <c r="G103">
        <v>21</v>
      </c>
      <c r="H103">
        <v>104.2</v>
      </c>
      <c r="I103">
        <v>111.1</v>
      </c>
      <c r="J103">
        <v>10.3</v>
      </c>
      <c r="K103">
        <v>13.3</v>
      </c>
      <c r="L103">
        <v>55.2</v>
      </c>
      <c r="M103">
        <v>41.9</v>
      </c>
      <c r="N103">
        <v>24</v>
      </c>
      <c r="O103">
        <v>83.4</v>
      </c>
      <c r="P103">
        <v>35</v>
      </c>
      <c r="Q103">
        <v>-2.2999999999999998</v>
      </c>
      <c r="R103">
        <f>VLOOKUP($B103,'FG22'!$A:$Y,15,FALSE)</f>
        <v>0.34146341400000002</v>
      </c>
      <c r="S103">
        <f>VLOOKUP($B103,'FG22'!$A:$Y,16,FALSE)</f>
        <v>0.28032240929991697</v>
      </c>
      <c r="T103">
        <f>VLOOKUP($B103,'FG22'!$A:$Y,17,FALSE)</f>
        <v>0.29599999999999999</v>
      </c>
      <c r="U103">
        <f t="shared" si="27"/>
        <v>-0.56218042357372666</v>
      </c>
      <c r="V103">
        <f t="shared" si="28"/>
        <v>-1.2787958777990713</v>
      </c>
      <c r="W103">
        <f t="shared" si="29"/>
        <v>0.49883123285613751</v>
      </c>
      <c r="X103">
        <f t="shared" si="30"/>
        <v>1.5266276377191454</v>
      </c>
      <c r="Y103">
        <f t="shared" si="31"/>
        <v>9.1136708073889572E-2</v>
      </c>
      <c r="Z103">
        <f t="shared" si="32"/>
        <v>1.8745466206873251</v>
      </c>
      <c r="AA103">
        <f t="shared" si="33"/>
        <v>-0.31504166695013186</v>
      </c>
      <c r="AB103">
        <f t="shared" si="34"/>
        <v>-1.5743368807093108</v>
      </c>
      <c r="AC103">
        <f t="shared" si="36"/>
        <v>-0.52411469885425666</v>
      </c>
      <c r="AD103">
        <f>X103*'Comb LR RESULTS'!$B$18+Y103*'Comb LR RESULTS'!$B$19+Z103*'Comb LR RESULTS'!$B$20+AA103*'Comb LR RESULTS'!$B$21+AB103*'Comb LR RESULTS'!$B$22</f>
        <v>-5.6946292669602355E-2</v>
      </c>
    </row>
    <row r="104" spans="1:30" x14ac:dyDescent="0.3">
      <c r="A104">
        <v>2022</v>
      </c>
      <c r="B104" t="s">
        <v>182</v>
      </c>
      <c r="C104" t="s">
        <v>129</v>
      </c>
      <c r="D104">
        <v>2022</v>
      </c>
      <c r="E104">
        <v>557</v>
      </c>
      <c r="F104">
        <v>396</v>
      </c>
      <c r="G104">
        <v>19.2</v>
      </c>
      <c r="H104">
        <v>106.4</v>
      </c>
      <c r="I104">
        <v>115</v>
      </c>
      <c r="J104">
        <v>8.6</v>
      </c>
      <c r="K104">
        <v>15.8</v>
      </c>
      <c r="L104">
        <v>51.3</v>
      </c>
      <c r="M104">
        <v>35.5</v>
      </c>
      <c r="N104">
        <v>32</v>
      </c>
      <c r="O104">
        <v>85</v>
      </c>
      <c r="P104">
        <v>24.8</v>
      </c>
      <c r="Q104">
        <v>7.7</v>
      </c>
      <c r="R104">
        <f>VLOOKUP($B104,'FG22'!$A:$Y,15,FALSE)</f>
        <v>0.40650406500000003</v>
      </c>
      <c r="S104">
        <f>VLOOKUP($B104,'FG22'!$A:$Y,16,FALSE)</f>
        <v>0.317087508536673</v>
      </c>
      <c r="T104">
        <f>VLOOKUP($B104,'FG22'!$A:$Y,17,FALSE)</f>
        <v>0.315</v>
      </c>
      <c r="U104">
        <f t="shared" si="27"/>
        <v>2.2458847871947821E-3</v>
      </c>
      <c r="V104">
        <f t="shared" si="28"/>
        <v>-0.1983711607479498</v>
      </c>
      <c r="W104">
        <f t="shared" si="29"/>
        <v>8.4573263820627419E-3</v>
      </c>
      <c r="X104">
        <f t="shared" si="30"/>
        <v>0.35184982022226235</v>
      </c>
      <c r="Y104">
        <f t="shared" si="31"/>
        <v>-0.14095810848761794</v>
      </c>
      <c r="Z104">
        <f t="shared" si="32"/>
        <v>0.28723310646719391</v>
      </c>
      <c r="AA104">
        <f t="shared" si="33"/>
        <v>2.0534259923204495E-2</v>
      </c>
      <c r="AB104">
        <f t="shared" si="34"/>
        <v>-0.17403025417468723</v>
      </c>
      <c r="AC104">
        <f t="shared" si="36"/>
        <v>-0.23362670085692011</v>
      </c>
      <c r="AD104">
        <f>X104*'Comb LR RESULTS'!$B$18+Y104*'Comb LR RESULTS'!$B$19+Z104*'Comb LR RESULTS'!$B$20+AA104*'Comb LR RESULTS'!$B$21+AB104*'Comb LR RESULTS'!$B$22</f>
        <v>-8.2555206813942045E-2</v>
      </c>
    </row>
    <row r="105" spans="1:30" x14ac:dyDescent="0.3">
      <c r="A105">
        <v>2022</v>
      </c>
      <c r="B105" t="s">
        <v>290</v>
      </c>
      <c r="C105" t="s">
        <v>69</v>
      </c>
      <c r="D105">
        <v>2022</v>
      </c>
      <c r="E105">
        <v>540</v>
      </c>
      <c r="F105">
        <v>381</v>
      </c>
      <c r="G105">
        <v>18.399999999999999</v>
      </c>
      <c r="H105">
        <v>106.6</v>
      </c>
      <c r="I105">
        <v>111.6</v>
      </c>
      <c r="J105">
        <v>7.3</v>
      </c>
      <c r="K105">
        <v>14.1</v>
      </c>
      <c r="L105">
        <v>48.3</v>
      </c>
      <c r="M105">
        <v>34.200000000000003</v>
      </c>
      <c r="N105">
        <v>36.4</v>
      </c>
      <c r="O105">
        <v>87.3</v>
      </c>
      <c r="P105">
        <v>33.4</v>
      </c>
      <c r="Q105">
        <v>4.8</v>
      </c>
      <c r="R105">
        <f>VLOOKUP($B105,'FG22'!$A:$Y,15,FALSE)</f>
        <v>0.42490118500000001</v>
      </c>
      <c r="S105">
        <f>VLOOKUP($B105,'FG22'!$A:$Y,16,FALSE)</f>
        <v>0.31467122969574202</v>
      </c>
      <c r="T105">
        <f>VLOOKUP($B105,'FG22'!$A:$Y,17,FALSE)</f>
        <v>0.28100000000000003</v>
      </c>
      <c r="U105">
        <f t="shared" si="27"/>
        <v>-0.38156400489823206</v>
      </c>
      <c r="V105">
        <f t="shared" si="28"/>
        <v>-0.26937892183729045</v>
      </c>
      <c r="W105">
        <f t="shared" si="29"/>
        <v>-0.36653448445105297</v>
      </c>
      <c r="X105">
        <f t="shared" si="30"/>
        <v>-0.5518254240061079</v>
      </c>
      <c r="Y105">
        <f t="shared" si="31"/>
        <v>-0.24411136029273245</v>
      </c>
      <c r="Z105">
        <f t="shared" si="32"/>
        <v>-3.5189951108769595E-2</v>
      </c>
      <c r="AA105">
        <f t="shared" si="33"/>
        <v>0.50292465480362658</v>
      </c>
      <c r="AB105">
        <f t="shared" si="34"/>
        <v>0.59613839041935535</v>
      </c>
      <c r="AC105">
        <f t="shared" si="36"/>
        <v>-0.30213514479969161</v>
      </c>
      <c r="AD105">
        <f>X105*'Comb LR RESULTS'!$B$18+Y105*'Comb LR RESULTS'!$B$19+Z105*'Comb LR RESULTS'!$B$20+AA105*'Comb LR RESULTS'!$B$21+AB105*'Comb LR RESULTS'!$B$22</f>
        <v>-8.9589516849701442E-2</v>
      </c>
    </row>
    <row r="106" spans="1:30" x14ac:dyDescent="0.3">
      <c r="A106">
        <v>2022</v>
      </c>
      <c r="B106" t="s">
        <v>439</v>
      </c>
      <c r="C106" t="s">
        <v>129</v>
      </c>
      <c r="D106">
        <v>2022</v>
      </c>
      <c r="E106">
        <v>511</v>
      </c>
      <c r="F106">
        <v>355</v>
      </c>
      <c r="G106">
        <v>18</v>
      </c>
      <c r="H106">
        <v>101.5</v>
      </c>
      <c r="I106">
        <v>109.1</v>
      </c>
      <c r="J106">
        <v>4.8</v>
      </c>
      <c r="K106">
        <v>16.2</v>
      </c>
      <c r="L106">
        <v>53.5</v>
      </c>
      <c r="M106">
        <v>37.299999999999997</v>
      </c>
      <c r="N106">
        <v>23.2</v>
      </c>
      <c r="O106">
        <v>83.9</v>
      </c>
      <c r="P106">
        <v>25.4</v>
      </c>
      <c r="Q106">
        <v>1</v>
      </c>
      <c r="R106">
        <f>VLOOKUP($B106,'FG22'!$A:$Y,15,FALSE)</f>
        <v>0.39051918699999999</v>
      </c>
      <c r="S106">
        <f>VLOOKUP($B106,'FG22'!$A:$Y,16,FALSE)</f>
        <v>0.325991414294802</v>
      </c>
      <c r="T106">
        <f>VLOOKUP($B106,'FG22'!$A:$Y,17,FALSE)</f>
        <v>0.30499999999999999</v>
      </c>
      <c r="U106">
        <f t="shared" si="27"/>
        <v>9.2554094124941894E-2</v>
      </c>
      <c r="V106">
        <f t="shared" si="28"/>
        <v>6.3290035851208112E-2</v>
      </c>
      <c r="W106">
        <f t="shared" si="29"/>
        <v>-1.0876725822070448</v>
      </c>
      <c r="X106">
        <f t="shared" si="30"/>
        <v>1.014544999323068</v>
      </c>
      <c r="Y106">
        <f t="shared" si="31"/>
        <v>-0.29568798619528947</v>
      </c>
      <c r="Z106">
        <f t="shared" si="32"/>
        <v>0.73366503234160518</v>
      </c>
      <c r="AA106">
        <f t="shared" si="33"/>
        <v>-0.21017418980221386</v>
      </c>
      <c r="AB106">
        <f t="shared" si="34"/>
        <v>-1.7143675433627732</v>
      </c>
      <c r="AC106">
        <f t="shared" si="36"/>
        <v>0.47484033502366474</v>
      </c>
      <c r="AD106">
        <f>X106*'Comb LR RESULTS'!$B$18+Y106*'Comb LR RESULTS'!$B$19+Z106*'Comb LR RESULTS'!$B$20+AA106*'Comb LR RESULTS'!$B$21+AB106*'Comb LR RESULTS'!$B$22</f>
        <v>-9.6819657219549271E-2</v>
      </c>
    </row>
    <row r="107" spans="1:30" x14ac:dyDescent="0.3">
      <c r="A107">
        <v>2022</v>
      </c>
      <c r="B107" t="s">
        <v>177</v>
      </c>
      <c r="C107" t="s">
        <v>35</v>
      </c>
      <c r="D107">
        <v>2022</v>
      </c>
      <c r="E107">
        <v>450</v>
      </c>
      <c r="F107">
        <v>320</v>
      </c>
      <c r="G107">
        <v>17.8</v>
      </c>
      <c r="H107">
        <v>103.3</v>
      </c>
      <c r="I107">
        <v>112.4</v>
      </c>
      <c r="J107">
        <v>15.9</v>
      </c>
      <c r="K107">
        <v>15.1</v>
      </c>
      <c r="L107">
        <v>47.6</v>
      </c>
      <c r="M107">
        <v>32.5</v>
      </c>
      <c r="N107">
        <v>33.6</v>
      </c>
      <c r="O107">
        <v>86.1</v>
      </c>
      <c r="P107">
        <v>22.4</v>
      </c>
      <c r="Q107">
        <v>4</v>
      </c>
      <c r="R107">
        <f>VLOOKUP($B107,'FG22'!$A:$Y,15,FALSE)</f>
        <v>0.39901477800000001</v>
      </c>
      <c r="S107">
        <f>VLOOKUP($B107,'FG22'!$A:$Y,16,FALSE)</f>
        <v>0.305674359665976</v>
      </c>
      <c r="T107">
        <f>VLOOKUP($B107,'FG22'!$A:$Y,17,FALSE)</f>
        <v>0.29099999999999998</v>
      </c>
      <c r="U107">
        <f t="shared" si="27"/>
        <v>-0.15579348155386347</v>
      </c>
      <c r="V107">
        <f t="shared" si="28"/>
        <v>-0.53377208160163614</v>
      </c>
      <c r="W107">
        <f t="shared" si="29"/>
        <v>2.114180571829559</v>
      </c>
      <c r="X107">
        <f t="shared" si="30"/>
        <v>-0.76268298099272636</v>
      </c>
      <c r="Y107">
        <f t="shared" si="31"/>
        <v>-0.321476299146568</v>
      </c>
      <c r="Z107">
        <f t="shared" si="32"/>
        <v>-0.45682010332349277</v>
      </c>
      <c r="AA107">
        <f t="shared" si="33"/>
        <v>0.25124270964862283</v>
      </c>
      <c r="AB107">
        <f t="shared" si="34"/>
        <v>0.10603107113223768</v>
      </c>
      <c r="AC107">
        <f t="shared" si="36"/>
        <v>0.2805554426933099</v>
      </c>
      <c r="AD107">
        <f>X107*'Comb LR RESULTS'!$B$18+Y107*'Comb LR RESULTS'!$B$19+Z107*'Comb LR RESULTS'!$B$20+AA107*'Comb LR RESULTS'!$B$21+AB107*'Comb LR RESULTS'!$B$22</f>
        <v>-0.11887987015772297</v>
      </c>
    </row>
    <row r="108" spans="1:30" x14ac:dyDescent="0.3">
      <c r="A108">
        <v>2022</v>
      </c>
      <c r="B108" t="s">
        <v>425</v>
      </c>
      <c r="C108" t="s">
        <v>35</v>
      </c>
      <c r="D108">
        <v>2022</v>
      </c>
      <c r="E108">
        <v>425</v>
      </c>
      <c r="F108">
        <v>255</v>
      </c>
      <c r="G108">
        <v>29</v>
      </c>
      <c r="H108">
        <v>104.4</v>
      </c>
      <c r="I108">
        <v>109.9</v>
      </c>
      <c r="J108">
        <v>12.9</v>
      </c>
      <c r="K108">
        <v>13.1</v>
      </c>
      <c r="L108">
        <v>44.9</v>
      </c>
      <c r="M108">
        <v>31.8</v>
      </c>
      <c r="N108">
        <v>37.799999999999997</v>
      </c>
      <c r="O108">
        <v>75.8</v>
      </c>
      <c r="P108">
        <v>44.2</v>
      </c>
      <c r="Q108">
        <v>-8.3000000000000007</v>
      </c>
      <c r="R108">
        <f>VLOOKUP($B108,'FG22'!$A:$Y,15,FALSE)</f>
        <v>0.32989690700000002</v>
      </c>
      <c r="S108">
        <f>VLOOKUP($B108,'FG22'!$A:$Y,16,FALSE)</f>
        <v>0.26026444530711901</v>
      </c>
      <c r="T108">
        <f>VLOOKUP($B108,'FG22'!$A:$Y,17,FALSE)</f>
        <v>0.29399999999999998</v>
      </c>
      <c r="U108">
        <f t="shared" si="27"/>
        <v>-0.6073345282426007</v>
      </c>
      <c r="V108">
        <f t="shared" si="28"/>
        <v>-1.8682440370977835</v>
      </c>
      <c r="W108">
        <f t="shared" si="29"/>
        <v>1.248814854522369</v>
      </c>
      <c r="X108">
        <f t="shared" si="30"/>
        <v>-1.5759907007982605</v>
      </c>
      <c r="Y108">
        <f t="shared" si="31"/>
        <v>1.1226692261250337</v>
      </c>
      <c r="Z108">
        <f t="shared" si="32"/>
        <v>-0.63043251894131946</v>
      </c>
      <c r="AA108">
        <f t="shared" si="33"/>
        <v>-1.9090273195984868</v>
      </c>
      <c r="AB108">
        <f t="shared" si="34"/>
        <v>0.8411920500629142</v>
      </c>
      <c r="AC108">
        <f t="shared" si="36"/>
        <v>-0.99711762459504782</v>
      </c>
      <c r="AD108">
        <f>X108*'Comb LR RESULTS'!$B$18+Y108*'Comb LR RESULTS'!$B$19+Z108*'Comb LR RESULTS'!$B$20+AA108*'Comb LR RESULTS'!$B$21+AB108*'Comb LR RESULTS'!$B$22</f>
        <v>-0.13063547597219582</v>
      </c>
    </row>
    <row r="109" spans="1:30" x14ac:dyDescent="0.3">
      <c r="A109">
        <v>2022</v>
      </c>
      <c r="B109" t="s">
        <v>444</v>
      </c>
      <c r="C109" t="s">
        <v>82</v>
      </c>
      <c r="D109">
        <v>2022</v>
      </c>
      <c r="E109">
        <v>405</v>
      </c>
      <c r="F109">
        <v>274</v>
      </c>
      <c r="G109">
        <v>19.7</v>
      </c>
      <c r="H109">
        <v>103.4</v>
      </c>
      <c r="I109">
        <v>109.3</v>
      </c>
      <c r="J109">
        <v>7.3</v>
      </c>
      <c r="K109">
        <v>12.2</v>
      </c>
      <c r="L109">
        <v>46.8</v>
      </c>
      <c r="M109">
        <v>34.6</v>
      </c>
      <c r="N109">
        <v>36.6</v>
      </c>
      <c r="O109">
        <v>86.1</v>
      </c>
      <c r="P109">
        <v>35.4</v>
      </c>
      <c r="Q109">
        <v>1.8</v>
      </c>
      <c r="R109">
        <f>VLOOKUP($B109,'FG22'!$A:$Y,15,FALSE)</f>
        <v>0.44235924900000001</v>
      </c>
      <c r="S109">
        <f>VLOOKUP($B109,'FG22'!$A:$Y,16,FALSE)</f>
        <v>0.31449408604774898</v>
      </c>
      <c r="T109">
        <f>VLOOKUP($B109,'FG22'!$A:$Y,17,FALSE)</f>
        <v>0.307</v>
      </c>
      <c r="U109">
        <f t="shared" si="27"/>
        <v>-0.81052799925253249</v>
      </c>
      <c r="V109">
        <f t="shared" si="28"/>
        <v>-0.27458468436026873</v>
      </c>
      <c r="W109">
        <f t="shared" si="29"/>
        <v>-0.36653448445105297</v>
      </c>
      <c r="X109">
        <f t="shared" si="30"/>
        <v>-1.0036630461202931</v>
      </c>
      <c r="Y109">
        <f t="shared" si="31"/>
        <v>-7.6487326109421439E-2</v>
      </c>
      <c r="Z109">
        <f t="shared" si="32"/>
        <v>6.4017143529988274E-2</v>
      </c>
      <c r="AA109">
        <f t="shared" si="33"/>
        <v>0.25124270964862283</v>
      </c>
      <c r="AB109">
        <f t="shared" si="34"/>
        <v>0.63114605608272145</v>
      </c>
      <c r="AC109">
        <f t="shared" si="36"/>
        <v>-0.52040781607350839</v>
      </c>
      <c r="AD109">
        <f>X109*'Comb LR RESULTS'!$B$18+Y109*'Comb LR RESULTS'!$B$19+Z109*'Comb LR RESULTS'!$B$20+AA109*'Comb LR RESULTS'!$B$21+AB109*'Comb LR RESULTS'!$B$22</f>
        <v>-0.14005556108022144</v>
      </c>
    </row>
    <row r="110" spans="1:30" x14ac:dyDescent="0.3">
      <c r="A110">
        <v>2022</v>
      </c>
      <c r="B110" t="s">
        <v>156</v>
      </c>
      <c r="C110" t="s">
        <v>157</v>
      </c>
      <c r="D110">
        <v>2022</v>
      </c>
      <c r="E110">
        <v>549</v>
      </c>
      <c r="F110">
        <v>371</v>
      </c>
      <c r="G110">
        <v>18.3</v>
      </c>
      <c r="H110">
        <v>103.8</v>
      </c>
      <c r="I110">
        <v>110.1</v>
      </c>
      <c r="J110">
        <v>9.6999999999999993</v>
      </c>
      <c r="K110">
        <v>12.3</v>
      </c>
      <c r="L110">
        <v>50.9</v>
      </c>
      <c r="M110">
        <v>38.6</v>
      </c>
      <c r="N110">
        <v>28.9</v>
      </c>
      <c r="O110">
        <v>86.1</v>
      </c>
      <c r="P110">
        <v>24.9</v>
      </c>
      <c r="Q110">
        <v>4.3</v>
      </c>
      <c r="R110">
        <f>VLOOKUP($B110,'FG22'!$A:$Y,15,FALSE)</f>
        <v>0.40361445699999998</v>
      </c>
      <c r="S110">
        <f>VLOOKUP($B110,'FG22'!$A:$Y,16,FALSE)</f>
        <v>0.30772507408239502</v>
      </c>
      <c r="T110">
        <f>VLOOKUP($B110,'FG22'!$A:$Y,17,FALSE)</f>
        <v>0.28599999999999998</v>
      </c>
      <c r="U110">
        <f t="shared" si="27"/>
        <v>-0.78795094691809531</v>
      </c>
      <c r="V110">
        <f t="shared" si="28"/>
        <v>-0.47350724921687598</v>
      </c>
      <c r="W110">
        <f t="shared" si="29"/>
        <v>0.32575808939469902</v>
      </c>
      <c r="X110">
        <f t="shared" si="30"/>
        <v>0.23135978765848006</v>
      </c>
      <c r="Y110">
        <f t="shared" si="31"/>
        <v>-0.25700551676837147</v>
      </c>
      <c r="Z110">
        <f t="shared" si="32"/>
        <v>1.0560880899175704</v>
      </c>
      <c r="AA110">
        <f t="shared" si="33"/>
        <v>0.25124270964862283</v>
      </c>
      <c r="AB110">
        <f t="shared" si="34"/>
        <v>-0.71664907195685412</v>
      </c>
      <c r="AC110">
        <f t="shared" si="36"/>
        <v>-0.34520182508046493</v>
      </c>
      <c r="AD110">
        <f>X110*'Comb LR RESULTS'!$B$18+Y110*'Comb LR RESULTS'!$B$19+Z110*'Comb LR RESULTS'!$B$20+AA110*'Comb LR RESULTS'!$B$21+AB110*'Comb LR RESULTS'!$B$22</f>
        <v>-0.15227868543847931</v>
      </c>
    </row>
    <row r="111" spans="1:30" x14ac:dyDescent="0.3">
      <c r="A111">
        <v>2022</v>
      </c>
      <c r="B111" t="s">
        <v>141</v>
      </c>
      <c r="C111" t="s">
        <v>35</v>
      </c>
      <c r="D111">
        <v>2022</v>
      </c>
      <c r="E111">
        <v>645</v>
      </c>
      <c r="F111">
        <v>445</v>
      </c>
      <c r="G111">
        <v>22.5</v>
      </c>
      <c r="H111">
        <v>106.7</v>
      </c>
      <c r="I111">
        <v>113</v>
      </c>
      <c r="J111">
        <v>5.6</v>
      </c>
      <c r="K111">
        <v>9.4</v>
      </c>
      <c r="L111">
        <v>44.3</v>
      </c>
      <c r="M111">
        <v>34.9</v>
      </c>
      <c r="N111">
        <v>34.1</v>
      </c>
      <c r="O111">
        <v>83.1</v>
      </c>
      <c r="P111">
        <v>25.5</v>
      </c>
      <c r="Q111">
        <v>2.4</v>
      </c>
      <c r="R111">
        <f>VLOOKUP($B111,'FG22'!$A:$Y,15,FALSE)</f>
        <v>0.49241146699999999</v>
      </c>
      <c r="S111">
        <f>VLOOKUP($B111,'FG22'!$A:$Y,16,FALSE)</f>
        <v>0.368309873351783</v>
      </c>
      <c r="T111">
        <f>VLOOKUP($B111,'FG22'!$A:$Y,17,FALSE)</f>
        <v>0.34399999999999997</v>
      </c>
      <c r="U111">
        <f t="shared" si="27"/>
        <v>-1.4426854646167642</v>
      </c>
      <c r="V111">
        <f t="shared" si="28"/>
        <v>1.3069126589874336</v>
      </c>
      <c r="W111">
        <f t="shared" si="29"/>
        <v>-0.85690839092512738</v>
      </c>
      <c r="X111">
        <f t="shared" si="30"/>
        <v>-1.756725749643935</v>
      </c>
      <c r="Y111">
        <f t="shared" si="31"/>
        <v>0.28454905520847906</v>
      </c>
      <c r="Z111">
        <f t="shared" si="32"/>
        <v>0.13842246450905624</v>
      </c>
      <c r="AA111">
        <f t="shared" si="33"/>
        <v>-0.37796215323888499</v>
      </c>
      <c r="AB111">
        <f t="shared" si="34"/>
        <v>0.19355023529065166</v>
      </c>
      <c r="AC111">
        <f t="shared" si="36"/>
        <v>-0.42538579783011388</v>
      </c>
      <c r="AD111">
        <f>X111*'Comb LR RESULTS'!$B$18+Y111*'Comb LR RESULTS'!$B$19+Z111*'Comb LR RESULTS'!$B$20+AA111*'Comb LR RESULTS'!$B$21+AB111*'Comb LR RESULTS'!$B$22</f>
        <v>-0.17113970108968338</v>
      </c>
    </row>
    <row r="112" spans="1:30" x14ac:dyDescent="0.3">
      <c r="A112">
        <v>2022</v>
      </c>
      <c r="B112" t="s">
        <v>449</v>
      </c>
      <c r="C112" t="s">
        <v>99</v>
      </c>
      <c r="D112">
        <v>2022</v>
      </c>
      <c r="E112">
        <v>483</v>
      </c>
      <c r="F112">
        <v>354</v>
      </c>
      <c r="G112">
        <v>19.5</v>
      </c>
      <c r="H112">
        <v>103.7</v>
      </c>
      <c r="I112">
        <v>109.4</v>
      </c>
      <c r="J112">
        <v>12.1</v>
      </c>
      <c r="K112">
        <v>11.2</v>
      </c>
      <c r="L112">
        <v>46.1</v>
      </c>
      <c r="M112">
        <v>34.9</v>
      </c>
      <c r="N112">
        <v>36</v>
      </c>
      <c r="O112">
        <v>86.1</v>
      </c>
      <c r="P112">
        <v>31.9</v>
      </c>
      <c r="Q112">
        <v>4.0999999999999996</v>
      </c>
      <c r="R112">
        <f>VLOOKUP($B112,'FG22'!$A:$Y,15,FALSE)</f>
        <v>0.42567567499999998</v>
      </c>
      <c r="S112">
        <f>VLOOKUP($B112,'FG22'!$A:$Y,16,FALSE)</f>
        <v>0.32904387223794501</v>
      </c>
      <c r="T112">
        <f>VLOOKUP($B112,'FG22'!$A:$Y,17,FALSE)</f>
        <v>0.317</v>
      </c>
      <c r="U112">
        <f t="shared" si="27"/>
        <v>-1.036298522596901</v>
      </c>
      <c r="V112">
        <f t="shared" si="28"/>
        <v>0.15299334355324759</v>
      </c>
      <c r="W112">
        <f t="shared" si="29"/>
        <v>1.0180506632404513</v>
      </c>
      <c r="X112">
        <f t="shared" si="30"/>
        <v>-1.2145206031069116</v>
      </c>
      <c r="Y112">
        <f t="shared" si="31"/>
        <v>-0.10227563906069996</v>
      </c>
      <c r="Z112">
        <f t="shared" si="32"/>
        <v>0.13842246450905624</v>
      </c>
      <c r="AA112">
        <f t="shared" si="33"/>
        <v>0.25124270964862283</v>
      </c>
      <c r="AB112">
        <f t="shared" si="34"/>
        <v>0.52612305909262447</v>
      </c>
      <c r="AC112">
        <f t="shared" si="36"/>
        <v>-0.51557845301375782</v>
      </c>
      <c r="AD112">
        <f>X112*'Comb LR RESULTS'!$B$18+Y112*'Comb LR RESULTS'!$B$19+Z112*'Comb LR RESULTS'!$B$20+AA112*'Comb LR RESULTS'!$B$21+AB112*'Comb LR RESULTS'!$B$22</f>
        <v>-0.17706231833532626</v>
      </c>
    </row>
    <row r="113" spans="1:30" x14ac:dyDescent="0.3">
      <c r="A113">
        <v>2022</v>
      </c>
      <c r="B113" t="s">
        <v>136</v>
      </c>
      <c r="C113" t="s">
        <v>85</v>
      </c>
      <c r="D113">
        <v>2022</v>
      </c>
      <c r="E113">
        <v>583</v>
      </c>
      <c r="F113">
        <v>424</v>
      </c>
      <c r="G113">
        <v>13.7</v>
      </c>
      <c r="H113">
        <v>103.3</v>
      </c>
      <c r="I113">
        <v>109</v>
      </c>
      <c r="J113">
        <v>9.6999999999999993</v>
      </c>
      <c r="K113">
        <v>17.2</v>
      </c>
      <c r="L113">
        <v>49.8</v>
      </c>
      <c r="M113">
        <v>32.6</v>
      </c>
      <c r="N113">
        <v>38.200000000000003</v>
      </c>
      <c r="O113">
        <v>90.2</v>
      </c>
      <c r="P113">
        <v>31.7</v>
      </c>
      <c r="Q113">
        <v>7.3</v>
      </c>
      <c r="R113">
        <f>VLOOKUP($B113,'FG22'!$A:$Y,15,FALSE)</f>
        <v>0.413084112</v>
      </c>
      <c r="S113">
        <f>VLOOKUP($B113,'FG22'!$A:$Y,16,FALSE)</f>
        <v>0.313948172166994</v>
      </c>
      <c r="T113">
        <f>VLOOKUP($B113,'FG22'!$A:$Y,17,FALSE)</f>
        <v>0.29799999999999999</v>
      </c>
      <c r="U113">
        <f t="shared" si="27"/>
        <v>0.31832461746931051</v>
      </c>
      <c r="V113">
        <f t="shared" si="28"/>
        <v>-0.29062758543747574</v>
      </c>
      <c r="W113">
        <f t="shared" si="29"/>
        <v>0.32575808939469902</v>
      </c>
      <c r="X113">
        <f t="shared" si="30"/>
        <v>-9.9987801891922787E-2</v>
      </c>
      <c r="Y113">
        <f t="shared" si="31"/>
        <v>-0.85013671464777951</v>
      </c>
      <c r="Z113">
        <f t="shared" si="32"/>
        <v>-0.43201832966380282</v>
      </c>
      <c r="AA113">
        <f t="shared" si="33"/>
        <v>1.111156022261552</v>
      </c>
      <c r="AB113">
        <f t="shared" si="34"/>
        <v>0.91120738138964641</v>
      </c>
      <c r="AC113">
        <f t="shared" si="36"/>
        <v>-0.21816974411207113</v>
      </c>
      <c r="AD113">
        <f>X113*'Comb LR RESULTS'!$B$18+Y113*'Comb LR RESULTS'!$B$19+Z113*'Comb LR RESULTS'!$B$20+AA113*'Comb LR RESULTS'!$B$21+AB113*'Comb LR RESULTS'!$B$22</f>
        <v>-0.18344003170008205</v>
      </c>
    </row>
    <row r="114" spans="1:30" x14ac:dyDescent="0.3">
      <c r="A114">
        <v>2022</v>
      </c>
      <c r="B114" t="s">
        <v>419</v>
      </c>
      <c r="C114" t="s">
        <v>25</v>
      </c>
      <c r="D114">
        <v>2022</v>
      </c>
      <c r="E114">
        <v>472</v>
      </c>
      <c r="F114">
        <v>329</v>
      </c>
      <c r="G114">
        <v>17.3</v>
      </c>
      <c r="H114">
        <v>102.7</v>
      </c>
      <c r="I114">
        <v>108.1</v>
      </c>
      <c r="J114">
        <v>7.3</v>
      </c>
      <c r="K114">
        <v>14.7</v>
      </c>
      <c r="L114">
        <v>52.8</v>
      </c>
      <c r="M114">
        <v>38.1</v>
      </c>
      <c r="N114">
        <v>25.9</v>
      </c>
      <c r="O114">
        <v>85</v>
      </c>
      <c r="P114">
        <v>30.2</v>
      </c>
      <c r="Q114">
        <v>2.2999999999999998</v>
      </c>
      <c r="R114">
        <f>VLOOKUP($B114,'FG22'!$A:$Y,15,FALSE)</f>
        <v>0.399049881</v>
      </c>
      <c r="S114">
        <f>VLOOKUP($B114,'FG22'!$A:$Y,16,FALSE)</f>
        <v>0.32824114806586202</v>
      </c>
      <c r="T114">
        <f>VLOOKUP($B114,'FG22'!$A:$Y,17,FALSE)</f>
        <v>0.314</v>
      </c>
      <c r="U114">
        <f t="shared" si="27"/>
        <v>-0.24610169089161099</v>
      </c>
      <c r="V114">
        <f t="shared" si="28"/>
        <v>0.12940349735406223</v>
      </c>
      <c r="W114">
        <f t="shared" si="29"/>
        <v>-0.36653448445105297</v>
      </c>
      <c r="X114">
        <f t="shared" si="30"/>
        <v>0.80368744233644751</v>
      </c>
      <c r="Y114">
        <f t="shared" si="31"/>
        <v>-0.38594708152476448</v>
      </c>
      <c r="Z114">
        <f t="shared" si="32"/>
        <v>0.93207922161912271</v>
      </c>
      <c r="AA114">
        <f t="shared" si="33"/>
        <v>2.0534259923204495E-2</v>
      </c>
      <c r="AB114">
        <f t="shared" si="34"/>
        <v>-1.2417640569073378</v>
      </c>
      <c r="AC114">
        <f t="shared" si="36"/>
        <v>-5.5727986313344857E-2</v>
      </c>
      <c r="AD114">
        <f>X114*'Comb LR RESULTS'!$B$18+Y114*'Comb LR RESULTS'!$B$19+Z114*'Comb LR RESULTS'!$B$20+AA114*'Comb LR RESULTS'!$B$21+AB114*'Comb LR RESULTS'!$B$22</f>
        <v>-0.18375026996510962</v>
      </c>
    </row>
    <row r="115" spans="1:30" x14ac:dyDescent="0.3">
      <c r="A115">
        <v>2022</v>
      </c>
      <c r="B115" t="s">
        <v>186</v>
      </c>
      <c r="C115" t="s">
        <v>27</v>
      </c>
      <c r="D115">
        <v>2022</v>
      </c>
      <c r="E115">
        <v>605</v>
      </c>
      <c r="F115">
        <v>445</v>
      </c>
      <c r="G115">
        <v>10.3</v>
      </c>
      <c r="H115">
        <v>102</v>
      </c>
      <c r="I115">
        <v>109.3</v>
      </c>
      <c r="J115">
        <v>7</v>
      </c>
      <c r="K115">
        <v>15.9</v>
      </c>
      <c r="L115">
        <v>53.8</v>
      </c>
      <c r="M115">
        <v>37.9</v>
      </c>
      <c r="N115">
        <v>23.7</v>
      </c>
      <c r="O115">
        <v>91.2</v>
      </c>
      <c r="P115">
        <v>20</v>
      </c>
      <c r="Q115">
        <v>10.5</v>
      </c>
      <c r="R115">
        <f>VLOOKUP($B115,'FG22'!$A:$Y,15,FALSE)</f>
        <v>0.33590733499999997</v>
      </c>
      <c r="S115">
        <f>VLOOKUP($B115,'FG22'!$A:$Y,16,FALSE)</f>
        <v>0.30573445003163502</v>
      </c>
      <c r="T115">
        <f>VLOOKUP($B115,'FG22'!$A:$Y,17,FALSE)</f>
        <v>0.315</v>
      </c>
      <c r="U115">
        <f t="shared" si="27"/>
        <v>2.4822937121631562E-2</v>
      </c>
      <c r="V115">
        <f t="shared" si="28"/>
        <v>-0.53200619173155705</v>
      </c>
      <c r="W115">
        <f t="shared" si="29"/>
        <v>-0.4530710561817719</v>
      </c>
      <c r="X115">
        <f t="shared" si="30"/>
        <v>1.1049125237459043</v>
      </c>
      <c r="Y115">
        <f t="shared" si="31"/>
        <v>-1.2885380348195157</v>
      </c>
      <c r="Z115">
        <f t="shared" si="32"/>
        <v>0.88247567429974294</v>
      </c>
      <c r="AA115">
        <f t="shared" si="33"/>
        <v>1.320890976557388</v>
      </c>
      <c r="AB115">
        <f t="shared" si="34"/>
        <v>-1.6268483792043591</v>
      </c>
      <c r="AC115">
        <f t="shared" si="36"/>
        <v>0.77672564664248844</v>
      </c>
      <c r="AD115">
        <f>X115*'Comb LR RESULTS'!$B$18+Y115*'Comb LR RESULTS'!$B$19+Z115*'Comb LR RESULTS'!$B$20+AA115*'Comb LR RESULTS'!$B$21+AB115*'Comb LR RESULTS'!$B$22</f>
        <v>-0.19582828270990285</v>
      </c>
    </row>
    <row r="116" spans="1:30" x14ac:dyDescent="0.3">
      <c r="A116">
        <v>2022</v>
      </c>
      <c r="B116" t="s">
        <v>456</v>
      </c>
      <c r="C116" t="s">
        <v>85</v>
      </c>
      <c r="D116">
        <v>2022</v>
      </c>
      <c r="E116">
        <v>401</v>
      </c>
      <c r="F116">
        <v>270</v>
      </c>
      <c r="G116">
        <v>18.100000000000001</v>
      </c>
      <c r="H116">
        <v>105.4</v>
      </c>
      <c r="I116">
        <v>111.8</v>
      </c>
      <c r="J116">
        <v>10</v>
      </c>
      <c r="K116">
        <v>18.899999999999999</v>
      </c>
      <c r="L116">
        <v>51.4</v>
      </c>
      <c r="M116">
        <v>32.5</v>
      </c>
      <c r="N116">
        <v>32.1</v>
      </c>
      <c r="O116">
        <v>82.9</v>
      </c>
      <c r="P116">
        <v>36.1</v>
      </c>
      <c r="Q116">
        <v>0.4</v>
      </c>
      <c r="R116">
        <f>VLOOKUP($B116,'FG22'!$A:$Y,15,FALSE)</f>
        <v>0.39113680099999998</v>
      </c>
      <c r="S116">
        <f>VLOOKUP($B116,'FG22'!$A:$Y,16,FALSE)</f>
        <v>0.312333736154768</v>
      </c>
      <c r="T116">
        <f>VLOOKUP($B116,'FG22'!$A:$Y,17,FALSE)</f>
        <v>0.32700000000000001</v>
      </c>
      <c r="U116">
        <f t="shared" si="27"/>
        <v>0.70213450715473691</v>
      </c>
      <c r="V116">
        <f t="shared" si="28"/>
        <v>-0.33807140057513668</v>
      </c>
      <c r="W116">
        <f t="shared" si="29"/>
        <v>0.41229466112541824</v>
      </c>
      <c r="X116">
        <f t="shared" si="30"/>
        <v>0.38197232836320844</v>
      </c>
      <c r="Y116">
        <f t="shared" si="31"/>
        <v>-0.28279382971965</v>
      </c>
      <c r="Z116">
        <f t="shared" si="32"/>
        <v>-0.45682010332349277</v>
      </c>
      <c r="AA116">
        <f t="shared" si="33"/>
        <v>-0.4199091440980498</v>
      </c>
      <c r="AB116">
        <f t="shared" si="34"/>
        <v>-0.15652642134300421</v>
      </c>
      <c r="AC116">
        <f t="shared" si="36"/>
        <v>-8.9356449151202777E-2</v>
      </c>
      <c r="AD116">
        <f>X116*'Comb LR RESULTS'!$B$18+Y116*'Comb LR RESULTS'!$B$19+Z116*'Comb LR RESULTS'!$B$20+AA116*'Comb LR RESULTS'!$B$21+AB116*'Comb LR RESULTS'!$B$22</f>
        <v>-0.21092382539951318</v>
      </c>
    </row>
    <row r="117" spans="1:30" x14ac:dyDescent="0.3">
      <c r="A117">
        <v>2022</v>
      </c>
      <c r="B117" t="s">
        <v>432</v>
      </c>
      <c r="C117" t="s">
        <v>85</v>
      </c>
      <c r="D117">
        <v>2022</v>
      </c>
      <c r="E117">
        <v>444</v>
      </c>
      <c r="F117">
        <v>312</v>
      </c>
      <c r="G117">
        <v>22.4</v>
      </c>
      <c r="H117">
        <v>104.4</v>
      </c>
      <c r="I117">
        <v>110</v>
      </c>
      <c r="J117">
        <v>9</v>
      </c>
      <c r="K117">
        <v>15.1</v>
      </c>
      <c r="L117">
        <v>47.7</v>
      </c>
      <c r="M117">
        <v>32.6</v>
      </c>
      <c r="N117">
        <v>31.1</v>
      </c>
      <c r="O117">
        <v>79.400000000000006</v>
      </c>
      <c r="P117">
        <v>32.799999999999997</v>
      </c>
      <c r="Q117">
        <v>-0.4</v>
      </c>
      <c r="R117">
        <f>VLOOKUP($B117,'FG22'!$A:$Y,15,FALSE)</f>
        <v>0.41439205899999998</v>
      </c>
      <c r="S117">
        <f>VLOOKUP($B117,'FG22'!$A:$Y,16,FALSE)</f>
        <v>0.313168495961057</v>
      </c>
      <c r="T117">
        <f>VLOOKUP($B117,'FG22'!$A:$Y,17,FALSE)</f>
        <v>0.32</v>
      </c>
      <c r="U117">
        <f t="shared" si="27"/>
        <v>-0.15579348155386347</v>
      </c>
      <c r="V117">
        <f t="shared" si="28"/>
        <v>-0.31354011557281669</v>
      </c>
      <c r="W117">
        <f t="shared" si="29"/>
        <v>0.12383942202302153</v>
      </c>
      <c r="X117">
        <f t="shared" si="30"/>
        <v>-0.73256047285178028</v>
      </c>
      <c r="Y117">
        <f t="shared" si="31"/>
        <v>0.2716548987328396</v>
      </c>
      <c r="Z117">
        <f t="shared" si="32"/>
        <v>-0.43201832966380282</v>
      </c>
      <c r="AA117">
        <f t="shared" si="33"/>
        <v>-1.1539814841334757</v>
      </c>
      <c r="AB117">
        <f t="shared" si="34"/>
        <v>-0.33156474965983213</v>
      </c>
      <c r="AC117">
        <f t="shared" si="36"/>
        <v>-0.11874350607700113</v>
      </c>
      <c r="AD117">
        <f>X117*'Comb LR RESULTS'!$B$18+Y117*'Comb LR RESULTS'!$B$19+Z117*'Comb LR RESULTS'!$B$20+AA117*'Comb LR RESULTS'!$B$21+AB117*'Comb LR RESULTS'!$B$22</f>
        <v>-0.21233685495651372</v>
      </c>
    </row>
    <row r="118" spans="1:30" x14ac:dyDescent="0.3">
      <c r="A118">
        <v>2022</v>
      </c>
      <c r="B118" t="s">
        <v>105</v>
      </c>
      <c r="C118" t="s">
        <v>59</v>
      </c>
      <c r="D118">
        <v>2022</v>
      </c>
      <c r="E118">
        <v>644</v>
      </c>
      <c r="F118">
        <v>431</v>
      </c>
      <c r="G118">
        <v>22.3</v>
      </c>
      <c r="H118">
        <v>106.4</v>
      </c>
      <c r="I118">
        <v>114.1</v>
      </c>
      <c r="J118">
        <v>8.8000000000000007</v>
      </c>
      <c r="K118">
        <v>17.899999999999999</v>
      </c>
      <c r="L118">
        <v>53.4</v>
      </c>
      <c r="M118">
        <v>35.5</v>
      </c>
      <c r="N118">
        <v>34.200000000000003</v>
      </c>
      <c r="O118">
        <v>79.8</v>
      </c>
      <c r="P118">
        <v>34.5</v>
      </c>
      <c r="Q118">
        <v>4.2</v>
      </c>
      <c r="R118">
        <f>VLOOKUP($B118,'FG22'!$A:$Y,15,FALSE)</f>
        <v>0.445392491</v>
      </c>
      <c r="S118">
        <f>VLOOKUP($B118,'FG22'!$A:$Y,16,FALSE)</f>
        <v>0.33551845756325999</v>
      </c>
      <c r="T118">
        <f>VLOOKUP($B118,'FG22'!$A:$Y,17,FALSE)</f>
        <v>0.30099999999999999</v>
      </c>
      <c r="U118">
        <f t="shared" si="27"/>
        <v>0.47636398381036832</v>
      </c>
      <c r="V118">
        <f t="shared" si="28"/>
        <v>0.34326352270002924</v>
      </c>
      <c r="W118">
        <f t="shared" si="29"/>
        <v>6.6148374202542395E-2</v>
      </c>
      <c r="X118">
        <f t="shared" si="30"/>
        <v>0.98442249118212199</v>
      </c>
      <c r="Y118">
        <f t="shared" si="31"/>
        <v>0.25876074225720058</v>
      </c>
      <c r="Z118">
        <f t="shared" si="32"/>
        <v>0.28723310646719391</v>
      </c>
      <c r="AA118">
        <f t="shared" si="33"/>
        <v>-1.0700875024151431</v>
      </c>
      <c r="AB118">
        <f t="shared" si="34"/>
        <v>0.21105406812233468</v>
      </c>
      <c r="AC118">
        <f t="shared" si="36"/>
        <v>-1.3096139347474711</v>
      </c>
      <c r="AD118">
        <f>X118*'Comb LR RESULTS'!$B$18+Y118*'Comb LR RESULTS'!$B$19+Z118*'Comb LR RESULTS'!$B$20+AA118*'Comb LR RESULTS'!$B$21+AB118*'Comb LR RESULTS'!$B$22</f>
        <v>-0.22694427118412416</v>
      </c>
    </row>
    <row r="119" spans="1:30" x14ac:dyDescent="0.3">
      <c r="A119">
        <v>2022</v>
      </c>
      <c r="B119" t="s">
        <v>52</v>
      </c>
      <c r="C119" t="s">
        <v>35</v>
      </c>
      <c r="D119">
        <v>2022</v>
      </c>
      <c r="E119">
        <v>655</v>
      </c>
      <c r="F119">
        <v>427</v>
      </c>
      <c r="G119">
        <v>29.5</v>
      </c>
      <c r="H119">
        <v>106.8</v>
      </c>
      <c r="I119">
        <v>113</v>
      </c>
      <c r="J119">
        <v>10.3</v>
      </c>
      <c r="K119">
        <v>14.7</v>
      </c>
      <c r="L119">
        <v>46.9</v>
      </c>
      <c r="M119">
        <v>32.200000000000003</v>
      </c>
      <c r="N119">
        <v>40</v>
      </c>
      <c r="O119">
        <v>73.900000000000006</v>
      </c>
      <c r="P119">
        <v>40.200000000000003</v>
      </c>
      <c r="Q119">
        <v>-2.2000000000000002</v>
      </c>
      <c r="R119">
        <f>VLOOKUP($B119,'FG22'!$A:$Y,15,FALSE)</f>
        <v>0.456198347</v>
      </c>
      <c r="S119">
        <f>VLOOKUP($B119,'FG22'!$A:$Y,16,FALSE)</f>
        <v>0.32436932015964998</v>
      </c>
      <c r="T119">
        <f>VLOOKUP($B119,'FG22'!$A:$Y,17,FALSE)</f>
        <v>0.32200000000000001</v>
      </c>
      <c r="U119">
        <f t="shared" si="27"/>
        <v>-0.24610169089161099</v>
      </c>
      <c r="V119">
        <f t="shared" si="28"/>
        <v>1.5621169633385274E-2</v>
      </c>
      <c r="W119">
        <f t="shared" si="29"/>
        <v>0.49883123285613751</v>
      </c>
      <c r="X119">
        <f t="shared" si="30"/>
        <v>-0.97354053797934692</v>
      </c>
      <c r="Y119">
        <f t="shared" si="31"/>
        <v>1.1871400085032302</v>
      </c>
      <c r="Z119">
        <f t="shared" si="32"/>
        <v>-0.5312254243025607</v>
      </c>
      <c r="AA119">
        <f t="shared" si="33"/>
        <v>-2.3075237327605733</v>
      </c>
      <c r="AB119">
        <f t="shared" si="34"/>
        <v>1.2262763723599361</v>
      </c>
      <c r="AC119">
        <f t="shared" si="36"/>
        <v>-1.8154346723147188</v>
      </c>
      <c r="AD119">
        <f>X119*'Comb LR RESULTS'!$B$18+Y119*'Comb LR RESULTS'!$B$19+Z119*'Comb LR RESULTS'!$B$20+AA119*'Comb LR RESULTS'!$B$21+AB119*'Comb LR RESULTS'!$B$22</f>
        <v>-0.25179970418786701</v>
      </c>
    </row>
    <row r="120" spans="1:30" x14ac:dyDescent="0.3">
      <c r="A120">
        <v>2022</v>
      </c>
      <c r="B120" t="s">
        <v>457</v>
      </c>
      <c r="C120" t="s">
        <v>64</v>
      </c>
      <c r="D120">
        <v>2022</v>
      </c>
      <c r="E120">
        <v>430</v>
      </c>
      <c r="F120">
        <v>281</v>
      </c>
      <c r="G120">
        <v>19.2</v>
      </c>
      <c r="H120">
        <v>104.5</v>
      </c>
      <c r="I120">
        <v>111.5</v>
      </c>
      <c r="J120">
        <v>5.3</v>
      </c>
      <c r="K120">
        <v>14.2</v>
      </c>
      <c r="L120">
        <v>50.1</v>
      </c>
      <c r="M120">
        <v>35.9</v>
      </c>
      <c r="N120">
        <v>31.9</v>
      </c>
      <c r="O120">
        <v>83.5</v>
      </c>
      <c r="P120">
        <v>35.299999999999997</v>
      </c>
      <c r="Q120">
        <v>-0.9</v>
      </c>
      <c r="R120">
        <f>VLOOKUP($B120,'FG22'!$A:$Y,15,FALSE)</f>
        <v>0.35264483600000002</v>
      </c>
      <c r="S120">
        <f>VLOOKUP($B120,'FG22'!$A:$Y,16,FALSE)</f>
        <v>0.27469495049742698</v>
      </c>
      <c r="T120">
        <f>VLOOKUP($B120,'FG22'!$A:$Y,17,FALSE)</f>
        <v>0.28899999999999998</v>
      </c>
      <c r="U120">
        <f t="shared" si="27"/>
        <v>-0.35898695256379526</v>
      </c>
      <c r="V120">
        <f t="shared" si="28"/>
        <v>-1.4441713483028622</v>
      </c>
      <c r="W120">
        <f t="shared" si="29"/>
        <v>-0.94344496265584643</v>
      </c>
      <c r="X120">
        <f t="shared" si="30"/>
        <v>-9.6202774690844779E-3</v>
      </c>
      <c r="Y120">
        <f t="shared" si="31"/>
        <v>-0.14095810848761794</v>
      </c>
      <c r="Z120">
        <f t="shared" si="32"/>
        <v>0.38644020110595179</v>
      </c>
      <c r="AA120">
        <f t="shared" si="33"/>
        <v>-0.29406817152054943</v>
      </c>
      <c r="AB120">
        <f t="shared" si="34"/>
        <v>-0.19153408700637028</v>
      </c>
      <c r="AC120">
        <f t="shared" si="36"/>
        <v>-0.62993239410774882</v>
      </c>
      <c r="AD120">
        <f>X120*'Comb LR RESULTS'!$B$18+Y120*'Comb LR RESULTS'!$B$19+Z120*'Comb LR RESULTS'!$B$20+AA120*'Comb LR RESULTS'!$B$21+AB120*'Comb LR RESULTS'!$B$22</f>
        <v>-0.25336263150001725</v>
      </c>
    </row>
    <row r="121" spans="1:30" x14ac:dyDescent="0.3">
      <c r="A121">
        <v>2022</v>
      </c>
      <c r="B121" t="s">
        <v>426</v>
      </c>
      <c r="C121" t="s">
        <v>17</v>
      </c>
      <c r="D121">
        <v>2022</v>
      </c>
      <c r="E121">
        <v>546</v>
      </c>
      <c r="F121">
        <v>336</v>
      </c>
      <c r="G121">
        <v>27.4</v>
      </c>
      <c r="H121">
        <v>105.5</v>
      </c>
      <c r="I121">
        <v>111.7</v>
      </c>
      <c r="J121">
        <v>10.7</v>
      </c>
      <c r="K121">
        <v>14.7</v>
      </c>
      <c r="L121">
        <v>49.8</v>
      </c>
      <c r="M121">
        <v>35.1</v>
      </c>
      <c r="N121">
        <v>31.4</v>
      </c>
      <c r="O121">
        <v>74.099999999999994</v>
      </c>
      <c r="P121">
        <v>36.799999999999997</v>
      </c>
      <c r="Q121">
        <v>-4.7</v>
      </c>
      <c r="R121">
        <f>VLOOKUP($B121,'FG22'!$A:$Y,15,FALSE)</f>
        <v>0.37447698699999998</v>
      </c>
      <c r="S121">
        <f>VLOOKUP($B121,'FG22'!$A:$Y,16,FALSE)</f>
        <v>0.301558144158179</v>
      </c>
      <c r="T121">
        <f>VLOOKUP($B121,'FG22'!$A:$Y,17,FALSE)</f>
        <v>0.29899999999999999</v>
      </c>
      <c r="U121">
        <f t="shared" si="27"/>
        <v>-0.24610169089161099</v>
      </c>
      <c r="V121">
        <f t="shared" si="28"/>
        <v>-0.65473628590566946</v>
      </c>
      <c r="W121">
        <f t="shared" si="29"/>
        <v>0.61421332849709576</v>
      </c>
      <c r="X121">
        <f t="shared" si="30"/>
        <v>-9.9987801891922787E-2</v>
      </c>
      <c r="Y121">
        <f t="shared" si="31"/>
        <v>0.91636272251480466</v>
      </c>
      <c r="Z121">
        <f t="shared" si="32"/>
        <v>0.18802601182843606</v>
      </c>
      <c r="AA121">
        <f t="shared" si="33"/>
        <v>-2.2655767419014086</v>
      </c>
      <c r="AB121">
        <f t="shared" si="34"/>
        <v>-0.27905325116478424</v>
      </c>
      <c r="AC121">
        <f t="shared" si="36"/>
        <v>-1.2581867800502555</v>
      </c>
      <c r="AD121">
        <f>X121*'Comb LR RESULTS'!$B$18+Y121*'Comb LR RESULTS'!$B$19+Z121*'Comb LR RESULTS'!$B$20+AA121*'Comb LR RESULTS'!$B$21+AB121*'Comb LR RESULTS'!$B$22</f>
        <v>-0.27219920429884209</v>
      </c>
    </row>
    <row r="122" spans="1:30" x14ac:dyDescent="0.3">
      <c r="A122">
        <v>2022</v>
      </c>
      <c r="B122" t="s">
        <v>227</v>
      </c>
      <c r="C122" t="s">
        <v>157</v>
      </c>
      <c r="D122">
        <v>2022</v>
      </c>
      <c r="E122">
        <v>433</v>
      </c>
      <c r="F122">
        <v>346</v>
      </c>
      <c r="G122">
        <v>11.3</v>
      </c>
      <c r="H122">
        <v>101.6</v>
      </c>
      <c r="I122">
        <v>109.4</v>
      </c>
      <c r="J122">
        <v>12.1</v>
      </c>
      <c r="K122">
        <v>13.2</v>
      </c>
      <c r="L122">
        <v>47.2</v>
      </c>
      <c r="M122">
        <v>34</v>
      </c>
      <c r="N122">
        <v>36.700000000000003</v>
      </c>
      <c r="O122">
        <v>92.6</v>
      </c>
      <c r="P122">
        <v>20.399999999999999</v>
      </c>
      <c r="Q122">
        <v>12.8</v>
      </c>
      <c r="R122">
        <f>VLOOKUP($B122,'FG22'!$A:$Y,15,FALSE)</f>
        <v>0.36040609099999998</v>
      </c>
      <c r="S122">
        <f>VLOOKUP($B122,'FG22'!$A:$Y,16,FALSE)</f>
        <v>0.29886510940613498</v>
      </c>
      <c r="T122">
        <f>VLOOKUP($B122,'FG22'!$A:$Y,17,FALSE)</f>
        <v>0.32800000000000001</v>
      </c>
      <c r="U122">
        <f t="shared" si="27"/>
        <v>-0.58475747590816385</v>
      </c>
      <c r="V122">
        <f t="shared" si="28"/>
        <v>-0.73387713879032856</v>
      </c>
      <c r="W122">
        <f t="shared" si="29"/>
        <v>1.0180506632404513</v>
      </c>
      <c r="X122">
        <f t="shared" si="30"/>
        <v>-0.88317301355650868</v>
      </c>
      <c r="Y122">
        <f t="shared" si="31"/>
        <v>-1.1595964700631225</v>
      </c>
      <c r="Z122">
        <f t="shared" si="32"/>
        <v>-8.4793498428149414E-2</v>
      </c>
      <c r="AA122">
        <f t="shared" si="33"/>
        <v>1.6145199125715566</v>
      </c>
      <c r="AB122">
        <f t="shared" si="34"/>
        <v>0.64864988891440456</v>
      </c>
      <c r="AC122">
        <f t="shared" si="36"/>
        <v>-0.10893294797782106</v>
      </c>
      <c r="AD122">
        <f>X122*'Comb LR RESULTS'!$B$18+Y122*'Comb LR RESULTS'!$B$19+Z122*'Comb LR RESULTS'!$B$20+AA122*'Comb LR RESULTS'!$B$21+AB122*'Comb LR RESULTS'!$B$22</f>
        <v>-0.29793726983077767</v>
      </c>
    </row>
    <row r="123" spans="1:30" x14ac:dyDescent="0.3">
      <c r="A123">
        <v>2022</v>
      </c>
      <c r="B123" t="s">
        <v>372</v>
      </c>
      <c r="C123" t="s">
        <v>88</v>
      </c>
      <c r="D123">
        <v>2022</v>
      </c>
      <c r="E123">
        <v>505</v>
      </c>
      <c r="F123">
        <v>369</v>
      </c>
      <c r="G123">
        <v>17.600000000000001</v>
      </c>
      <c r="H123">
        <v>105.6</v>
      </c>
      <c r="I123">
        <v>113.3</v>
      </c>
      <c r="J123">
        <v>4.5999999999999996</v>
      </c>
      <c r="K123">
        <v>14.7</v>
      </c>
      <c r="L123">
        <v>49.5</v>
      </c>
      <c r="M123">
        <v>34.799999999999997</v>
      </c>
      <c r="N123">
        <v>36.4</v>
      </c>
      <c r="O123">
        <v>85.4</v>
      </c>
      <c r="P123">
        <v>30.8</v>
      </c>
      <c r="Q123">
        <v>5</v>
      </c>
      <c r="R123">
        <f>VLOOKUP($B123,'FG22'!$A:$Y,15,FALSE)</f>
        <v>0.467811158</v>
      </c>
      <c r="S123">
        <f>VLOOKUP($B123,'FG22'!$A:$Y,16,FALSE)</f>
        <v>0.354722323748144</v>
      </c>
      <c r="T123">
        <f>VLOOKUP($B123,'FG22'!$A:$Y,17,FALSE)</f>
        <v>0.33600000000000002</v>
      </c>
      <c r="U123">
        <f t="shared" si="27"/>
        <v>-0.24610169089161099</v>
      </c>
      <c r="V123">
        <f t="shared" si="28"/>
        <v>0.90761210654249291</v>
      </c>
      <c r="W123">
        <f t="shared" si="29"/>
        <v>-1.1453636300275241</v>
      </c>
      <c r="X123">
        <f t="shared" si="30"/>
        <v>-0.19035532631475896</v>
      </c>
      <c r="Y123">
        <f t="shared" si="31"/>
        <v>-0.34726461209784648</v>
      </c>
      <c r="Z123">
        <f t="shared" si="32"/>
        <v>0.11362069084936634</v>
      </c>
      <c r="AA123">
        <f t="shared" si="33"/>
        <v>0.10442824164154006</v>
      </c>
      <c r="AB123">
        <f t="shared" si="34"/>
        <v>0.59613839041935535</v>
      </c>
      <c r="AC123">
        <f t="shared" si="36"/>
        <v>-0.95259545172502802</v>
      </c>
      <c r="AD123">
        <f>X123*'Comb LR RESULTS'!$B$18+Y123*'Comb LR RESULTS'!$B$19+Z123*'Comb LR RESULTS'!$B$20+AA123*'Comb LR RESULTS'!$B$21+AB123*'Comb LR RESULTS'!$B$22</f>
        <v>-0.30459745871034333</v>
      </c>
    </row>
    <row r="124" spans="1:30" x14ac:dyDescent="0.3">
      <c r="A124">
        <v>2022</v>
      </c>
      <c r="B124" t="s">
        <v>385</v>
      </c>
      <c r="C124" t="s">
        <v>32</v>
      </c>
      <c r="D124">
        <v>2022</v>
      </c>
      <c r="E124">
        <v>470</v>
      </c>
      <c r="F124">
        <v>324</v>
      </c>
      <c r="G124">
        <v>10.199999999999999</v>
      </c>
      <c r="H124">
        <v>101.5</v>
      </c>
      <c r="I124">
        <v>107</v>
      </c>
      <c r="J124">
        <v>4.3</v>
      </c>
      <c r="K124">
        <v>12.3</v>
      </c>
      <c r="L124">
        <v>55.2</v>
      </c>
      <c r="M124">
        <v>42.9</v>
      </c>
      <c r="N124">
        <v>23.2</v>
      </c>
      <c r="O124">
        <v>92.1</v>
      </c>
      <c r="P124">
        <v>21.3</v>
      </c>
      <c r="Q124">
        <v>10.199999999999999</v>
      </c>
      <c r="R124">
        <f>VLOOKUP($B124,'FG22'!$A:$Y,15,FALSE)</f>
        <v>0.37851662400000002</v>
      </c>
      <c r="S124">
        <f>VLOOKUP($B124,'FG22'!$A:$Y,16,FALSE)</f>
        <v>0.34877882060063198</v>
      </c>
      <c r="T124">
        <f>VLOOKUP($B124,'FG22'!$A:$Y,17,FALSE)</f>
        <v>0.33900000000000002</v>
      </c>
      <c r="U124">
        <f t="shared" si="27"/>
        <v>-0.78795094691809531</v>
      </c>
      <c r="V124">
        <f t="shared" si="28"/>
        <v>0.73294896569006185</v>
      </c>
      <c r="W124">
        <f t="shared" si="29"/>
        <v>-1.2319002017582432</v>
      </c>
      <c r="X124">
        <f t="shared" si="30"/>
        <v>1.5266276377191454</v>
      </c>
      <c r="Y124">
        <f t="shared" si="31"/>
        <v>-1.301432191295155</v>
      </c>
      <c r="Z124">
        <f t="shared" si="32"/>
        <v>2.1225643572842205</v>
      </c>
      <c r="AA124">
        <f t="shared" si="33"/>
        <v>1.5096524354236385</v>
      </c>
      <c r="AB124">
        <f t="shared" si="34"/>
        <v>-1.7143675433627732</v>
      </c>
      <c r="AC124">
        <f t="shared" si="36"/>
        <v>-0.19997656979296385</v>
      </c>
      <c r="AD124">
        <f>X124*'Comb LR RESULTS'!$B$18+Y124*'Comb LR RESULTS'!$B$19+Z124*'Comb LR RESULTS'!$B$20+AA124*'Comb LR RESULTS'!$B$21+AB124*'Comb LR RESULTS'!$B$22</f>
        <v>-0.30568715300614274</v>
      </c>
    </row>
    <row r="125" spans="1:30" x14ac:dyDescent="0.3">
      <c r="A125">
        <v>2022</v>
      </c>
      <c r="B125" t="s">
        <v>193</v>
      </c>
      <c r="C125" t="s">
        <v>25</v>
      </c>
      <c r="D125">
        <v>2022</v>
      </c>
      <c r="E125">
        <v>551</v>
      </c>
      <c r="F125">
        <v>360</v>
      </c>
      <c r="G125">
        <v>22.2</v>
      </c>
      <c r="H125">
        <v>102.2</v>
      </c>
      <c r="I125">
        <v>107.3</v>
      </c>
      <c r="J125">
        <v>13.6</v>
      </c>
      <c r="K125">
        <v>15.2</v>
      </c>
      <c r="L125">
        <v>48.9</v>
      </c>
      <c r="M125">
        <v>33.700000000000003</v>
      </c>
      <c r="N125">
        <v>34.700000000000003</v>
      </c>
      <c r="O125">
        <v>79.3</v>
      </c>
      <c r="P125">
        <v>34.1</v>
      </c>
      <c r="Q125">
        <v>0.4</v>
      </c>
      <c r="R125">
        <f>VLOOKUP($B125,'FG22'!$A:$Y,15,FALSE)</f>
        <v>0.38888888799999999</v>
      </c>
      <c r="S125">
        <f>VLOOKUP($B125,'FG22'!$A:$Y,16,FALSE)</f>
        <v>0.28404397238384499</v>
      </c>
      <c r="T125">
        <f>VLOOKUP($B125,'FG22'!$A:$Y,17,FALSE)</f>
        <v>0.27800000000000002</v>
      </c>
      <c r="U125">
        <f t="shared" si="27"/>
        <v>-0.1332164292194267</v>
      </c>
      <c r="V125">
        <f t="shared" si="28"/>
        <v>-1.1694294181562548</v>
      </c>
      <c r="W125">
        <f t="shared" si="29"/>
        <v>1.4507335218940465</v>
      </c>
      <c r="X125">
        <f t="shared" si="30"/>
        <v>-0.37109037516043342</v>
      </c>
      <c r="Y125">
        <f t="shared" si="31"/>
        <v>0.24586658578156109</v>
      </c>
      <c r="Z125">
        <f t="shared" si="32"/>
        <v>-0.15919881940721736</v>
      </c>
      <c r="AA125">
        <f t="shared" si="33"/>
        <v>-1.1749549795630609</v>
      </c>
      <c r="AB125">
        <f t="shared" si="34"/>
        <v>0.29857323228074867</v>
      </c>
      <c r="AC125">
        <f t="shared" si="36"/>
        <v>-1.0684628066550312</v>
      </c>
      <c r="AD125">
        <f>X125*'Comb LR RESULTS'!$B$18+Y125*'Comb LR RESULTS'!$B$19+Z125*'Comb LR RESULTS'!$B$20+AA125*'Comb LR RESULTS'!$B$21+AB125*'Comb LR RESULTS'!$B$22</f>
        <v>-0.33326070617982845</v>
      </c>
    </row>
    <row r="126" spans="1:30" x14ac:dyDescent="0.3">
      <c r="A126">
        <v>2022</v>
      </c>
      <c r="B126" t="s">
        <v>229</v>
      </c>
      <c r="C126" t="s">
        <v>51</v>
      </c>
      <c r="D126">
        <v>2022</v>
      </c>
      <c r="E126">
        <v>506</v>
      </c>
      <c r="F126">
        <v>414</v>
      </c>
      <c r="G126">
        <v>8.6999999999999993</v>
      </c>
      <c r="H126">
        <v>101.3</v>
      </c>
      <c r="I126">
        <v>109.1</v>
      </c>
      <c r="J126">
        <v>7</v>
      </c>
      <c r="K126">
        <v>12.3</v>
      </c>
      <c r="L126">
        <v>49.5</v>
      </c>
      <c r="M126">
        <v>37.200000000000003</v>
      </c>
      <c r="N126">
        <v>33.700000000000003</v>
      </c>
      <c r="O126">
        <v>94.9</v>
      </c>
      <c r="P126">
        <v>27.1</v>
      </c>
      <c r="Q126">
        <v>12.8</v>
      </c>
      <c r="R126">
        <f>VLOOKUP($B126,'FG22'!$A:$Y,15,FALSE)</f>
        <v>0.32271762199999998</v>
      </c>
      <c r="S126">
        <f>VLOOKUP($B126,'FG22'!$A:$Y,16,FALSE)</f>
        <v>0.26809140845100399</v>
      </c>
      <c r="T126">
        <f>VLOOKUP($B126,'FG22'!$A:$Y,17,FALSE)</f>
        <v>0.29299999999999998</v>
      </c>
      <c r="U126">
        <f t="shared" si="27"/>
        <v>-0.78795094691809531</v>
      </c>
      <c r="V126">
        <f t="shared" si="28"/>
        <v>-1.6382312092894165</v>
      </c>
      <c r="W126">
        <f t="shared" si="29"/>
        <v>-0.4530710561817719</v>
      </c>
      <c r="X126">
        <f t="shared" si="30"/>
        <v>-0.19035532631475896</v>
      </c>
      <c r="Y126">
        <f t="shared" si="31"/>
        <v>-1.4948445384297446</v>
      </c>
      <c r="Z126">
        <f t="shared" si="32"/>
        <v>0.70886325868191713</v>
      </c>
      <c r="AA126">
        <f t="shared" si="33"/>
        <v>2.0969103074519815</v>
      </c>
      <c r="AB126">
        <f t="shared" si="34"/>
        <v>0.12353490396392074</v>
      </c>
      <c r="AC126">
        <f t="shared" si="36"/>
        <v>-0.23033239362360103</v>
      </c>
      <c r="AD126">
        <f>X126*'Comb LR RESULTS'!$B$18+Y126*'Comb LR RESULTS'!$B$19+Z126*'Comb LR RESULTS'!$B$20+AA126*'Comb LR RESULTS'!$B$21+AB126*'Comb LR RESULTS'!$B$22</f>
        <v>-0.34668383067351582</v>
      </c>
    </row>
    <row r="127" spans="1:30" x14ac:dyDescent="0.3">
      <c r="A127">
        <v>2022</v>
      </c>
      <c r="B127" t="s">
        <v>47</v>
      </c>
      <c r="C127" t="s">
        <v>48</v>
      </c>
      <c r="D127">
        <v>2022</v>
      </c>
      <c r="E127">
        <v>423</v>
      </c>
      <c r="F127">
        <v>246</v>
      </c>
      <c r="G127">
        <v>27.6</v>
      </c>
      <c r="H127">
        <v>106</v>
      </c>
      <c r="I127">
        <v>112.9</v>
      </c>
      <c r="J127">
        <v>5.7</v>
      </c>
      <c r="K127">
        <v>19.2</v>
      </c>
      <c r="L127">
        <v>49.5</v>
      </c>
      <c r="M127">
        <v>30.3</v>
      </c>
      <c r="N127">
        <v>35.1</v>
      </c>
      <c r="O127">
        <v>71.3</v>
      </c>
      <c r="P127">
        <v>37.5</v>
      </c>
      <c r="Q127">
        <v>-10.5</v>
      </c>
      <c r="R127">
        <f>VLOOKUP($B127,'FG22'!$A:$Y,15,FALSE)</f>
        <v>0.43271767799999999</v>
      </c>
      <c r="S127">
        <f>VLOOKUP($B127,'FG22'!$A:$Y,16,FALSE)</f>
        <v>0.32239559490533798</v>
      </c>
      <c r="T127">
        <f>VLOOKUP($B127,'FG22'!$A:$Y,17,FALSE)</f>
        <v>0.32400000000000001</v>
      </c>
      <c r="U127">
        <f t="shared" si="27"/>
        <v>0.76986566415804769</v>
      </c>
      <c r="V127">
        <f t="shared" si="28"/>
        <v>-4.2381163930147112E-2</v>
      </c>
      <c r="W127">
        <f t="shared" si="29"/>
        <v>-0.82806286701488763</v>
      </c>
      <c r="X127">
        <f t="shared" si="30"/>
        <v>-0.19035532631475896</v>
      </c>
      <c r="Y127">
        <f t="shared" si="31"/>
        <v>0.94215103546608359</v>
      </c>
      <c r="Z127">
        <f t="shared" si="32"/>
        <v>-1.0024591238366627</v>
      </c>
      <c r="AA127">
        <f t="shared" si="33"/>
        <v>-2.8528346139297485</v>
      </c>
      <c r="AB127">
        <f t="shared" si="34"/>
        <v>0.3685885636074796</v>
      </c>
      <c r="AC127">
        <f t="shared" si="36"/>
        <v>-1.2768130182344817</v>
      </c>
      <c r="AD127">
        <f>X127*'Comb LR RESULTS'!$B$18+Y127*'Comb LR RESULTS'!$B$19+Z127*'Comb LR RESULTS'!$B$20+AA127*'Comb LR RESULTS'!$B$21+AB127*'Comb LR RESULTS'!$B$22</f>
        <v>-0.35645329846400048</v>
      </c>
    </row>
    <row r="128" spans="1:30" x14ac:dyDescent="0.3">
      <c r="A128">
        <v>2022</v>
      </c>
      <c r="B128" t="s">
        <v>213</v>
      </c>
      <c r="C128" t="s">
        <v>51</v>
      </c>
      <c r="D128">
        <v>2022</v>
      </c>
      <c r="E128">
        <v>404</v>
      </c>
      <c r="F128">
        <v>270</v>
      </c>
      <c r="G128">
        <v>16.7</v>
      </c>
      <c r="H128">
        <v>103.2</v>
      </c>
      <c r="I128">
        <v>109.1</v>
      </c>
      <c r="J128">
        <v>2.6</v>
      </c>
      <c r="K128">
        <v>9.8000000000000007</v>
      </c>
      <c r="L128">
        <v>49.6</v>
      </c>
      <c r="M128">
        <v>39.799999999999997</v>
      </c>
      <c r="N128">
        <v>28</v>
      </c>
      <c r="O128">
        <v>86.1</v>
      </c>
      <c r="P128">
        <v>27.7</v>
      </c>
      <c r="Q128">
        <v>1.4</v>
      </c>
      <c r="R128">
        <f>VLOOKUP($B128,'FG22'!$A:$Y,15,FALSE)</f>
        <v>0.33798882600000002</v>
      </c>
      <c r="S128">
        <f>VLOOKUP($B128,'FG22'!$A:$Y,16,FALSE)</f>
        <v>0.29807878381545</v>
      </c>
      <c r="T128">
        <f>VLOOKUP($B128,'FG22'!$A:$Y,17,FALSE)</f>
        <v>0.30599999999999999</v>
      </c>
      <c r="U128">
        <f t="shared" si="27"/>
        <v>-1.3523772552790168</v>
      </c>
      <c r="V128">
        <f t="shared" si="28"/>
        <v>-0.75698507597703191</v>
      </c>
      <c r="W128">
        <f t="shared" si="29"/>
        <v>-1.7222741082323176</v>
      </c>
      <c r="X128">
        <f t="shared" si="30"/>
        <v>-0.16023281817381285</v>
      </c>
      <c r="Y128">
        <f t="shared" si="31"/>
        <v>-0.46331202037860048</v>
      </c>
      <c r="Z128">
        <f t="shared" si="32"/>
        <v>1.3537093738338442</v>
      </c>
      <c r="AA128">
        <f t="shared" si="33"/>
        <v>0.25124270964862283</v>
      </c>
      <c r="AB128">
        <f t="shared" si="34"/>
        <v>-0.87418356744199899</v>
      </c>
      <c r="AC128">
        <f t="shared" si="36"/>
        <v>-0.69159511712182287</v>
      </c>
      <c r="AD128">
        <f>X128*'Comb LR RESULTS'!$B$18+Y128*'Comb LR RESULTS'!$B$19+Z128*'Comb LR RESULTS'!$B$20+AA128*'Comb LR RESULTS'!$B$21+AB128*'Comb LR RESULTS'!$B$22</f>
        <v>-0.35981986064468746</v>
      </c>
    </row>
    <row r="129" spans="1:30" x14ac:dyDescent="0.3">
      <c r="A129">
        <v>2022</v>
      </c>
      <c r="B129" t="s">
        <v>403</v>
      </c>
      <c r="C129" t="s">
        <v>99</v>
      </c>
      <c r="D129">
        <v>2022</v>
      </c>
      <c r="E129">
        <v>549</v>
      </c>
      <c r="F129">
        <v>412</v>
      </c>
      <c r="G129">
        <v>17.2</v>
      </c>
      <c r="H129">
        <v>103.4</v>
      </c>
      <c r="I129">
        <v>110.3</v>
      </c>
      <c r="J129">
        <v>5.8</v>
      </c>
      <c r="K129">
        <v>16.7</v>
      </c>
      <c r="L129">
        <v>47.6</v>
      </c>
      <c r="M129">
        <v>30.9</v>
      </c>
      <c r="N129">
        <v>40</v>
      </c>
      <c r="O129">
        <v>84.6</v>
      </c>
      <c r="P129">
        <v>24.1</v>
      </c>
      <c r="Q129">
        <v>7.4</v>
      </c>
      <c r="R129">
        <f>VLOOKUP($B129,'FG22'!$A:$Y,15,FALSE)</f>
        <v>0.42914171600000001</v>
      </c>
      <c r="S129">
        <f>VLOOKUP($B129,'FG22'!$A:$Y,16,FALSE)</f>
        <v>0.33239803516148198</v>
      </c>
      <c r="T129">
        <f>VLOOKUP($B129,'FG22'!$A:$Y,17,FALSE)</f>
        <v>0.32300000000000001</v>
      </c>
      <c r="U129">
        <f t="shared" si="27"/>
        <v>0.20543935579712619</v>
      </c>
      <c r="V129">
        <f t="shared" si="28"/>
        <v>0.25156292728451518</v>
      </c>
      <c r="W129">
        <f t="shared" si="29"/>
        <v>-0.79921734310464798</v>
      </c>
      <c r="X129">
        <f t="shared" si="30"/>
        <v>-0.76268298099272636</v>
      </c>
      <c r="Y129">
        <f t="shared" si="31"/>
        <v>-0.398841238000404</v>
      </c>
      <c r="Z129">
        <f t="shared" si="32"/>
        <v>-0.85364848187852604</v>
      </c>
      <c r="AA129">
        <f t="shared" si="33"/>
        <v>-6.335972179513108E-2</v>
      </c>
      <c r="AB129">
        <f t="shared" si="34"/>
        <v>1.2262763723599361</v>
      </c>
      <c r="AC129">
        <f t="shared" si="36"/>
        <v>-0.83482885027694531</v>
      </c>
      <c r="AD129">
        <f>X129*'Comb LR RESULTS'!$B$18+Y129*'Comb LR RESULTS'!$B$19+Z129*'Comb LR RESULTS'!$B$20+AA129*'Comb LR RESULTS'!$B$21+AB129*'Comb LR RESULTS'!$B$22</f>
        <v>-0.36206821391334554</v>
      </c>
    </row>
    <row r="130" spans="1:30" x14ac:dyDescent="0.3">
      <c r="A130">
        <v>2022</v>
      </c>
      <c r="B130" t="s">
        <v>458</v>
      </c>
      <c r="C130" t="s">
        <v>172</v>
      </c>
      <c r="D130">
        <v>2022</v>
      </c>
      <c r="E130">
        <v>472</v>
      </c>
      <c r="F130">
        <v>340</v>
      </c>
      <c r="G130">
        <v>15</v>
      </c>
      <c r="H130">
        <v>102.3</v>
      </c>
      <c r="I130">
        <v>109.1</v>
      </c>
      <c r="J130">
        <v>9.6999999999999993</v>
      </c>
      <c r="K130">
        <v>14.5</v>
      </c>
      <c r="L130">
        <v>51.1</v>
      </c>
      <c r="M130">
        <v>36.6</v>
      </c>
      <c r="N130">
        <v>37.700000000000003</v>
      </c>
      <c r="O130">
        <v>88.2</v>
      </c>
      <c r="P130">
        <v>24.9</v>
      </c>
      <c r="Q130">
        <v>11.8</v>
      </c>
      <c r="R130">
        <f>VLOOKUP($B130,'FG22'!$A:$Y,15,FALSE)</f>
        <v>0.35141509399999998</v>
      </c>
      <c r="S130">
        <f>VLOOKUP($B130,'FG22'!$A:$Y,16,FALSE)</f>
        <v>0.28682366070474002</v>
      </c>
      <c r="T130">
        <f>VLOOKUP($B130,'FG22'!$A:$Y,17,FALSE)</f>
        <v>0.29099999999999998</v>
      </c>
      <c r="U130">
        <f t="shared" ref="U130:U161" si="37">STANDARDIZE(K130,AVERAGE(K:K),_xlfn.STDEV.P(K:K))</f>
        <v>-0.29125579556048453</v>
      </c>
      <c r="V130">
        <f t="shared" ref="V130:V161" si="38">STANDARDIZE(S130,AVERAGE(S:S),_xlfn.STDEV.P(S:S))</f>
        <v>-1.0877420562303872</v>
      </c>
      <c r="W130">
        <f t="shared" ref="W130:W161" si="39">STANDARDIZE(J130,AVERAGE(J:J),_xlfn.STDEV.P(J:J))</f>
        <v>0.32575808939469902</v>
      </c>
      <c r="X130">
        <f t="shared" ref="X130:X161" si="40">STANDARDIZE(L130,AVERAGE(L:L),_xlfn.STDEV.P(L:L))</f>
        <v>0.2916048039403723</v>
      </c>
      <c r="Y130">
        <f t="shared" ref="Y130:Y161" si="41">STANDARDIZE(G130,AVERAGE(G:G),_xlfn.STDEV.P(G:G))</f>
        <v>-0.68251268046446856</v>
      </c>
      <c r="Z130">
        <f t="shared" ref="Z130:Z161" si="42">STANDARDIZE(M130,AVERAGE(M:M),_xlfn.STDEV.P(M:M))</f>
        <v>0.56005261672377937</v>
      </c>
      <c r="AA130">
        <f t="shared" ref="AA130:AA161" si="43">STANDARDIZE(O130,AVERAGE(O:O),_xlfn.STDEV.P(O:O))</f>
        <v>0.6916861136698802</v>
      </c>
      <c r="AB130">
        <f t="shared" ref="AB130:AB161" si="44">STANDARDIZE(N130,AVERAGE(N:N),_xlfn.STDEV.P(N:N))</f>
        <v>0.82368821723123242</v>
      </c>
      <c r="AC130">
        <f t="shared" si="36"/>
        <v>-1.3745674007496</v>
      </c>
      <c r="AD130">
        <f>X130*'Comb LR RESULTS'!$B$18+Y130*'Comb LR RESULTS'!$B$19+Z130*'Comb LR RESULTS'!$B$20+AA130*'Comb LR RESULTS'!$B$21+AB130*'Comb LR RESULTS'!$B$22</f>
        <v>-0.36560891437655085</v>
      </c>
    </row>
    <row r="131" spans="1:30" x14ac:dyDescent="0.3">
      <c r="A131">
        <v>2022</v>
      </c>
      <c r="B131" t="s">
        <v>222</v>
      </c>
      <c r="C131" t="s">
        <v>54</v>
      </c>
      <c r="D131">
        <v>2022</v>
      </c>
      <c r="E131">
        <v>584</v>
      </c>
      <c r="F131">
        <v>423</v>
      </c>
      <c r="G131">
        <v>14.2</v>
      </c>
      <c r="H131">
        <v>102.4</v>
      </c>
      <c r="I131">
        <v>109.4</v>
      </c>
      <c r="J131">
        <v>11.6</v>
      </c>
      <c r="K131">
        <v>14.1</v>
      </c>
      <c r="L131">
        <v>52.1</v>
      </c>
      <c r="M131">
        <v>38</v>
      </c>
      <c r="N131">
        <v>30.4</v>
      </c>
      <c r="O131">
        <v>87.2</v>
      </c>
      <c r="P131">
        <v>20.100000000000001</v>
      </c>
      <c r="Q131">
        <v>8.5</v>
      </c>
      <c r="R131">
        <f>VLOOKUP($B131,'FG22'!$A:$Y,15,FALSE)</f>
        <v>0.38297872300000002</v>
      </c>
      <c r="S131">
        <f>VLOOKUP($B131,'FG22'!$A:$Y,16,FALSE)</f>
        <v>0.31302489013457702</v>
      </c>
      <c r="T131">
        <f>VLOOKUP($B131,'FG22'!$A:$Y,17,FALSE)</f>
        <v>0.309</v>
      </c>
      <c r="U131">
        <f t="shared" si="37"/>
        <v>-0.38156400489823206</v>
      </c>
      <c r="V131">
        <f t="shared" si="38"/>
        <v>-0.31776029415692381</v>
      </c>
      <c r="W131">
        <f t="shared" si="39"/>
        <v>0.8738230436892529</v>
      </c>
      <c r="X131">
        <f t="shared" si="40"/>
        <v>0.59282988534982906</v>
      </c>
      <c r="Y131">
        <f t="shared" si="41"/>
        <v>-0.78566593226958303</v>
      </c>
      <c r="Z131">
        <f t="shared" si="42"/>
        <v>0.90727744795943277</v>
      </c>
      <c r="AA131">
        <f t="shared" si="43"/>
        <v>0.4819511593740442</v>
      </c>
      <c r="AB131">
        <f t="shared" si="44"/>
        <v>-0.45409157948161216</v>
      </c>
      <c r="AC131">
        <f t="shared" si="36"/>
        <v>-0.75690064137335944</v>
      </c>
      <c r="AD131">
        <f>X131*'Comb LR RESULTS'!$B$18+Y131*'Comb LR RESULTS'!$B$19+Z131*'Comb LR RESULTS'!$B$20+AA131*'Comb LR RESULTS'!$B$21+AB131*'Comb LR RESULTS'!$B$22</f>
        <v>-0.38689848961476248</v>
      </c>
    </row>
    <row r="132" spans="1:30" x14ac:dyDescent="0.3">
      <c r="A132">
        <v>2022</v>
      </c>
      <c r="B132" t="s">
        <v>434</v>
      </c>
      <c r="C132" t="s">
        <v>21</v>
      </c>
      <c r="D132">
        <v>2022</v>
      </c>
      <c r="E132">
        <v>425</v>
      </c>
      <c r="F132">
        <v>305</v>
      </c>
      <c r="G132">
        <v>21.6</v>
      </c>
      <c r="H132">
        <v>104</v>
      </c>
      <c r="I132">
        <v>112.3</v>
      </c>
      <c r="J132">
        <v>9.8000000000000007</v>
      </c>
      <c r="K132">
        <v>12.2</v>
      </c>
      <c r="L132">
        <v>46.4</v>
      </c>
      <c r="M132">
        <v>34.200000000000003</v>
      </c>
      <c r="N132">
        <v>40.6</v>
      </c>
      <c r="O132">
        <v>82</v>
      </c>
      <c r="P132">
        <v>30</v>
      </c>
      <c r="Q132">
        <v>3.3</v>
      </c>
      <c r="R132">
        <f>VLOOKUP($B132,'FG22'!$A:$Y,15,FALSE)</f>
        <v>0.47222222200000002</v>
      </c>
      <c r="S132">
        <f>VLOOKUP($B132,'FG22'!$A:$Y,16,FALSE)</f>
        <v>0.34329009503825703</v>
      </c>
      <c r="T132">
        <f>VLOOKUP($B132,'FG22'!$A:$Y,17,FALSE)</f>
        <v>0.313</v>
      </c>
      <c r="U132">
        <f t="shared" si="37"/>
        <v>-0.81052799925253249</v>
      </c>
      <c r="V132">
        <f t="shared" si="38"/>
        <v>0.57165048191576751</v>
      </c>
      <c r="W132">
        <f t="shared" si="39"/>
        <v>0.35460361330493911</v>
      </c>
      <c r="X132">
        <f t="shared" si="40"/>
        <v>-1.1241530786840754</v>
      </c>
      <c r="Y132">
        <f t="shared" si="41"/>
        <v>0.16850164692772557</v>
      </c>
      <c r="Z132">
        <f t="shared" si="42"/>
        <v>-3.5189951108769595E-2</v>
      </c>
      <c r="AA132">
        <f t="shared" si="43"/>
        <v>-0.60867060296430342</v>
      </c>
      <c r="AB132">
        <f t="shared" si="44"/>
        <v>1.3312993693500332</v>
      </c>
      <c r="AC132">
        <f t="shared" ref="AC132:AC163" si="45">Y132+AA132-AB132-Z132</f>
        <v>-1.7362783742778414</v>
      </c>
      <c r="AD132">
        <f>X132*'Comb LR RESULTS'!$B$18+Y132*'Comb LR RESULTS'!$B$19+Z132*'Comb LR RESULTS'!$B$20+AA132*'Comb LR RESULTS'!$B$21+AB132*'Comb LR RESULTS'!$B$22</f>
        <v>-0.39104404198008746</v>
      </c>
    </row>
    <row r="133" spans="1:30" x14ac:dyDescent="0.3">
      <c r="A133">
        <v>2022</v>
      </c>
      <c r="B133" t="s">
        <v>465</v>
      </c>
      <c r="C133" t="s">
        <v>85</v>
      </c>
      <c r="D133">
        <v>2022</v>
      </c>
      <c r="E133">
        <v>472</v>
      </c>
      <c r="F133">
        <v>321</v>
      </c>
      <c r="G133">
        <v>18.399999999999999</v>
      </c>
      <c r="H133">
        <v>102.4</v>
      </c>
      <c r="I133">
        <v>109.7</v>
      </c>
      <c r="J133">
        <v>16.2</v>
      </c>
      <c r="K133">
        <v>14</v>
      </c>
      <c r="L133">
        <v>48.8</v>
      </c>
      <c r="M133">
        <v>34.799999999999997</v>
      </c>
      <c r="N133">
        <v>37.299999999999997</v>
      </c>
      <c r="O133">
        <v>83.9</v>
      </c>
      <c r="P133">
        <v>32.4</v>
      </c>
      <c r="Q133">
        <v>2.2000000000000002</v>
      </c>
      <c r="R133">
        <f>VLOOKUP($B133,'FG22'!$A:$Y,15,FALSE)</f>
        <v>0.35680751100000002</v>
      </c>
      <c r="S133">
        <f>VLOOKUP($B133,'FG22'!$A:$Y,16,FALSE)</f>
        <v>0.27835549214842897</v>
      </c>
      <c r="T133">
        <f>VLOOKUP($B133,'FG22'!$A:$Y,17,FALSE)</f>
        <v>0.27700000000000002</v>
      </c>
      <c r="U133">
        <f t="shared" si="37"/>
        <v>-0.40414105723266885</v>
      </c>
      <c r="V133">
        <f t="shared" si="38"/>
        <v>-1.336598140025385</v>
      </c>
      <c r="W133">
        <f t="shared" si="39"/>
        <v>2.2007171435602779</v>
      </c>
      <c r="X133">
        <f t="shared" si="40"/>
        <v>-0.40121288330137955</v>
      </c>
      <c r="Y133">
        <f t="shared" si="41"/>
        <v>-0.24411136029273245</v>
      </c>
      <c r="Z133">
        <f t="shared" si="42"/>
        <v>0.11362069084936634</v>
      </c>
      <c r="AA133">
        <f t="shared" si="43"/>
        <v>-0.21017418980221386</v>
      </c>
      <c r="AB133">
        <f t="shared" si="44"/>
        <v>0.75367288590450032</v>
      </c>
      <c r="AC133">
        <f t="shared" si="45"/>
        <v>-1.3215791268488131</v>
      </c>
      <c r="AD133">
        <f>X133*'Comb LR RESULTS'!$B$18+Y133*'Comb LR RESULTS'!$B$19+Z133*'Comb LR RESULTS'!$B$20+AA133*'Comb LR RESULTS'!$B$21+AB133*'Comb LR RESULTS'!$B$22</f>
        <v>-0.39711107847085758</v>
      </c>
    </row>
    <row r="134" spans="1:30" x14ac:dyDescent="0.3">
      <c r="A134">
        <v>2022</v>
      </c>
      <c r="B134" t="s">
        <v>435</v>
      </c>
      <c r="C134" t="s">
        <v>99</v>
      </c>
      <c r="D134">
        <v>2022</v>
      </c>
      <c r="E134">
        <v>442</v>
      </c>
      <c r="F134">
        <v>309</v>
      </c>
      <c r="G134">
        <v>21.4</v>
      </c>
      <c r="H134">
        <v>103.2</v>
      </c>
      <c r="I134">
        <v>110.7</v>
      </c>
      <c r="J134">
        <v>7.1</v>
      </c>
      <c r="K134">
        <v>11.1</v>
      </c>
      <c r="L134">
        <v>41</v>
      </c>
      <c r="M134">
        <v>29.9</v>
      </c>
      <c r="N134">
        <v>42.6</v>
      </c>
      <c r="O134">
        <v>81.900000000000006</v>
      </c>
      <c r="P134">
        <v>30.6</v>
      </c>
      <c r="Q134">
        <v>1</v>
      </c>
      <c r="R134">
        <f>VLOOKUP($B134,'FG22'!$A:$Y,15,FALSE)</f>
        <v>0.42716049299999997</v>
      </c>
      <c r="S134">
        <f>VLOOKUP($B134,'FG22'!$A:$Y,16,FALSE)</f>
        <v>0.32109348581157598</v>
      </c>
      <c r="T134">
        <f>VLOOKUP($B134,'FG22'!$A:$Y,17,FALSE)</f>
        <v>0.33300000000000002</v>
      </c>
      <c r="U134">
        <f t="shared" si="37"/>
        <v>-1.0588755749313379</v>
      </c>
      <c r="V134">
        <f t="shared" si="38"/>
        <v>-8.0646553617740036E-2</v>
      </c>
      <c r="W134">
        <f t="shared" si="39"/>
        <v>-0.42422553227153237</v>
      </c>
      <c r="X134">
        <f t="shared" si="40"/>
        <v>-2.7507685182951414</v>
      </c>
      <c r="Y134">
        <f t="shared" si="41"/>
        <v>0.14271333397644659</v>
      </c>
      <c r="Z134">
        <f t="shared" si="42"/>
        <v>-1.1016662184754216</v>
      </c>
      <c r="AA134">
        <f t="shared" si="43"/>
        <v>-0.6296440983938858</v>
      </c>
      <c r="AB134">
        <f t="shared" si="44"/>
        <v>1.681376025983689</v>
      </c>
      <c r="AC134">
        <f t="shared" si="45"/>
        <v>-1.0666405719257064</v>
      </c>
      <c r="AD134">
        <f>X134*'Comb LR RESULTS'!$B$18+Y134*'Comb LR RESULTS'!$B$19+Z134*'Comb LR RESULTS'!$B$20+AA134*'Comb LR RESULTS'!$B$21+AB134*'Comb LR RESULTS'!$B$22</f>
        <v>-0.42010636089425429</v>
      </c>
    </row>
    <row r="135" spans="1:30" x14ac:dyDescent="0.3">
      <c r="A135">
        <v>2022</v>
      </c>
      <c r="B135" t="s">
        <v>201</v>
      </c>
      <c r="C135" t="s">
        <v>32</v>
      </c>
      <c r="D135">
        <v>2022</v>
      </c>
      <c r="E135">
        <v>628</v>
      </c>
      <c r="F135">
        <v>468</v>
      </c>
      <c r="G135">
        <v>14.7</v>
      </c>
      <c r="H135">
        <v>103.3</v>
      </c>
      <c r="I135">
        <v>112.8</v>
      </c>
      <c r="J135">
        <v>6.6</v>
      </c>
      <c r="K135">
        <v>7.9</v>
      </c>
      <c r="L135">
        <v>48.4</v>
      </c>
      <c r="M135">
        <v>40.5</v>
      </c>
      <c r="N135">
        <v>36</v>
      </c>
      <c r="O135">
        <v>90</v>
      </c>
      <c r="P135">
        <v>27.9</v>
      </c>
      <c r="Q135">
        <v>7.5</v>
      </c>
      <c r="R135">
        <f>VLOOKUP($B135,'FG22'!$A:$Y,15,FALSE)</f>
        <v>0.40034661999999999</v>
      </c>
      <c r="S135">
        <f>VLOOKUP($B135,'FG22'!$A:$Y,16,FALSE)</f>
        <v>0.31763539911267002</v>
      </c>
      <c r="T135">
        <f>VLOOKUP($B135,'FG22'!$A:$Y,17,FALSE)</f>
        <v>0.308</v>
      </c>
      <c r="U135">
        <f t="shared" si="37"/>
        <v>-1.7813412496333172</v>
      </c>
      <c r="V135">
        <f t="shared" si="38"/>
        <v>-0.18227017005744323</v>
      </c>
      <c r="W135">
        <f t="shared" si="39"/>
        <v>-0.56845315182273071</v>
      </c>
      <c r="X135">
        <f t="shared" si="40"/>
        <v>-0.52170291586516182</v>
      </c>
      <c r="Y135">
        <f t="shared" si="41"/>
        <v>-0.72119514989138656</v>
      </c>
      <c r="Z135">
        <f t="shared" si="42"/>
        <v>1.5273217894516717</v>
      </c>
      <c r="AA135">
        <f t="shared" si="43"/>
        <v>1.0692090314023843</v>
      </c>
      <c r="AB135">
        <f t="shared" si="44"/>
        <v>0.52612305909262447</v>
      </c>
      <c r="AC135">
        <f t="shared" si="45"/>
        <v>-1.7054309670332986</v>
      </c>
      <c r="AD135">
        <f>X135*'Comb LR RESULTS'!$B$18+Y135*'Comb LR RESULTS'!$B$19+Z135*'Comb LR RESULTS'!$B$20+AA135*'Comb LR RESULTS'!$B$21+AB135*'Comb LR RESULTS'!$B$22</f>
        <v>-0.45954422232261399</v>
      </c>
    </row>
    <row r="136" spans="1:30" x14ac:dyDescent="0.3">
      <c r="A136">
        <v>2022</v>
      </c>
      <c r="B136" t="s">
        <v>436</v>
      </c>
      <c r="C136" t="s">
        <v>40</v>
      </c>
      <c r="D136">
        <v>2022</v>
      </c>
      <c r="E136">
        <v>427</v>
      </c>
      <c r="F136">
        <v>277</v>
      </c>
      <c r="G136">
        <v>20.2</v>
      </c>
      <c r="H136">
        <v>104.1</v>
      </c>
      <c r="I136">
        <v>111.3</v>
      </c>
      <c r="J136">
        <v>8.6999999999999993</v>
      </c>
      <c r="K136">
        <v>12.5</v>
      </c>
      <c r="L136">
        <v>43.5</v>
      </c>
      <c r="M136">
        <v>31</v>
      </c>
      <c r="N136">
        <v>46.5</v>
      </c>
      <c r="O136">
        <v>83.2</v>
      </c>
      <c r="P136">
        <v>33.5</v>
      </c>
      <c r="Q136">
        <v>-0.4</v>
      </c>
      <c r="R136">
        <f>VLOOKUP($B136,'FG22'!$A:$Y,15,FALSE)</f>
        <v>0.38902743099999998</v>
      </c>
      <c r="S136">
        <f>VLOOKUP($B136,'FG22'!$A:$Y,16,FALSE)</f>
        <v>0.28230759242001702</v>
      </c>
      <c r="T136">
        <f>VLOOKUP($B136,'FG22'!$A:$Y,17,FALSE)</f>
        <v>0.26100000000000001</v>
      </c>
      <c r="U136">
        <f t="shared" si="37"/>
        <v>-0.74279684224922171</v>
      </c>
      <c r="V136">
        <f t="shared" si="38"/>
        <v>-1.2204568292079978</v>
      </c>
      <c r="W136">
        <f t="shared" si="39"/>
        <v>3.7302850292302313E-2</v>
      </c>
      <c r="X136">
        <f t="shared" si="40"/>
        <v>-1.9977058147714994</v>
      </c>
      <c r="Y136">
        <f t="shared" si="41"/>
        <v>-1.2016543731224938E-2</v>
      </c>
      <c r="Z136">
        <f t="shared" si="42"/>
        <v>-0.8288467082188361</v>
      </c>
      <c r="AA136">
        <f t="shared" si="43"/>
        <v>-0.35698865780929961</v>
      </c>
      <c r="AB136">
        <f t="shared" si="44"/>
        <v>2.3640255064193179</v>
      </c>
      <c r="AC136">
        <f t="shared" si="45"/>
        <v>-1.9041839997410066</v>
      </c>
      <c r="AD136">
        <f>X136*'Comb LR RESULTS'!$B$18+Y136*'Comb LR RESULTS'!$B$19+Z136*'Comb LR RESULTS'!$B$20+AA136*'Comb LR RESULTS'!$B$21+AB136*'Comb LR RESULTS'!$B$22</f>
        <v>-0.48349501923722155</v>
      </c>
    </row>
    <row r="137" spans="1:30" x14ac:dyDescent="0.3">
      <c r="A137">
        <v>2022</v>
      </c>
      <c r="B137" t="s">
        <v>440</v>
      </c>
      <c r="C137" t="s">
        <v>19</v>
      </c>
      <c r="D137">
        <v>2022</v>
      </c>
      <c r="E137">
        <v>492</v>
      </c>
      <c r="F137">
        <v>385</v>
      </c>
      <c r="G137">
        <v>8.3000000000000007</v>
      </c>
      <c r="H137">
        <v>101</v>
      </c>
      <c r="I137">
        <v>107.5</v>
      </c>
      <c r="J137">
        <v>8.6</v>
      </c>
      <c r="K137">
        <v>18.3</v>
      </c>
      <c r="L137">
        <v>51.6</v>
      </c>
      <c r="M137">
        <v>33.299999999999997</v>
      </c>
      <c r="N137">
        <v>32.799999999999997</v>
      </c>
      <c r="O137">
        <v>90.3</v>
      </c>
      <c r="P137">
        <v>22</v>
      </c>
      <c r="Q137">
        <v>10.6</v>
      </c>
      <c r="R137">
        <f>VLOOKUP($B137,'FG22'!$A:$Y,15,FALSE)</f>
        <v>0.36971046699999999</v>
      </c>
      <c r="S137">
        <f>VLOOKUP($B137,'FG22'!$A:$Y,16,FALSE)</f>
        <v>0.30545266481508698</v>
      </c>
      <c r="T137">
        <f>VLOOKUP($B137,'FG22'!$A:$Y,17,FALSE)</f>
        <v>0.29799999999999999</v>
      </c>
      <c r="U137">
        <f t="shared" si="37"/>
        <v>0.56667219314811623</v>
      </c>
      <c r="V137">
        <f t="shared" si="38"/>
        <v>-0.54028708092207844</v>
      </c>
      <c r="W137">
        <f t="shared" si="39"/>
        <v>8.4573263820627419E-3</v>
      </c>
      <c r="X137">
        <f t="shared" si="40"/>
        <v>0.44221734464510065</v>
      </c>
      <c r="Y137">
        <f t="shared" si="41"/>
        <v>-1.5464211643323016</v>
      </c>
      <c r="Z137">
        <f t="shared" si="42"/>
        <v>-0.25840591404597701</v>
      </c>
      <c r="AA137">
        <f t="shared" si="43"/>
        <v>1.1321295176911343</v>
      </c>
      <c r="AB137">
        <f t="shared" si="44"/>
        <v>-3.3999591521225399E-2</v>
      </c>
      <c r="AC137">
        <f t="shared" si="45"/>
        <v>-0.12188614107396484</v>
      </c>
      <c r="AD137">
        <f>X137*'Comb LR RESULTS'!$B$18+Y137*'Comb LR RESULTS'!$B$19+Z137*'Comb LR RESULTS'!$B$20+AA137*'Comb LR RESULTS'!$B$21+AB137*'Comb LR RESULTS'!$B$22</f>
        <v>-0.49786055855832867</v>
      </c>
    </row>
    <row r="138" spans="1:30" x14ac:dyDescent="0.3">
      <c r="A138">
        <v>2022</v>
      </c>
      <c r="B138" t="s">
        <v>442</v>
      </c>
      <c r="C138" t="s">
        <v>82</v>
      </c>
      <c r="D138">
        <v>2022</v>
      </c>
      <c r="E138">
        <v>496</v>
      </c>
      <c r="F138">
        <v>349</v>
      </c>
      <c r="G138">
        <v>10.9</v>
      </c>
      <c r="H138">
        <v>101.4</v>
      </c>
      <c r="I138">
        <v>109.7</v>
      </c>
      <c r="J138">
        <v>11.7</v>
      </c>
      <c r="K138">
        <v>13.3</v>
      </c>
      <c r="L138">
        <v>51.8</v>
      </c>
      <c r="M138">
        <v>38.5</v>
      </c>
      <c r="N138">
        <v>26.8</v>
      </c>
      <c r="O138">
        <v>88.6</v>
      </c>
      <c r="P138">
        <v>28.6</v>
      </c>
      <c r="Q138">
        <v>3.2</v>
      </c>
      <c r="R138">
        <f>VLOOKUP($B138,'FG22'!$A:$Y,15,FALSE)</f>
        <v>0.43023255799999999</v>
      </c>
      <c r="S138">
        <f>VLOOKUP($B138,'FG22'!$A:$Y,16,FALSE)</f>
        <v>0.33590043159333899</v>
      </c>
      <c r="T138">
        <f>VLOOKUP($B138,'FG22'!$A:$Y,17,FALSE)</f>
        <v>0.30499999999999999</v>
      </c>
      <c r="U138">
        <f t="shared" si="37"/>
        <v>-0.56218042357372666</v>
      </c>
      <c r="V138">
        <f t="shared" si="38"/>
        <v>0.35448868438696929</v>
      </c>
      <c r="W138">
        <f t="shared" si="39"/>
        <v>0.90266856759949243</v>
      </c>
      <c r="X138">
        <f t="shared" si="40"/>
        <v>0.5024623609269907</v>
      </c>
      <c r="Y138">
        <f t="shared" si="41"/>
        <v>-1.2111730959656799</v>
      </c>
      <c r="Z138">
        <f t="shared" si="42"/>
        <v>1.0312863162578807</v>
      </c>
      <c r="AA138">
        <f t="shared" si="43"/>
        <v>0.77558009538821271</v>
      </c>
      <c r="AB138">
        <f t="shared" si="44"/>
        <v>-1.0842295614221924</v>
      </c>
      <c r="AC138">
        <f t="shared" si="45"/>
        <v>-0.38264975541315549</v>
      </c>
      <c r="AD138">
        <f>X138*'Comb LR RESULTS'!$B$18+Y138*'Comb LR RESULTS'!$B$19+Z138*'Comb LR RESULTS'!$B$20+AA138*'Comb LR RESULTS'!$B$21+AB138*'Comb LR RESULTS'!$B$22</f>
        <v>-0.5070058773388324</v>
      </c>
    </row>
    <row r="139" spans="1:30" x14ac:dyDescent="0.3">
      <c r="A139">
        <v>2022</v>
      </c>
      <c r="B139" t="s">
        <v>433</v>
      </c>
      <c r="C139" t="s">
        <v>88</v>
      </c>
      <c r="D139">
        <v>2022</v>
      </c>
      <c r="E139">
        <v>541</v>
      </c>
      <c r="F139">
        <v>371</v>
      </c>
      <c r="G139">
        <v>21.8</v>
      </c>
      <c r="H139">
        <v>104.3</v>
      </c>
      <c r="I139">
        <v>111.5</v>
      </c>
      <c r="J139">
        <v>14.3</v>
      </c>
      <c r="K139">
        <v>6.8</v>
      </c>
      <c r="L139">
        <v>44.3</v>
      </c>
      <c r="M139">
        <v>37.5</v>
      </c>
      <c r="N139">
        <v>40.200000000000003</v>
      </c>
      <c r="O139">
        <v>82.8</v>
      </c>
      <c r="P139">
        <v>28</v>
      </c>
      <c r="Q139">
        <v>-0.2</v>
      </c>
      <c r="R139">
        <f>VLOOKUP($B139,'FG22'!$A:$Y,15,FALSE)</f>
        <v>0.43030302999999998</v>
      </c>
      <c r="S139">
        <f>VLOOKUP($B139,'FG22'!$A:$Y,16,FALSE)</f>
        <v>0.31137903490844998</v>
      </c>
      <c r="T139">
        <f>VLOOKUP($B139,'FG22'!$A:$Y,17,FALSE)</f>
        <v>0.314</v>
      </c>
      <c r="U139">
        <f t="shared" si="37"/>
        <v>-2.0296888253121228</v>
      </c>
      <c r="V139">
        <f t="shared" si="38"/>
        <v>-0.36612743320758162</v>
      </c>
      <c r="W139">
        <f t="shared" si="39"/>
        <v>1.6526521892657244</v>
      </c>
      <c r="X139">
        <f t="shared" si="40"/>
        <v>-1.756725749643935</v>
      </c>
      <c r="Y139">
        <f t="shared" si="41"/>
        <v>0.19428995987900408</v>
      </c>
      <c r="Z139">
        <f t="shared" si="42"/>
        <v>0.78326857966098506</v>
      </c>
      <c r="AA139">
        <f t="shared" si="43"/>
        <v>-0.44088263952763518</v>
      </c>
      <c r="AB139">
        <f t="shared" si="44"/>
        <v>1.2612840380233024</v>
      </c>
      <c r="AC139">
        <f t="shared" si="45"/>
        <v>-2.2911452973329185</v>
      </c>
      <c r="AD139">
        <f>X139*'Comb LR RESULTS'!$B$18+Y139*'Comb LR RESULTS'!$B$19+Z139*'Comb LR RESULTS'!$B$20+AA139*'Comb LR RESULTS'!$B$21+AB139*'Comb LR RESULTS'!$B$22</f>
        <v>-0.50800816457399667</v>
      </c>
    </row>
    <row r="140" spans="1:30" x14ac:dyDescent="0.3">
      <c r="A140">
        <v>2022</v>
      </c>
      <c r="B140" t="s">
        <v>120</v>
      </c>
      <c r="C140" t="s">
        <v>29</v>
      </c>
      <c r="D140">
        <v>2022</v>
      </c>
      <c r="E140">
        <v>408</v>
      </c>
      <c r="F140">
        <v>254</v>
      </c>
      <c r="G140">
        <v>21.3</v>
      </c>
      <c r="H140">
        <v>103.1</v>
      </c>
      <c r="I140">
        <v>109.9</v>
      </c>
      <c r="J140">
        <v>1.6</v>
      </c>
      <c r="K140">
        <v>18.399999999999999</v>
      </c>
      <c r="L140">
        <v>50.7</v>
      </c>
      <c r="M140">
        <v>32.299999999999997</v>
      </c>
      <c r="N140">
        <v>32.6</v>
      </c>
      <c r="O140">
        <v>76.099999999999994</v>
      </c>
      <c r="P140">
        <v>36.4</v>
      </c>
      <c r="Q140">
        <v>-4</v>
      </c>
      <c r="R140">
        <f>VLOOKUP($B140,'FG22'!$A:$Y,15,FALSE)</f>
        <v>0.40668523600000001</v>
      </c>
      <c r="S140">
        <f>VLOOKUP($B140,'FG22'!$A:$Y,16,FALSE)</f>
        <v>0.32624554560869801</v>
      </c>
      <c r="T140">
        <f>VLOOKUP($B140,'FG22'!$A:$Y,17,FALSE)</f>
        <v>0.32500000000000001</v>
      </c>
      <c r="U140">
        <f t="shared" si="37"/>
        <v>0.58924924548255264</v>
      </c>
      <c r="V140">
        <f t="shared" si="38"/>
        <v>7.0758253226109846E-2</v>
      </c>
      <c r="W140">
        <f t="shared" si="39"/>
        <v>-2.0107293473347143</v>
      </c>
      <c r="X140">
        <f t="shared" si="40"/>
        <v>0.17111477137659001</v>
      </c>
      <c r="Y140">
        <f t="shared" si="41"/>
        <v>0.12981917750080757</v>
      </c>
      <c r="Z140">
        <f t="shared" si="42"/>
        <v>-0.50642365064287254</v>
      </c>
      <c r="AA140">
        <f t="shared" si="43"/>
        <v>-1.8461068333097368</v>
      </c>
      <c r="AB140">
        <f t="shared" si="44"/>
        <v>-6.9007257184590234E-2</v>
      </c>
      <c r="AC140">
        <f t="shared" si="45"/>
        <v>-1.1408567479814664</v>
      </c>
      <c r="AD140">
        <f>X140*'Comb LR RESULTS'!$B$18+Y140*'Comb LR RESULTS'!$B$19+Z140*'Comb LR RESULTS'!$B$20+AA140*'Comb LR RESULTS'!$B$21+AB140*'Comb LR RESULTS'!$B$22</f>
        <v>-0.50823151065824712</v>
      </c>
    </row>
    <row r="141" spans="1:30" x14ac:dyDescent="0.3">
      <c r="A141">
        <v>2022</v>
      </c>
      <c r="B141" t="s">
        <v>454</v>
      </c>
      <c r="C141" t="s">
        <v>17</v>
      </c>
      <c r="D141">
        <v>2022</v>
      </c>
      <c r="E141">
        <v>452</v>
      </c>
      <c r="F141">
        <v>278</v>
      </c>
      <c r="G141">
        <v>15.5</v>
      </c>
      <c r="H141">
        <v>102.9</v>
      </c>
      <c r="I141">
        <v>109.6</v>
      </c>
      <c r="J141">
        <v>12.6</v>
      </c>
      <c r="K141">
        <v>15.6</v>
      </c>
      <c r="L141">
        <v>53.9</v>
      </c>
      <c r="M141">
        <v>38.299999999999997</v>
      </c>
      <c r="N141">
        <v>24.5</v>
      </c>
      <c r="O141">
        <v>82.2</v>
      </c>
      <c r="P141">
        <v>34.5</v>
      </c>
      <c r="Q141">
        <v>-0.3</v>
      </c>
      <c r="R141">
        <f>VLOOKUP($B141,'FG22'!$A:$Y,15,FALSE)</f>
        <v>0.3125</v>
      </c>
      <c r="S141">
        <f>VLOOKUP($B141,'FG22'!$A:$Y,16,FALSE)</f>
        <v>0.29223877961492201</v>
      </c>
      <c r="T141">
        <f>VLOOKUP($B141,'FG22'!$A:$Y,17,FALSE)</f>
        <v>0.30299999999999999</v>
      </c>
      <c r="U141">
        <f t="shared" si="37"/>
        <v>-4.2908219881679178E-2</v>
      </c>
      <c r="V141">
        <f t="shared" si="38"/>
        <v>-0.92860666865383579</v>
      </c>
      <c r="W141">
        <f t="shared" si="39"/>
        <v>1.1622782827916496</v>
      </c>
      <c r="X141">
        <f t="shared" si="40"/>
        <v>1.1350350318868503</v>
      </c>
      <c r="Y141">
        <f t="shared" si="41"/>
        <v>-0.61804189808627197</v>
      </c>
      <c r="Z141">
        <f t="shared" si="42"/>
        <v>0.98168276893850082</v>
      </c>
      <c r="AA141">
        <f t="shared" si="43"/>
        <v>-0.56672361210513555</v>
      </c>
      <c r="AB141">
        <f t="shared" si="44"/>
        <v>-1.4868177165508967</v>
      </c>
      <c r="AC141">
        <f t="shared" si="45"/>
        <v>-0.67963056257901155</v>
      </c>
      <c r="AD141">
        <f>X141*'Comb LR RESULTS'!$B$18+Y141*'Comb LR RESULTS'!$B$19+Z141*'Comb LR RESULTS'!$B$20+AA141*'Comb LR RESULTS'!$B$21+AB141*'Comb LR RESULTS'!$B$22</f>
        <v>-0.5107079698126612</v>
      </c>
    </row>
    <row r="142" spans="1:30" x14ac:dyDescent="0.3">
      <c r="A142">
        <v>2022</v>
      </c>
      <c r="B142" t="s">
        <v>470</v>
      </c>
      <c r="C142" t="s">
        <v>112</v>
      </c>
      <c r="D142">
        <v>2022</v>
      </c>
      <c r="E142">
        <v>418</v>
      </c>
      <c r="F142">
        <v>298</v>
      </c>
      <c r="G142">
        <v>12.4</v>
      </c>
      <c r="H142">
        <v>101.9</v>
      </c>
      <c r="I142">
        <v>109.5</v>
      </c>
      <c r="J142">
        <v>6.4</v>
      </c>
      <c r="K142">
        <v>16.5</v>
      </c>
      <c r="L142">
        <v>50.1</v>
      </c>
      <c r="M142">
        <v>33.6</v>
      </c>
      <c r="N142">
        <v>30.7</v>
      </c>
      <c r="O142">
        <v>85.9</v>
      </c>
      <c r="P142">
        <v>28.1</v>
      </c>
      <c r="Q142">
        <v>2.8</v>
      </c>
      <c r="R142">
        <f>VLOOKUP($B142,'FG22'!$A:$Y,15,FALSE)</f>
        <v>0.305630026</v>
      </c>
      <c r="S142">
        <f>VLOOKUP($B142,'FG22'!$A:$Y,16,FALSE)</f>
        <v>0.27169802559034101</v>
      </c>
      <c r="T142">
        <f>VLOOKUP($B142,'FG22'!$A:$Y,17,FALSE)</f>
        <v>0.29899999999999999</v>
      </c>
      <c r="U142">
        <f t="shared" si="37"/>
        <v>0.16028525112825265</v>
      </c>
      <c r="V142">
        <f t="shared" si="38"/>
        <v>-1.5322426934639457</v>
      </c>
      <c r="W142">
        <f t="shared" si="39"/>
        <v>-0.62614419964320989</v>
      </c>
      <c r="X142">
        <f t="shared" si="40"/>
        <v>-9.6202774690844779E-3</v>
      </c>
      <c r="Y142">
        <f t="shared" si="41"/>
        <v>-1.0177607488310902</v>
      </c>
      <c r="Z142">
        <f t="shared" si="42"/>
        <v>-0.18400059306690728</v>
      </c>
      <c r="AA142">
        <f t="shared" si="43"/>
        <v>0.20929571878945805</v>
      </c>
      <c r="AB142">
        <f t="shared" si="44"/>
        <v>-0.40158008098656367</v>
      </c>
      <c r="AC142">
        <f t="shared" si="45"/>
        <v>-0.22288435598816123</v>
      </c>
      <c r="AD142">
        <f>X142*'Comb LR RESULTS'!$B$18+Y142*'Comb LR RESULTS'!$B$19+Z142*'Comb LR RESULTS'!$B$20+AA142*'Comb LR RESULTS'!$B$21+AB142*'Comb LR RESULTS'!$B$22</f>
        <v>-0.51142544970420467</v>
      </c>
    </row>
    <row r="143" spans="1:30" x14ac:dyDescent="0.3">
      <c r="A143">
        <v>2022</v>
      </c>
      <c r="B143" t="s">
        <v>216</v>
      </c>
      <c r="C143" t="s">
        <v>38</v>
      </c>
      <c r="D143">
        <v>2022</v>
      </c>
      <c r="E143">
        <v>543</v>
      </c>
      <c r="F143">
        <v>405</v>
      </c>
      <c r="G143">
        <v>10.4</v>
      </c>
      <c r="H143">
        <v>101.3</v>
      </c>
      <c r="I143">
        <v>109.3</v>
      </c>
      <c r="J143">
        <v>8.6</v>
      </c>
      <c r="K143">
        <v>16.2</v>
      </c>
      <c r="L143">
        <v>50.9</v>
      </c>
      <c r="M143">
        <v>34.700000000000003</v>
      </c>
      <c r="N143">
        <v>37.200000000000003</v>
      </c>
      <c r="O143">
        <v>90</v>
      </c>
      <c r="P143">
        <v>29.6</v>
      </c>
      <c r="Q143">
        <v>9.5</v>
      </c>
      <c r="R143">
        <f>VLOOKUP($B143,'FG22'!$A:$Y,15,FALSE)</f>
        <v>0.399590163</v>
      </c>
      <c r="S143">
        <f>VLOOKUP($B143,'FG22'!$A:$Y,16,FALSE)</f>
        <v>0.31747687481067799</v>
      </c>
      <c r="T143">
        <f>VLOOKUP($B143,'FG22'!$A:$Y,17,FALSE)</f>
        <v>0.29899999999999999</v>
      </c>
      <c r="U143">
        <f t="shared" si="37"/>
        <v>9.2554094124941894E-2</v>
      </c>
      <c r="V143">
        <f t="shared" si="38"/>
        <v>-0.18692876143026999</v>
      </c>
      <c r="W143">
        <f t="shared" si="39"/>
        <v>8.4573263820627419E-3</v>
      </c>
      <c r="X143">
        <f t="shared" si="40"/>
        <v>0.23135978765848006</v>
      </c>
      <c r="Y143">
        <f t="shared" si="41"/>
        <v>-1.2756438783438764</v>
      </c>
      <c r="Z143">
        <f t="shared" si="42"/>
        <v>8.8818917189678187E-2</v>
      </c>
      <c r="AA143">
        <f t="shared" si="43"/>
        <v>1.0692090314023843</v>
      </c>
      <c r="AB143">
        <f t="shared" si="44"/>
        <v>0.73616905307281844</v>
      </c>
      <c r="AC143">
        <f t="shared" si="45"/>
        <v>-1.0314228172039888</v>
      </c>
      <c r="AD143">
        <f>X143*'Comb LR RESULTS'!$B$18+Y143*'Comb LR RESULTS'!$B$19+Z143*'Comb LR RESULTS'!$B$20+AA143*'Comb LR RESULTS'!$B$21+AB143*'Comb LR RESULTS'!$B$22</f>
        <v>-0.52305768541987041</v>
      </c>
    </row>
    <row r="144" spans="1:30" x14ac:dyDescent="0.3">
      <c r="A144">
        <v>2022</v>
      </c>
      <c r="B144" t="s">
        <v>404</v>
      </c>
      <c r="C144" t="s">
        <v>17</v>
      </c>
      <c r="D144">
        <v>2022</v>
      </c>
      <c r="E144">
        <v>531</v>
      </c>
      <c r="F144">
        <v>419</v>
      </c>
      <c r="G144">
        <v>6.9</v>
      </c>
      <c r="H144">
        <v>100.4</v>
      </c>
      <c r="I144">
        <v>109.8</v>
      </c>
      <c r="J144">
        <v>3.1</v>
      </c>
      <c r="K144">
        <v>11.4</v>
      </c>
      <c r="L144">
        <v>51.2</v>
      </c>
      <c r="M144">
        <v>39.799999999999997</v>
      </c>
      <c r="N144">
        <v>34.700000000000003</v>
      </c>
      <c r="O144">
        <v>95.7</v>
      </c>
      <c r="P144">
        <v>16.399999999999999</v>
      </c>
      <c r="Q144">
        <v>16.5</v>
      </c>
      <c r="R144">
        <f>VLOOKUP($B144,'FG22'!$A:$Y,15,FALSE)</f>
        <v>0.32712215300000003</v>
      </c>
      <c r="S144">
        <f>VLOOKUP($B144,'FG22'!$A:$Y,16,FALSE)</f>
        <v>0.285171136883275</v>
      </c>
      <c r="T144">
        <f>VLOOKUP($B144,'FG22'!$A:$Y,17,FALSE)</f>
        <v>0.28999999999999998</v>
      </c>
      <c r="U144">
        <f t="shared" si="37"/>
        <v>-0.9911444179280271</v>
      </c>
      <c r="V144">
        <f t="shared" si="38"/>
        <v>-1.136305166878586</v>
      </c>
      <c r="W144">
        <f t="shared" si="39"/>
        <v>-1.5780464886811192</v>
      </c>
      <c r="X144">
        <f t="shared" si="40"/>
        <v>0.32172731208131838</v>
      </c>
      <c r="Y144">
        <f t="shared" si="41"/>
        <v>-1.726939354991252</v>
      </c>
      <c r="Z144">
        <f t="shared" si="42"/>
        <v>1.3537093738338442</v>
      </c>
      <c r="AA144">
        <f t="shared" si="43"/>
        <v>2.2646982708886498</v>
      </c>
      <c r="AB144">
        <f t="shared" si="44"/>
        <v>0.29857323228074867</v>
      </c>
      <c r="AC144">
        <f t="shared" si="45"/>
        <v>-1.1145236902171949</v>
      </c>
      <c r="AD144">
        <f>X144*'Comb LR RESULTS'!$B$18+Y144*'Comb LR RESULTS'!$B$19+Z144*'Comb LR RESULTS'!$B$20+AA144*'Comb LR RESULTS'!$B$21+AB144*'Comb LR RESULTS'!$B$22</f>
        <v>-0.52721495782770966</v>
      </c>
    </row>
    <row r="145" spans="1:30" x14ac:dyDescent="0.3">
      <c r="A145">
        <v>2022</v>
      </c>
      <c r="B145" t="s">
        <v>384</v>
      </c>
      <c r="C145" t="s">
        <v>80</v>
      </c>
      <c r="D145">
        <v>2022</v>
      </c>
      <c r="E145">
        <v>453</v>
      </c>
      <c r="F145">
        <v>307</v>
      </c>
      <c r="G145">
        <v>15.6</v>
      </c>
      <c r="H145">
        <v>103.6</v>
      </c>
      <c r="I145">
        <v>109.4</v>
      </c>
      <c r="J145">
        <v>7.8</v>
      </c>
      <c r="K145">
        <v>15.7</v>
      </c>
      <c r="L145">
        <v>48</v>
      </c>
      <c r="M145">
        <v>32.299999999999997</v>
      </c>
      <c r="N145">
        <v>34.299999999999997</v>
      </c>
      <c r="O145">
        <v>83.3</v>
      </c>
      <c r="P145">
        <v>37.799999999999997</v>
      </c>
      <c r="Q145">
        <v>-0.1</v>
      </c>
      <c r="R145">
        <f>VLOOKUP($B145,'FG22'!$A:$Y,15,FALSE)</f>
        <v>0.35748792200000001</v>
      </c>
      <c r="S145">
        <f>VLOOKUP($B145,'FG22'!$A:$Y,16,FALSE)</f>
        <v>0.29729717786091497</v>
      </c>
      <c r="T145">
        <f>VLOOKUP($B145,'FG22'!$A:$Y,17,FALSE)</f>
        <v>0.28899999999999998</v>
      </c>
      <c r="U145">
        <f t="shared" si="37"/>
        <v>-2.0331167547242398E-2</v>
      </c>
      <c r="V145">
        <f t="shared" si="38"/>
        <v>-0.77995431609347687</v>
      </c>
      <c r="W145">
        <f t="shared" si="39"/>
        <v>-0.2223068648998546</v>
      </c>
      <c r="X145">
        <f t="shared" si="40"/>
        <v>-0.64219294842894414</v>
      </c>
      <c r="Y145">
        <f t="shared" si="41"/>
        <v>-0.60514774161063278</v>
      </c>
      <c r="Z145">
        <f t="shared" si="42"/>
        <v>-0.50642365064287254</v>
      </c>
      <c r="AA145">
        <f t="shared" si="43"/>
        <v>-0.33601516237971724</v>
      </c>
      <c r="AB145">
        <f t="shared" si="44"/>
        <v>0.22855790095401649</v>
      </c>
      <c r="AC145">
        <f t="shared" si="45"/>
        <v>-0.66329715430149383</v>
      </c>
      <c r="AD145">
        <f>X145*'Comb LR RESULTS'!$B$18+Y145*'Comb LR RESULTS'!$B$19+Z145*'Comb LR RESULTS'!$B$20+AA145*'Comb LR RESULTS'!$B$21+AB145*'Comb LR RESULTS'!$B$22</f>
        <v>-0.52865367270825758</v>
      </c>
    </row>
    <row r="146" spans="1:30" x14ac:dyDescent="0.3">
      <c r="A146">
        <v>2022</v>
      </c>
      <c r="B146" t="s">
        <v>221</v>
      </c>
      <c r="C146" t="s">
        <v>54</v>
      </c>
      <c r="D146">
        <v>2022</v>
      </c>
      <c r="E146">
        <v>660</v>
      </c>
      <c r="F146">
        <v>478</v>
      </c>
      <c r="G146">
        <v>12.8</v>
      </c>
      <c r="H146">
        <v>102.3</v>
      </c>
      <c r="I146">
        <v>109.4</v>
      </c>
      <c r="J146">
        <v>11.1</v>
      </c>
      <c r="K146">
        <v>12.9</v>
      </c>
      <c r="L146">
        <v>51.7</v>
      </c>
      <c r="M146">
        <v>38.799999999999997</v>
      </c>
      <c r="N146">
        <v>28.2</v>
      </c>
      <c r="O146">
        <v>86.8</v>
      </c>
      <c r="P146">
        <v>24.2</v>
      </c>
      <c r="Q146">
        <v>6.1</v>
      </c>
      <c r="R146">
        <f>VLOOKUP($B146,'FG22'!$A:$Y,15,FALSE)</f>
        <v>0.391304347</v>
      </c>
      <c r="S146">
        <f>VLOOKUP($B146,'FG22'!$A:$Y,16,FALSE)</f>
        <v>0.32022925260412699</v>
      </c>
      <c r="T146">
        <f>VLOOKUP($B146,'FG22'!$A:$Y,17,FALSE)</f>
        <v>0.315</v>
      </c>
      <c r="U146">
        <f t="shared" si="37"/>
        <v>-0.65248863291147419</v>
      </c>
      <c r="V146">
        <f t="shared" si="38"/>
        <v>-0.10604398047116069</v>
      </c>
      <c r="W146">
        <f t="shared" si="39"/>
        <v>0.72959542413805456</v>
      </c>
      <c r="X146">
        <f t="shared" si="40"/>
        <v>0.47233985278604679</v>
      </c>
      <c r="Y146">
        <f t="shared" si="41"/>
        <v>-0.96618412292853306</v>
      </c>
      <c r="Z146">
        <f t="shared" si="42"/>
        <v>1.1056916372369485</v>
      </c>
      <c r="AA146">
        <f t="shared" si="43"/>
        <v>0.39805717765570864</v>
      </c>
      <c r="AB146">
        <f t="shared" si="44"/>
        <v>-0.83917590177863355</v>
      </c>
      <c r="AC146">
        <f t="shared" si="45"/>
        <v>-0.83464268073113934</v>
      </c>
      <c r="AD146">
        <f>X146*'Comb LR RESULTS'!$B$18+Y146*'Comb LR RESULTS'!$B$19+Z146*'Comb LR RESULTS'!$B$20+AA146*'Comb LR RESULTS'!$B$21+AB146*'Comb LR RESULTS'!$B$22</f>
        <v>-0.53727378379994639</v>
      </c>
    </row>
    <row r="147" spans="1:30" x14ac:dyDescent="0.3">
      <c r="A147">
        <v>2022</v>
      </c>
      <c r="B147" t="s">
        <v>453</v>
      </c>
      <c r="C147" t="s">
        <v>59</v>
      </c>
      <c r="D147">
        <v>2022</v>
      </c>
      <c r="E147">
        <v>423</v>
      </c>
      <c r="F147">
        <v>236</v>
      </c>
      <c r="G147">
        <v>22</v>
      </c>
      <c r="H147">
        <v>105.3</v>
      </c>
      <c r="I147">
        <v>111.1</v>
      </c>
      <c r="J147">
        <v>9.3000000000000007</v>
      </c>
      <c r="K147">
        <v>19.399999999999999</v>
      </c>
      <c r="L147">
        <v>54.2</v>
      </c>
      <c r="M147">
        <v>34.799999999999997</v>
      </c>
      <c r="N147">
        <v>23.9</v>
      </c>
      <c r="O147">
        <v>72.7</v>
      </c>
      <c r="P147">
        <v>33</v>
      </c>
      <c r="Q147">
        <v>-5.4</v>
      </c>
      <c r="R147">
        <f>VLOOKUP($B147,'FG22'!$A:$Y,15,FALSE)</f>
        <v>0.387640449</v>
      </c>
      <c r="S147">
        <f>VLOOKUP($B147,'FG22'!$A:$Y,16,FALSE)</f>
        <v>0.322255903281844</v>
      </c>
      <c r="T147">
        <f>VLOOKUP($B147,'FG22'!$A:$Y,17,FALSE)</f>
        <v>0.33700000000000002</v>
      </c>
      <c r="U147">
        <f t="shared" si="37"/>
        <v>0.81501976882692118</v>
      </c>
      <c r="V147">
        <f t="shared" si="38"/>
        <v>-4.6486314899983248E-2</v>
      </c>
      <c r="W147">
        <f t="shared" si="39"/>
        <v>0.21037599375374075</v>
      </c>
      <c r="X147">
        <f t="shared" si="40"/>
        <v>1.2254025563096886</v>
      </c>
      <c r="Y147">
        <f t="shared" si="41"/>
        <v>0.22007827283028258</v>
      </c>
      <c r="Z147">
        <f t="shared" si="42"/>
        <v>0.11362069084936634</v>
      </c>
      <c r="AA147">
        <f t="shared" si="43"/>
        <v>-2.559205677915577</v>
      </c>
      <c r="AB147">
        <f t="shared" si="44"/>
        <v>-1.5918407135409938</v>
      </c>
      <c r="AC147">
        <f t="shared" si="45"/>
        <v>-0.86090738239366715</v>
      </c>
      <c r="AD147">
        <f>X147*'Comb LR RESULTS'!$B$18+Y147*'Comb LR RESULTS'!$B$19+Z147*'Comb LR RESULTS'!$B$20+AA147*'Comb LR RESULTS'!$B$21+AB147*'Comb LR RESULTS'!$B$22</f>
        <v>-0.54261854852874269</v>
      </c>
    </row>
    <row r="148" spans="1:30" x14ac:dyDescent="0.3">
      <c r="A148">
        <v>2022</v>
      </c>
      <c r="B148" t="s">
        <v>471</v>
      </c>
      <c r="C148" t="s">
        <v>29</v>
      </c>
      <c r="D148">
        <v>2022</v>
      </c>
      <c r="E148">
        <v>584</v>
      </c>
      <c r="F148">
        <v>475</v>
      </c>
      <c r="G148">
        <v>8.8000000000000007</v>
      </c>
      <c r="H148">
        <v>103.1</v>
      </c>
      <c r="I148">
        <v>109.6</v>
      </c>
      <c r="J148">
        <v>8.8000000000000007</v>
      </c>
      <c r="K148">
        <v>13.4</v>
      </c>
      <c r="L148">
        <v>49.9</v>
      </c>
      <c r="M148">
        <v>36.5</v>
      </c>
      <c r="N148">
        <v>36.4</v>
      </c>
      <c r="O148">
        <v>92.5</v>
      </c>
      <c r="P148">
        <v>19.7</v>
      </c>
      <c r="Q148">
        <v>16.100000000000001</v>
      </c>
      <c r="R148">
        <f>VLOOKUP($B148,'FG22'!$A:$Y,15,FALSE)</f>
        <v>0.35963302699999999</v>
      </c>
      <c r="S148">
        <f>VLOOKUP($B148,'FG22'!$A:$Y,16,FALSE)</f>
        <v>0.28469568613457302</v>
      </c>
      <c r="T148">
        <f>VLOOKUP($B148,'FG22'!$A:$Y,17,FALSE)</f>
        <v>0.27100000000000002</v>
      </c>
      <c r="U148">
        <f t="shared" si="37"/>
        <v>-0.53960337123928992</v>
      </c>
      <c r="V148">
        <f t="shared" si="38"/>
        <v>-1.1502773511321922</v>
      </c>
      <c r="W148">
        <f t="shared" si="39"/>
        <v>6.6148374202542395E-2</v>
      </c>
      <c r="X148">
        <f t="shared" si="40"/>
        <v>-6.9865293750976692E-2</v>
      </c>
      <c r="Y148">
        <f t="shared" si="41"/>
        <v>-1.4819503819541051</v>
      </c>
      <c r="Z148">
        <f t="shared" si="42"/>
        <v>0.53525084306408943</v>
      </c>
      <c r="AA148">
        <f t="shared" si="43"/>
        <v>1.5935464171419742</v>
      </c>
      <c r="AB148">
        <f t="shared" si="44"/>
        <v>0.59613839041935535</v>
      </c>
      <c r="AC148">
        <f t="shared" si="45"/>
        <v>-1.0197931982955757</v>
      </c>
      <c r="AD148">
        <f>X148*'Comb LR RESULTS'!$B$18+Y148*'Comb LR RESULTS'!$B$19+Z148*'Comb LR RESULTS'!$B$20+AA148*'Comb LR RESULTS'!$B$21+AB148*'Comb LR RESULTS'!$B$22</f>
        <v>-0.54937674658256686</v>
      </c>
    </row>
    <row r="149" spans="1:30" x14ac:dyDescent="0.3">
      <c r="A149">
        <v>2022</v>
      </c>
      <c r="B149" t="s">
        <v>190</v>
      </c>
      <c r="C149" t="s">
        <v>69</v>
      </c>
      <c r="D149">
        <v>2022</v>
      </c>
      <c r="E149">
        <v>468</v>
      </c>
      <c r="F149">
        <v>308</v>
      </c>
      <c r="G149">
        <v>11.7</v>
      </c>
      <c r="H149">
        <v>102.9</v>
      </c>
      <c r="I149">
        <v>110.1</v>
      </c>
      <c r="J149">
        <v>7.5</v>
      </c>
      <c r="K149">
        <v>12.7</v>
      </c>
      <c r="L149">
        <v>53.6</v>
      </c>
      <c r="M149">
        <v>40.9</v>
      </c>
      <c r="N149">
        <v>25.1</v>
      </c>
      <c r="O149">
        <v>87.4</v>
      </c>
      <c r="P149">
        <v>31.2</v>
      </c>
      <c r="Q149">
        <v>4.5</v>
      </c>
      <c r="R149">
        <f>VLOOKUP($B149,'FG22'!$A:$Y,15,FALSE)</f>
        <v>0.35891089100000001</v>
      </c>
      <c r="S149">
        <f>VLOOKUP($B149,'FG22'!$A:$Y,16,FALSE)</f>
        <v>0.31372951989000297</v>
      </c>
      <c r="T149">
        <f>VLOOKUP($B149,'FG22'!$A:$Y,17,FALSE)</f>
        <v>0.311</v>
      </c>
      <c r="U149">
        <f t="shared" si="37"/>
        <v>-0.69764273758034812</v>
      </c>
      <c r="V149">
        <f t="shared" si="38"/>
        <v>-0.29705317191500213</v>
      </c>
      <c r="W149">
        <f t="shared" si="39"/>
        <v>-0.30884343663057356</v>
      </c>
      <c r="X149">
        <f t="shared" si="40"/>
        <v>1.0446675074640142</v>
      </c>
      <c r="Y149">
        <f t="shared" si="41"/>
        <v>-1.1080198441605655</v>
      </c>
      <c r="Z149">
        <f t="shared" si="42"/>
        <v>1.6265288840904295</v>
      </c>
      <c r="AA149">
        <f t="shared" si="43"/>
        <v>0.52389815023321196</v>
      </c>
      <c r="AB149">
        <f t="shared" si="44"/>
        <v>-1.3817947195607998</v>
      </c>
      <c r="AC149">
        <f t="shared" si="45"/>
        <v>-0.82885585845698329</v>
      </c>
      <c r="AD149">
        <f>X149*'Comb LR RESULTS'!$B$18+Y149*'Comb LR RESULTS'!$B$19+Z149*'Comb LR RESULTS'!$B$20+AA149*'Comb LR RESULTS'!$B$21+AB149*'Comb LR RESULTS'!$B$22</f>
        <v>-0.55459467957726905</v>
      </c>
    </row>
    <row r="150" spans="1:30" x14ac:dyDescent="0.3">
      <c r="A150">
        <v>2022</v>
      </c>
      <c r="B150" t="s">
        <v>357</v>
      </c>
      <c r="C150" t="s">
        <v>23</v>
      </c>
      <c r="D150">
        <v>2022</v>
      </c>
      <c r="E150">
        <v>454</v>
      </c>
      <c r="F150">
        <v>285</v>
      </c>
      <c r="G150">
        <v>20.7</v>
      </c>
      <c r="H150">
        <v>105.9</v>
      </c>
      <c r="I150">
        <v>112.1</v>
      </c>
      <c r="J150">
        <v>8.4</v>
      </c>
      <c r="K150">
        <v>7.2</v>
      </c>
      <c r="L150">
        <v>46.5</v>
      </c>
      <c r="M150">
        <v>39.299999999999997</v>
      </c>
      <c r="N150">
        <v>34</v>
      </c>
      <c r="O150">
        <v>81.900000000000006</v>
      </c>
      <c r="P150">
        <v>31.1</v>
      </c>
      <c r="Q150">
        <v>-0.1</v>
      </c>
      <c r="R150">
        <f>VLOOKUP($B150,'FG22'!$A:$Y,15,FALSE)</f>
        <v>0.373522458</v>
      </c>
      <c r="S150">
        <f>VLOOKUP($B150,'FG22'!$A:$Y,16,FALSE)</f>
        <v>0.27823764390415601</v>
      </c>
      <c r="T150">
        <f>VLOOKUP($B150,'FG22'!$A:$Y,17,FALSE)</f>
        <v>0.28000000000000003</v>
      </c>
      <c r="U150">
        <f t="shared" si="37"/>
        <v>-1.9393806159743749</v>
      </c>
      <c r="V150">
        <f t="shared" si="38"/>
        <v>-1.3400613744138918</v>
      </c>
      <c r="W150">
        <f t="shared" si="39"/>
        <v>-4.9233721438416402E-2</v>
      </c>
      <c r="X150">
        <f t="shared" si="40"/>
        <v>-1.0940305705431292</v>
      </c>
      <c r="Y150">
        <f t="shared" si="41"/>
        <v>5.2454238646971567E-2</v>
      </c>
      <c r="Z150">
        <f t="shared" si="42"/>
        <v>1.2297005055353964</v>
      </c>
      <c r="AA150">
        <f t="shared" si="43"/>
        <v>-0.6296440983938858</v>
      </c>
      <c r="AB150">
        <f t="shared" si="44"/>
        <v>0.1760464024589686</v>
      </c>
      <c r="AC150">
        <f t="shared" si="45"/>
        <v>-1.9829367677412795</v>
      </c>
      <c r="AD150">
        <f>X150*'Comb LR RESULTS'!$B$18+Y150*'Comb LR RESULTS'!$B$19+Z150*'Comb LR RESULTS'!$B$20+AA150*'Comb LR RESULTS'!$B$21+AB150*'Comb LR RESULTS'!$B$22</f>
        <v>-0.55547811661493451</v>
      </c>
    </row>
    <row r="151" spans="1:30" x14ac:dyDescent="0.3">
      <c r="A151">
        <v>2022</v>
      </c>
      <c r="B151" t="s">
        <v>443</v>
      </c>
      <c r="C151" t="s">
        <v>38</v>
      </c>
      <c r="D151">
        <v>2022</v>
      </c>
      <c r="E151">
        <v>459</v>
      </c>
      <c r="F151">
        <v>313</v>
      </c>
      <c r="G151">
        <v>17.3</v>
      </c>
      <c r="H151">
        <v>101.4</v>
      </c>
      <c r="I151">
        <v>109</v>
      </c>
      <c r="J151">
        <v>8</v>
      </c>
      <c r="K151">
        <v>19.600000000000001</v>
      </c>
      <c r="L151">
        <v>47.8</v>
      </c>
      <c r="M151">
        <v>28.2</v>
      </c>
      <c r="N151">
        <v>31.3</v>
      </c>
      <c r="O151">
        <v>78.099999999999994</v>
      </c>
      <c r="P151">
        <v>38.6</v>
      </c>
      <c r="Q151">
        <v>-6.4</v>
      </c>
      <c r="R151">
        <f>VLOOKUP($B151,'FG22'!$A:$Y,15,FALSE)</f>
        <v>0.34398034300000002</v>
      </c>
      <c r="S151">
        <f>VLOOKUP($B151,'FG22'!$A:$Y,16,FALSE)</f>
        <v>0.28885985861767699</v>
      </c>
      <c r="T151">
        <f>VLOOKUP($B151,'FG22'!$A:$Y,17,FALSE)</f>
        <v>0.28699999999999998</v>
      </c>
      <c r="U151">
        <f t="shared" si="37"/>
        <v>0.86017387349579555</v>
      </c>
      <c r="V151">
        <f t="shared" si="38"/>
        <v>-1.0279038237866791</v>
      </c>
      <c r="W151">
        <f t="shared" si="39"/>
        <v>-0.1646158170793752</v>
      </c>
      <c r="X151">
        <f t="shared" si="40"/>
        <v>-0.7024379647108363</v>
      </c>
      <c r="Y151">
        <f t="shared" si="41"/>
        <v>-0.38594708152476448</v>
      </c>
      <c r="Z151">
        <f t="shared" si="42"/>
        <v>-1.5232963706901439</v>
      </c>
      <c r="AA151">
        <f t="shared" si="43"/>
        <v>-1.4266369247180648</v>
      </c>
      <c r="AB151">
        <f t="shared" si="44"/>
        <v>-0.29655708399646669</v>
      </c>
      <c r="AC151">
        <f t="shared" si="45"/>
        <v>7.2694484437811902E-3</v>
      </c>
      <c r="AD151">
        <f>X151*'Comb LR RESULTS'!$B$18+Y151*'Comb LR RESULTS'!$B$19+Z151*'Comb LR RESULTS'!$B$20+AA151*'Comb LR RESULTS'!$B$21+AB151*'Comb LR RESULTS'!$B$22</f>
        <v>-0.55776011031662853</v>
      </c>
    </row>
    <row r="152" spans="1:30" x14ac:dyDescent="0.3">
      <c r="A152">
        <v>2022</v>
      </c>
      <c r="B152" t="s">
        <v>233</v>
      </c>
      <c r="C152" t="s">
        <v>48</v>
      </c>
      <c r="D152">
        <v>2022</v>
      </c>
      <c r="E152">
        <v>510</v>
      </c>
      <c r="F152">
        <v>423</v>
      </c>
      <c r="G152">
        <v>7.6</v>
      </c>
      <c r="H152">
        <v>101.8</v>
      </c>
      <c r="I152">
        <v>109.7</v>
      </c>
      <c r="J152">
        <v>8.5</v>
      </c>
      <c r="K152">
        <v>12.2</v>
      </c>
      <c r="L152">
        <v>48.5</v>
      </c>
      <c r="M152">
        <v>36.299999999999997</v>
      </c>
      <c r="N152">
        <v>36</v>
      </c>
      <c r="O152">
        <v>93.8</v>
      </c>
      <c r="P152">
        <v>20.8</v>
      </c>
      <c r="Q152">
        <v>14.2</v>
      </c>
      <c r="R152">
        <f>VLOOKUP($B152,'FG22'!$A:$Y,15,FALSE)</f>
        <v>0.40956340899999999</v>
      </c>
      <c r="S152">
        <f>VLOOKUP($B152,'FG22'!$A:$Y,16,FALSE)</f>
        <v>0.31958633789077301</v>
      </c>
      <c r="T152">
        <f>VLOOKUP($B152,'FG22'!$A:$Y,17,FALSE)</f>
        <v>0.30099999999999999</v>
      </c>
      <c r="U152">
        <f t="shared" si="37"/>
        <v>-0.81052799925253249</v>
      </c>
      <c r="V152">
        <f t="shared" si="38"/>
        <v>-0.12493746809077329</v>
      </c>
      <c r="W152">
        <f t="shared" si="39"/>
        <v>-2.0388197528176829E-2</v>
      </c>
      <c r="X152">
        <f t="shared" si="40"/>
        <v>-0.49158040772421574</v>
      </c>
      <c r="Y152">
        <f t="shared" si="41"/>
        <v>-1.6366802596617769</v>
      </c>
      <c r="Z152">
        <f t="shared" si="42"/>
        <v>0.48564729574470966</v>
      </c>
      <c r="AA152">
        <f t="shared" si="43"/>
        <v>1.8662018577265602</v>
      </c>
      <c r="AB152">
        <f t="shared" si="44"/>
        <v>0.52612305909262447</v>
      </c>
      <c r="AC152">
        <f t="shared" si="45"/>
        <v>-0.78224875677255079</v>
      </c>
      <c r="AD152">
        <f>X152*'Comb LR RESULTS'!$B$18+Y152*'Comb LR RESULTS'!$B$19+Z152*'Comb LR RESULTS'!$B$20+AA152*'Comb LR RESULTS'!$B$21+AB152*'Comb LR RESULTS'!$B$22</f>
        <v>-0.56872654467768691</v>
      </c>
    </row>
    <row r="153" spans="1:30" x14ac:dyDescent="0.3">
      <c r="A153">
        <v>2022</v>
      </c>
      <c r="B153" t="s">
        <v>441</v>
      </c>
      <c r="C153" t="s">
        <v>82</v>
      </c>
      <c r="D153">
        <v>2022</v>
      </c>
      <c r="E153">
        <v>474</v>
      </c>
      <c r="F153">
        <v>312</v>
      </c>
      <c r="G153">
        <v>15.4</v>
      </c>
      <c r="H153">
        <v>101.4</v>
      </c>
      <c r="I153">
        <v>109.7</v>
      </c>
      <c r="J153">
        <v>11.2</v>
      </c>
      <c r="K153">
        <v>14.9</v>
      </c>
      <c r="L153">
        <v>52.3</v>
      </c>
      <c r="M153">
        <v>37.4</v>
      </c>
      <c r="N153">
        <v>27.5</v>
      </c>
      <c r="O153">
        <v>82.4</v>
      </c>
      <c r="P153">
        <v>22.6</v>
      </c>
      <c r="Q153">
        <v>4.4000000000000004</v>
      </c>
      <c r="R153">
        <f>VLOOKUP($B153,'FG22'!$A:$Y,15,FALSE)</f>
        <v>0.403940886</v>
      </c>
      <c r="S153">
        <f>VLOOKUP($B153,'FG22'!$A:$Y,16,FALSE)</f>
        <v>0.32678105063357499</v>
      </c>
      <c r="T153">
        <f>VLOOKUP($B153,'FG22'!$A:$Y,17,FALSE)</f>
        <v>0.32600000000000001</v>
      </c>
      <c r="U153">
        <f t="shared" si="37"/>
        <v>-0.20094758622273703</v>
      </c>
      <c r="V153">
        <f t="shared" si="38"/>
        <v>8.6495266779543584E-2</v>
      </c>
      <c r="W153">
        <f t="shared" si="39"/>
        <v>0.75844094804829409</v>
      </c>
      <c r="X153">
        <f t="shared" si="40"/>
        <v>0.65307490163171911</v>
      </c>
      <c r="Y153">
        <f t="shared" si="41"/>
        <v>-0.63093605456191126</v>
      </c>
      <c r="Z153">
        <f t="shared" si="42"/>
        <v>0.75846680600129512</v>
      </c>
      <c r="AA153">
        <f t="shared" si="43"/>
        <v>-0.5247766212459678</v>
      </c>
      <c r="AB153">
        <f t="shared" si="44"/>
        <v>-0.96170273160041297</v>
      </c>
      <c r="AC153">
        <f t="shared" si="45"/>
        <v>-0.95247675020876121</v>
      </c>
      <c r="AD153">
        <f>X153*'Comb LR RESULTS'!$B$18+Y153*'Comb LR RESULTS'!$B$19+Z153*'Comb LR RESULTS'!$B$20+AA153*'Comb LR RESULTS'!$B$21+AB153*'Comb LR RESULTS'!$B$22</f>
        <v>-0.57469645606607289</v>
      </c>
    </row>
    <row r="154" spans="1:30" x14ac:dyDescent="0.3">
      <c r="A154">
        <v>2022</v>
      </c>
      <c r="B154" t="s">
        <v>356</v>
      </c>
      <c r="C154" t="s">
        <v>64</v>
      </c>
      <c r="D154">
        <v>2022</v>
      </c>
      <c r="E154">
        <v>406</v>
      </c>
      <c r="F154">
        <v>290</v>
      </c>
      <c r="G154">
        <v>16.899999999999999</v>
      </c>
      <c r="H154">
        <v>103.9</v>
      </c>
      <c r="I154">
        <v>109.7</v>
      </c>
      <c r="J154">
        <v>12.8</v>
      </c>
      <c r="K154">
        <v>11.1</v>
      </c>
      <c r="L154">
        <v>49.5</v>
      </c>
      <c r="M154">
        <v>38.4</v>
      </c>
      <c r="N154">
        <v>36.200000000000003</v>
      </c>
      <c r="O154">
        <v>84.5</v>
      </c>
      <c r="P154">
        <v>27.9</v>
      </c>
      <c r="Q154">
        <v>6.8</v>
      </c>
      <c r="R154">
        <f>VLOOKUP($B154,'FG22'!$A:$Y,15,FALSE)</f>
        <v>0.411140583</v>
      </c>
      <c r="S154">
        <f>VLOOKUP($B154,'FG22'!$A:$Y,16,FALSE)</f>
        <v>0.30776671621857599</v>
      </c>
      <c r="T154">
        <f>VLOOKUP($B154,'FG22'!$A:$Y,17,FALSE)</f>
        <v>0.28299999999999997</v>
      </c>
      <c r="U154">
        <f t="shared" si="37"/>
        <v>-1.0588755749313379</v>
      </c>
      <c r="V154">
        <f t="shared" si="38"/>
        <v>-0.4722835018549828</v>
      </c>
      <c r="W154">
        <f t="shared" si="39"/>
        <v>1.2199693306121293</v>
      </c>
      <c r="X154">
        <f t="shared" si="40"/>
        <v>-0.19035532631475896</v>
      </c>
      <c r="Y154">
        <f t="shared" si="41"/>
        <v>-0.437523707427322</v>
      </c>
      <c r="Z154">
        <f t="shared" si="42"/>
        <v>1.0064845425981908</v>
      </c>
      <c r="AA154">
        <f t="shared" si="43"/>
        <v>-8.4333217224713486E-2</v>
      </c>
      <c r="AB154">
        <f t="shared" si="44"/>
        <v>0.56113072475599057</v>
      </c>
      <c r="AC154">
        <f t="shared" si="45"/>
        <v>-2.0894721920062169</v>
      </c>
      <c r="AD154">
        <f>X154*'Comb LR RESULTS'!$B$18+Y154*'Comb LR RESULTS'!$B$19+Z154*'Comb LR RESULTS'!$B$20+AA154*'Comb LR RESULTS'!$B$21+AB154*'Comb LR RESULTS'!$B$22</f>
        <v>-0.59452429370069548</v>
      </c>
    </row>
    <row r="155" spans="1:30" x14ac:dyDescent="0.3">
      <c r="A155">
        <v>2022</v>
      </c>
      <c r="B155" t="s">
        <v>241</v>
      </c>
      <c r="C155" t="s">
        <v>99</v>
      </c>
      <c r="D155">
        <v>2022</v>
      </c>
      <c r="E155">
        <v>602</v>
      </c>
      <c r="F155">
        <v>507</v>
      </c>
      <c r="G155">
        <v>5.0999999999999996</v>
      </c>
      <c r="H155">
        <v>99.3</v>
      </c>
      <c r="I155">
        <v>107.3</v>
      </c>
      <c r="J155">
        <v>6.5</v>
      </c>
      <c r="K155">
        <v>11.8</v>
      </c>
      <c r="L155">
        <v>51.2</v>
      </c>
      <c r="M155">
        <v>39.4</v>
      </c>
      <c r="N155">
        <v>29.3</v>
      </c>
      <c r="O155">
        <v>95</v>
      </c>
      <c r="P155">
        <v>8.4</v>
      </c>
      <c r="Q155">
        <v>16.8</v>
      </c>
      <c r="R155">
        <f>VLOOKUP($B155,'FG22'!$A:$Y,15,FALSE)</f>
        <v>0.42047531900000001</v>
      </c>
      <c r="S155">
        <f>VLOOKUP($B155,'FG22'!$A:$Y,16,FALSE)</f>
        <v>0.34951040391715699</v>
      </c>
      <c r="T155">
        <f>VLOOKUP($B155,'FG22'!$A:$Y,17,FALSE)</f>
        <v>0.33300000000000002</v>
      </c>
      <c r="U155">
        <f t="shared" si="37"/>
        <v>-0.90083620859027957</v>
      </c>
      <c r="V155">
        <f t="shared" si="38"/>
        <v>0.75444817864378699</v>
      </c>
      <c r="W155">
        <f t="shared" si="39"/>
        <v>-0.59729867573297024</v>
      </c>
      <c r="X155">
        <f t="shared" si="40"/>
        <v>0.32172731208131838</v>
      </c>
      <c r="Y155">
        <f t="shared" si="41"/>
        <v>-1.9590341715527595</v>
      </c>
      <c r="Z155">
        <f t="shared" si="42"/>
        <v>1.2545022791950862</v>
      </c>
      <c r="AA155">
        <f t="shared" si="43"/>
        <v>2.1178838028815639</v>
      </c>
      <c r="AB155">
        <f t="shared" si="44"/>
        <v>-0.64663374063012258</v>
      </c>
      <c r="AC155">
        <f t="shared" si="45"/>
        <v>-0.44901890723615923</v>
      </c>
      <c r="AD155">
        <f>X155*'Comb LR RESULTS'!$B$18+Y155*'Comb LR RESULTS'!$B$19+Z155*'Comb LR RESULTS'!$B$20+AA155*'Comb LR RESULTS'!$B$21+AB155*'Comb LR RESULTS'!$B$22</f>
        <v>-0.59954971461209006</v>
      </c>
    </row>
    <row r="156" spans="1:30" x14ac:dyDescent="0.3">
      <c r="A156">
        <v>2022</v>
      </c>
      <c r="B156" t="s">
        <v>469</v>
      </c>
      <c r="C156" t="s">
        <v>51</v>
      </c>
      <c r="D156">
        <v>2022</v>
      </c>
      <c r="E156">
        <v>454</v>
      </c>
      <c r="F156">
        <v>317</v>
      </c>
      <c r="G156">
        <v>18</v>
      </c>
      <c r="H156">
        <v>103</v>
      </c>
      <c r="I156">
        <v>108.1</v>
      </c>
      <c r="J156">
        <v>8.1999999999999993</v>
      </c>
      <c r="K156">
        <v>14.9</v>
      </c>
      <c r="L156">
        <v>50.9</v>
      </c>
      <c r="M156">
        <v>36</v>
      </c>
      <c r="N156">
        <v>38.9</v>
      </c>
      <c r="O156">
        <v>82.1</v>
      </c>
      <c r="P156">
        <v>36.9</v>
      </c>
      <c r="Q156">
        <v>4.0999999999999996</v>
      </c>
      <c r="R156">
        <f>VLOOKUP($B156,'FG22'!$A:$Y,15,FALSE)</f>
        <v>0.37931034400000002</v>
      </c>
      <c r="S156">
        <f>VLOOKUP($B156,'FG22'!$A:$Y,16,FALSE)</f>
        <v>0.28800406706333098</v>
      </c>
      <c r="T156">
        <f>VLOOKUP($B156,'FG22'!$A:$Y,17,FALSE)</f>
        <v>0.29799999999999999</v>
      </c>
      <c r="U156">
        <f t="shared" si="37"/>
        <v>-0.20094758622273703</v>
      </c>
      <c r="V156">
        <f t="shared" si="38"/>
        <v>-1.0530531737722391</v>
      </c>
      <c r="W156">
        <f t="shared" si="39"/>
        <v>-0.10692476925889605</v>
      </c>
      <c r="X156">
        <f t="shared" si="40"/>
        <v>0.23135978765848006</v>
      </c>
      <c r="Y156">
        <f t="shared" si="41"/>
        <v>-0.29568798619528947</v>
      </c>
      <c r="Z156">
        <f t="shared" si="42"/>
        <v>0.41124197476564173</v>
      </c>
      <c r="AA156">
        <f t="shared" si="43"/>
        <v>-0.58769710753472093</v>
      </c>
      <c r="AB156">
        <f t="shared" si="44"/>
        <v>1.0337342112114252</v>
      </c>
      <c r="AC156">
        <f t="shared" si="45"/>
        <v>-2.3283612797070772</v>
      </c>
      <c r="AD156">
        <f>X156*'Comb LR RESULTS'!$B$18+Y156*'Comb LR RESULTS'!$B$19+Z156*'Comb LR RESULTS'!$B$20+AA156*'Comb LR RESULTS'!$B$21+AB156*'Comb LR RESULTS'!$B$22</f>
        <v>-0.60698690674600009</v>
      </c>
    </row>
    <row r="157" spans="1:30" x14ac:dyDescent="0.3">
      <c r="A157">
        <v>2022</v>
      </c>
      <c r="B157" t="s">
        <v>431</v>
      </c>
      <c r="C157" t="s">
        <v>25</v>
      </c>
      <c r="D157">
        <v>2022</v>
      </c>
      <c r="E157">
        <v>454</v>
      </c>
      <c r="F157">
        <v>245</v>
      </c>
      <c r="G157">
        <v>22.9</v>
      </c>
      <c r="H157">
        <v>103.5</v>
      </c>
      <c r="I157">
        <v>108.5</v>
      </c>
      <c r="J157">
        <v>13.1</v>
      </c>
      <c r="K157">
        <v>19.100000000000001</v>
      </c>
      <c r="L157">
        <v>48.1</v>
      </c>
      <c r="M157">
        <v>29</v>
      </c>
      <c r="N157">
        <v>27.9</v>
      </c>
      <c r="O157">
        <v>70.8</v>
      </c>
      <c r="P157">
        <v>46.7</v>
      </c>
      <c r="Q157">
        <v>-13.2</v>
      </c>
      <c r="R157">
        <f>VLOOKUP($B157,'FG22'!$A:$Y,15,FALSE)</f>
        <v>0.37313432800000002</v>
      </c>
      <c r="S157">
        <f>VLOOKUP($B157,'FG22'!$A:$Y,16,FALSE)</f>
        <v>0.297933039148296</v>
      </c>
      <c r="T157">
        <f>VLOOKUP($B157,'FG22'!$A:$Y,17,FALSE)</f>
        <v>0.27700000000000002</v>
      </c>
      <c r="U157">
        <f t="shared" si="37"/>
        <v>0.74728861182361128</v>
      </c>
      <c r="V157">
        <f t="shared" si="38"/>
        <v>-0.76126810918081944</v>
      </c>
      <c r="W157">
        <f t="shared" si="39"/>
        <v>1.306505902342848</v>
      </c>
      <c r="X157">
        <f t="shared" si="40"/>
        <v>-0.61207044028799795</v>
      </c>
      <c r="Y157">
        <f t="shared" si="41"/>
        <v>0.33612568111103608</v>
      </c>
      <c r="Z157">
        <f t="shared" si="42"/>
        <v>-1.3248821814126273</v>
      </c>
      <c r="AA157">
        <f t="shared" si="43"/>
        <v>-2.9577020910776666</v>
      </c>
      <c r="AB157">
        <f t="shared" si="44"/>
        <v>-0.89168740027368198</v>
      </c>
      <c r="AC157">
        <f t="shared" si="45"/>
        <v>-0.40500682828032142</v>
      </c>
      <c r="AD157">
        <f>X157*'Comb LR RESULTS'!$B$18+Y157*'Comb LR RESULTS'!$B$19+Z157*'Comb LR RESULTS'!$B$20+AA157*'Comb LR RESULTS'!$B$21+AB157*'Comb LR RESULTS'!$B$22</f>
        <v>-0.61984944534432151</v>
      </c>
    </row>
    <row r="158" spans="1:30" x14ac:dyDescent="0.3">
      <c r="A158">
        <v>2022</v>
      </c>
      <c r="B158" t="s">
        <v>208</v>
      </c>
      <c r="C158" t="s">
        <v>85</v>
      </c>
      <c r="D158">
        <v>2022</v>
      </c>
      <c r="E158">
        <v>670</v>
      </c>
      <c r="F158">
        <v>488</v>
      </c>
      <c r="G158">
        <v>16.399999999999999</v>
      </c>
      <c r="H158">
        <v>103</v>
      </c>
      <c r="I158">
        <v>109.4</v>
      </c>
      <c r="J158">
        <v>12.5</v>
      </c>
      <c r="K158">
        <v>8.8000000000000007</v>
      </c>
      <c r="L158">
        <v>45.5</v>
      </c>
      <c r="M158">
        <v>36.700000000000003</v>
      </c>
      <c r="N158">
        <v>34.799999999999997</v>
      </c>
      <c r="O158">
        <v>84.6</v>
      </c>
      <c r="P158">
        <v>23.1</v>
      </c>
      <c r="Q158">
        <v>3.4</v>
      </c>
      <c r="R158">
        <f>VLOOKUP($B158,'FG22'!$A:$Y,15,FALSE)</f>
        <v>0.40296052599999999</v>
      </c>
      <c r="S158">
        <f>VLOOKUP($B158,'FG22'!$A:$Y,16,FALSE)</f>
        <v>0.31514913236898201</v>
      </c>
      <c r="T158">
        <f>VLOOKUP($B158,'FG22'!$A:$Y,17,FALSE)</f>
        <v>0.28799999999999998</v>
      </c>
      <c r="U158">
        <f t="shared" si="37"/>
        <v>-1.5781477786233853</v>
      </c>
      <c r="V158">
        <f t="shared" si="38"/>
        <v>-0.25533468229401501</v>
      </c>
      <c r="W158">
        <f t="shared" si="39"/>
        <v>1.1334327588814102</v>
      </c>
      <c r="X158">
        <f t="shared" si="40"/>
        <v>-1.3952556519525861</v>
      </c>
      <c r="Y158">
        <f t="shared" si="41"/>
        <v>-0.50199448980551853</v>
      </c>
      <c r="Z158">
        <f t="shared" si="42"/>
        <v>0.58485439038346931</v>
      </c>
      <c r="AA158">
        <f t="shared" si="43"/>
        <v>-6.335972179513108E-2</v>
      </c>
      <c r="AB158">
        <f t="shared" si="44"/>
        <v>0.31607706511243044</v>
      </c>
      <c r="AC158">
        <f t="shared" si="45"/>
        <v>-1.4662856670965494</v>
      </c>
      <c r="AD158">
        <f>X158*'Comb LR RESULTS'!$B$18+Y158*'Comb LR RESULTS'!$B$19+Z158*'Comb LR RESULTS'!$B$20+AA158*'Comb LR RESULTS'!$B$21+AB158*'Comb LR RESULTS'!$B$22</f>
        <v>-0.63465534101602339</v>
      </c>
    </row>
    <row r="159" spans="1:30" x14ac:dyDescent="0.3">
      <c r="A159">
        <v>2022</v>
      </c>
      <c r="B159" t="s">
        <v>284</v>
      </c>
      <c r="C159" t="s">
        <v>88</v>
      </c>
      <c r="D159">
        <v>2022</v>
      </c>
      <c r="E159">
        <v>540</v>
      </c>
      <c r="F159">
        <v>368</v>
      </c>
      <c r="G159">
        <v>14.4</v>
      </c>
      <c r="H159">
        <v>103.1</v>
      </c>
      <c r="I159">
        <v>108</v>
      </c>
      <c r="J159">
        <v>6</v>
      </c>
      <c r="K159">
        <v>14.5</v>
      </c>
      <c r="L159">
        <v>52.9</v>
      </c>
      <c r="M159">
        <v>38.4</v>
      </c>
      <c r="N159">
        <v>28</v>
      </c>
      <c r="O159">
        <v>83</v>
      </c>
      <c r="P159">
        <v>25.1</v>
      </c>
      <c r="Q159">
        <v>5.3</v>
      </c>
      <c r="R159">
        <f>VLOOKUP($B159,'FG22'!$A:$Y,15,FALSE)</f>
        <v>0.40259740199999999</v>
      </c>
      <c r="S159">
        <f>VLOOKUP($B159,'FG22'!$A:$Y,16,FALSE)</f>
        <v>0.34336347004842799</v>
      </c>
      <c r="T159">
        <f>VLOOKUP($B159,'FG22'!$A:$Y,17,FALSE)</f>
        <v>0.32300000000000001</v>
      </c>
      <c r="U159">
        <f t="shared" si="37"/>
        <v>-0.29125579556048453</v>
      </c>
      <c r="V159">
        <f t="shared" si="38"/>
        <v>0.57380677079430609</v>
      </c>
      <c r="W159">
        <f t="shared" si="39"/>
        <v>-0.74152629528416869</v>
      </c>
      <c r="X159">
        <f t="shared" si="40"/>
        <v>0.83380995047739359</v>
      </c>
      <c r="Y159">
        <f t="shared" si="41"/>
        <v>-0.75987761931830422</v>
      </c>
      <c r="Z159">
        <f t="shared" si="42"/>
        <v>1.0064845425981908</v>
      </c>
      <c r="AA159">
        <f t="shared" si="43"/>
        <v>-0.39893564866846742</v>
      </c>
      <c r="AB159">
        <f t="shared" si="44"/>
        <v>-0.87418356744199899</v>
      </c>
      <c r="AC159">
        <f t="shared" si="45"/>
        <v>-1.2911142431429634</v>
      </c>
      <c r="AD159">
        <f>X159*'Comb LR RESULTS'!$B$18+Y159*'Comb LR RESULTS'!$B$19+Z159*'Comb LR RESULTS'!$B$20+AA159*'Comb LR RESULTS'!$B$21+AB159*'Comb LR RESULTS'!$B$22</f>
        <v>-0.65094708274119217</v>
      </c>
    </row>
    <row r="160" spans="1:30" x14ac:dyDescent="0.3">
      <c r="A160">
        <v>2022</v>
      </c>
      <c r="B160" t="s">
        <v>158</v>
      </c>
      <c r="C160" t="s">
        <v>112</v>
      </c>
      <c r="D160">
        <v>2022</v>
      </c>
      <c r="E160">
        <v>428</v>
      </c>
      <c r="F160">
        <v>292</v>
      </c>
      <c r="G160">
        <v>12.3</v>
      </c>
      <c r="H160">
        <v>103.5</v>
      </c>
      <c r="I160">
        <v>111.3</v>
      </c>
      <c r="J160">
        <v>10.3</v>
      </c>
      <c r="K160">
        <v>12.4</v>
      </c>
      <c r="L160">
        <v>53.8</v>
      </c>
      <c r="M160">
        <v>41.4</v>
      </c>
      <c r="N160">
        <v>28.9</v>
      </c>
      <c r="O160">
        <v>86.5</v>
      </c>
      <c r="P160">
        <v>28.2</v>
      </c>
      <c r="Q160">
        <v>4.4000000000000004</v>
      </c>
      <c r="R160">
        <f>VLOOKUP($B160,'FG22'!$A:$Y,15,FALSE)</f>
        <v>0.37823834099999998</v>
      </c>
      <c r="S160">
        <f>VLOOKUP($B160,'FG22'!$A:$Y,16,FALSE)</f>
        <v>0.31384541766587998</v>
      </c>
      <c r="T160">
        <f>VLOOKUP($B160,'FG22'!$A:$Y,17,FALSE)</f>
        <v>0.30099999999999999</v>
      </c>
      <c r="U160">
        <f t="shared" si="37"/>
        <v>-0.76537389458365845</v>
      </c>
      <c r="V160">
        <f t="shared" si="38"/>
        <v>-0.29364725640523032</v>
      </c>
      <c r="W160">
        <f t="shared" si="39"/>
        <v>0.49883123285613751</v>
      </c>
      <c r="X160">
        <f t="shared" si="40"/>
        <v>1.1049125237459043</v>
      </c>
      <c r="Y160">
        <f t="shared" si="41"/>
        <v>-1.0306549053067295</v>
      </c>
      <c r="Z160">
        <f t="shared" si="42"/>
        <v>1.7505377523888774</v>
      </c>
      <c r="AA160">
        <f t="shared" si="43"/>
        <v>0.33513669136695845</v>
      </c>
      <c r="AB160">
        <f t="shared" si="44"/>
        <v>-0.71664907195685412</v>
      </c>
      <c r="AC160">
        <f t="shared" si="45"/>
        <v>-1.7294068943717944</v>
      </c>
      <c r="AD160">
        <f>X160*'Comb LR RESULTS'!$B$18+Y160*'Comb LR RESULTS'!$B$19+Z160*'Comb LR RESULTS'!$B$20+AA160*'Comb LR RESULTS'!$B$21+AB160*'Comb LR RESULTS'!$B$22</f>
        <v>-0.67740851927202139</v>
      </c>
    </row>
    <row r="161" spans="1:30" x14ac:dyDescent="0.3">
      <c r="A161">
        <v>2022</v>
      </c>
      <c r="B161" t="s">
        <v>180</v>
      </c>
      <c r="C161" t="s">
        <v>59</v>
      </c>
      <c r="D161">
        <v>2022</v>
      </c>
      <c r="E161">
        <v>434</v>
      </c>
      <c r="F161">
        <v>335</v>
      </c>
      <c r="G161">
        <v>15.2</v>
      </c>
      <c r="H161">
        <v>106.1</v>
      </c>
      <c r="I161">
        <v>113.7</v>
      </c>
      <c r="J161">
        <v>6.6</v>
      </c>
      <c r="K161">
        <v>12.4</v>
      </c>
      <c r="L161">
        <v>45</v>
      </c>
      <c r="M161">
        <v>32.6</v>
      </c>
      <c r="N161">
        <v>46.7</v>
      </c>
      <c r="O161">
        <v>86.4</v>
      </c>
      <c r="P161">
        <v>32.5</v>
      </c>
      <c r="Q161">
        <v>7.6</v>
      </c>
      <c r="R161">
        <f>VLOOKUP($B161,'FG22'!$A:$Y,15,FALSE)</f>
        <v>0.40446650099999998</v>
      </c>
      <c r="S161">
        <f>VLOOKUP($B161,'FG22'!$A:$Y,16,FALSE)</f>
        <v>0.32722873017535198</v>
      </c>
      <c r="T161">
        <f>VLOOKUP($B161,'FG22'!$A:$Y,17,FALSE)</f>
        <v>0.31</v>
      </c>
      <c r="U161">
        <f t="shared" si="37"/>
        <v>-0.76537389458365845</v>
      </c>
      <c r="V161">
        <f t="shared" si="38"/>
        <v>9.965133196895605E-2</v>
      </c>
      <c r="W161">
        <f t="shared" si="39"/>
        <v>-0.56845315182273071</v>
      </c>
      <c r="X161">
        <f t="shared" si="40"/>
        <v>-1.5458681926573143</v>
      </c>
      <c r="Y161">
        <f t="shared" si="41"/>
        <v>-0.65672436751318997</v>
      </c>
      <c r="Z161">
        <f t="shared" si="42"/>
        <v>-0.43201832966380282</v>
      </c>
      <c r="AA161">
        <f t="shared" si="43"/>
        <v>0.31416319593737602</v>
      </c>
      <c r="AB161">
        <f t="shared" si="44"/>
        <v>2.3990331720826839</v>
      </c>
      <c r="AC161">
        <f t="shared" si="45"/>
        <v>-2.309576013994695</v>
      </c>
      <c r="AD161">
        <f>X161*'Comb LR RESULTS'!$B$18+Y161*'Comb LR RESULTS'!$B$19+Z161*'Comb LR RESULTS'!$B$20+AA161*'Comb LR RESULTS'!$B$21+AB161*'Comb LR RESULTS'!$B$22</f>
        <v>-0.68694458407212444</v>
      </c>
    </row>
    <row r="162" spans="1:30" x14ac:dyDescent="0.3">
      <c r="A162">
        <v>2022</v>
      </c>
      <c r="B162" t="s">
        <v>452</v>
      </c>
      <c r="C162" t="s">
        <v>61</v>
      </c>
      <c r="D162">
        <v>2022</v>
      </c>
      <c r="E162">
        <v>511</v>
      </c>
      <c r="F162">
        <v>377</v>
      </c>
      <c r="G162">
        <v>16.399999999999999</v>
      </c>
      <c r="H162">
        <v>106</v>
      </c>
      <c r="I162">
        <v>111.6</v>
      </c>
      <c r="J162">
        <v>8</v>
      </c>
      <c r="K162">
        <v>12.7</v>
      </c>
      <c r="L162">
        <v>44.5</v>
      </c>
      <c r="M162">
        <v>31.8</v>
      </c>
      <c r="N162">
        <v>40</v>
      </c>
      <c r="O162">
        <v>83</v>
      </c>
      <c r="P162">
        <v>35.200000000000003</v>
      </c>
      <c r="Q162">
        <v>2.2999999999999998</v>
      </c>
      <c r="R162">
        <f>VLOOKUP($B162,'FG22'!$A:$Y,15,FALSE)</f>
        <v>0.322245322</v>
      </c>
      <c r="S162">
        <f>VLOOKUP($B162,'FG22'!$A:$Y,16,FALSE)</f>
        <v>0.245431849436581</v>
      </c>
      <c r="T162">
        <f>VLOOKUP($B162,'FG22'!$A:$Y,17,FALSE)</f>
        <v>0.26800000000000002</v>
      </c>
      <c r="U162">
        <f t="shared" ref="U162:U192" si="46">STANDARDIZE(K162,AVERAGE(K:K),_xlfn.STDEV.P(K:K))</f>
        <v>-0.69764273758034812</v>
      </c>
      <c r="V162">
        <f t="shared" ref="V162:V192" si="47">STANDARDIZE(S162,AVERAGE(S:S),_xlfn.STDEV.P(S:S))</f>
        <v>-2.3041330603630357</v>
      </c>
      <c r="W162">
        <f t="shared" ref="W162:W192" si="48">STANDARDIZE(J162,AVERAGE(J:J),_xlfn.STDEV.P(J:J))</f>
        <v>-0.1646158170793752</v>
      </c>
      <c r="X162">
        <f t="shared" ref="X162:X192" si="49">STANDARDIZE(L162,AVERAGE(L:L),_xlfn.STDEV.P(L:L))</f>
        <v>-1.6964807333620426</v>
      </c>
      <c r="Y162">
        <f t="shared" ref="Y162:Y192" si="50">STANDARDIZE(G162,AVERAGE(G:G),_xlfn.STDEV.P(G:G))</f>
        <v>-0.50199448980551853</v>
      </c>
      <c r="Z162">
        <f t="shared" ref="Z162:Z192" si="51">STANDARDIZE(M162,AVERAGE(M:M),_xlfn.STDEV.P(M:M))</f>
        <v>-0.63043251894131946</v>
      </c>
      <c r="AA162">
        <f t="shared" ref="AA162:AA192" si="52">STANDARDIZE(O162,AVERAGE(O:O),_xlfn.STDEV.P(O:O))</f>
        <v>-0.39893564866846742</v>
      </c>
      <c r="AB162">
        <f t="shared" ref="AB162:AB192" si="53">STANDARDIZE(N162,AVERAGE(N:N),_xlfn.STDEV.P(N:N))</f>
        <v>1.2262763723599361</v>
      </c>
      <c r="AC162">
        <f t="shared" si="45"/>
        <v>-1.4967739918926024</v>
      </c>
      <c r="AD162">
        <f>X162*'Comb LR RESULTS'!$B$18+Y162*'Comb LR RESULTS'!$B$19+Z162*'Comb LR RESULTS'!$B$20+AA162*'Comb LR RESULTS'!$B$21+AB162*'Comb LR RESULTS'!$B$22</f>
        <v>-0.68779271034167122</v>
      </c>
    </row>
    <row r="163" spans="1:30" x14ac:dyDescent="0.3">
      <c r="A163">
        <v>2022</v>
      </c>
      <c r="B163" t="s">
        <v>237</v>
      </c>
      <c r="C163" t="s">
        <v>80</v>
      </c>
      <c r="D163">
        <v>2022</v>
      </c>
      <c r="E163">
        <v>420</v>
      </c>
      <c r="F163">
        <v>329</v>
      </c>
      <c r="G163">
        <v>9.6999999999999993</v>
      </c>
      <c r="H163">
        <v>99.2</v>
      </c>
      <c r="I163">
        <v>107.6</v>
      </c>
      <c r="J163">
        <v>9.6999999999999993</v>
      </c>
      <c r="K163">
        <v>16</v>
      </c>
      <c r="L163">
        <v>48.2</v>
      </c>
      <c r="M163">
        <v>32.200000000000003</v>
      </c>
      <c r="N163">
        <v>33.6</v>
      </c>
      <c r="O163">
        <v>87.2</v>
      </c>
      <c r="P163">
        <v>29.4</v>
      </c>
      <c r="Q163">
        <v>6.6</v>
      </c>
      <c r="R163">
        <f>VLOOKUP($B163,'FG22'!$A:$Y,15,FALSE)</f>
        <v>0.375</v>
      </c>
      <c r="S163">
        <f>VLOOKUP($B163,'FG22'!$A:$Y,16,FALSE)</f>
        <v>0.29436043132435102</v>
      </c>
      <c r="T163">
        <f>VLOOKUP($B163,'FG22'!$A:$Y,17,FALSE)</f>
        <v>0.28799999999999998</v>
      </c>
      <c r="U163">
        <f t="shared" si="46"/>
        <v>4.7399989456068339E-2</v>
      </c>
      <c r="V163">
        <f t="shared" si="47"/>
        <v>-0.86625718516463701</v>
      </c>
      <c r="W163">
        <f t="shared" si="48"/>
        <v>0.32575808939469902</v>
      </c>
      <c r="X163">
        <f t="shared" si="49"/>
        <v>-0.58194793214705187</v>
      </c>
      <c r="Y163">
        <f t="shared" si="50"/>
        <v>-1.3659029736733517</v>
      </c>
      <c r="Z163">
        <f t="shared" si="51"/>
        <v>-0.5312254243025607</v>
      </c>
      <c r="AA163">
        <f t="shared" si="52"/>
        <v>0.4819511593740442</v>
      </c>
      <c r="AB163">
        <f t="shared" si="53"/>
        <v>0.10603107113223768</v>
      </c>
      <c r="AC163">
        <f t="shared" si="45"/>
        <v>-0.45875746112898441</v>
      </c>
      <c r="AD163">
        <f>X163*'Comb LR RESULTS'!$B$18+Y163*'Comb LR RESULTS'!$B$19+Z163*'Comb LR RESULTS'!$B$20+AA163*'Comb LR RESULTS'!$B$21+AB163*'Comb LR RESULTS'!$B$22</f>
        <v>-0.69287289721816825</v>
      </c>
    </row>
    <row r="164" spans="1:30" x14ac:dyDescent="0.3">
      <c r="A164">
        <v>2022</v>
      </c>
      <c r="B164" t="s">
        <v>106</v>
      </c>
      <c r="C164" t="s">
        <v>46</v>
      </c>
      <c r="D164">
        <v>2022</v>
      </c>
      <c r="E164">
        <v>559</v>
      </c>
      <c r="F164">
        <v>396</v>
      </c>
      <c r="G164">
        <v>17.7</v>
      </c>
      <c r="H164">
        <v>102.5</v>
      </c>
      <c r="I164">
        <v>110.1</v>
      </c>
      <c r="J164">
        <v>6.3</v>
      </c>
      <c r="K164">
        <v>15.9</v>
      </c>
      <c r="L164">
        <v>44.9</v>
      </c>
      <c r="M164">
        <v>29</v>
      </c>
      <c r="N164">
        <v>42.8</v>
      </c>
      <c r="O164">
        <v>80.599999999999994</v>
      </c>
      <c r="P164">
        <v>37.799999999999997</v>
      </c>
      <c r="Q164">
        <v>-0.9</v>
      </c>
      <c r="R164">
        <f>VLOOKUP($B164,'FG22'!$A:$Y,15,FALSE)</f>
        <v>0.389312977</v>
      </c>
      <c r="S164">
        <f>VLOOKUP($B164,'FG22'!$A:$Y,16,FALSE)</f>
        <v>0.30420711839498099</v>
      </c>
      <c r="T164">
        <f>VLOOKUP($B164,'FG22'!$A:$Y,17,FALSE)</f>
        <v>0.30199999999999999</v>
      </c>
      <c r="U164">
        <f t="shared" si="46"/>
        <v>2.4822937121631562E-2</v>
      </c>
      <c r="V164">
        <f t="shared" si="47"/>
        <v>-0.57689024986366166</v>
      </c>
      <c r="W164">
        <f t="shared" si="48"/>
        <v>-0.65498972355344964</v>
      </c>
      <c r="X164">
        <f t="shared" si="49"/>
        <v>-1.5759907007982605</v>
      </c>
      <c r="Y164">
        <f t="shared" si="50"/>
        <v>-0.33437045562220746</v>
      </c>
      <c r="Z164">
        <f t="shared" si="51"/>
        <v>-1.3248821814126273</v>
      </c>
      <c r="AA164">
        <f t="shared" si="52"/>
        <v>-0.90229953897847492</v>
      </c>
      <c r="AB164">
        <f t="shared" si="53"/>
        <v>1.7163836916470538</v>
      </c>
      <c r="AC164">
        <f t="shared" ref="AC164:AC192" si="54">Y164+AA164-AB164-Z164</f>
        <v>-1.6281715048351089</v>
      </c>
      <c r="AD164">
        <f>X164*'Comb LR RESULTS'!$B$18+Y164*'Comb LR RESULTS'!$B$19+Z164*'Comb LR RESULTS'!$B$20+AA164*'Comb LR RESULTS'!$B$21+AB164*'Comb LR RESULTS'!$B$22</f>
        <v>-0.69563878560343562</v>
      </c>
    </row>
    <row r="165" spans="1:30" x14ac:dyDescent="0.3">
      <c r="A165">
        <v>2022</v>
      </c>
      <c r="B165" t="s">
        <v>206</v>
      </c>
      <c r="C165" t="s">
        <v>172</v>
      </c>
      <c r="D165">
        <v>2022</v>
      </c>
      <c r="E165">
        <v>671</v>
      </c>
      <c r="F165">
        <v>530</v>
      </c>
      <c r="G165">
        <v>17.399999999999999</v>
      </c>
      <c r="H165">
        <v>104.6</v>
      </c>
      <c r="I165">
        <v>110.8</v>
      </c>
      <c r="J165">
        <v>2.6</v>
      </c>
      <c r="K165">
        <v>8.4</v>
      </c>
      <c r="L165">
        <v>45.8</v>
      </c>
      <c r="M165">
        <v>37.4</v>
      </c>
      <c r="N165">
        <v>42.8</v>
      </c>
      <c r="O165">
        <v>85</v>
      </c>
      <c r="P165">
        <v>21.9</v>
      </c>
      <c r="Q165">
        <v>9.4</v>
      </c>
      <c r="R165">
        <f>VLOOKUP($B165,'FG22'!$A:$Y,15,FALSE)</f>
        <v>0.403453689</v>
      </c>
      <c r="S165">
        <f>VLOOKUP($B165,'FG22'!$A:$Y,16,FALSE)</f>
        <v>0.31125078388114402</v>
      </c>
      <c r="T165">
        <f>VLOOKUP($B165,'FG22'!$A:$Y,17,FALSE)</f>
        <v>0.31</v>
      </c>
      <c r="U165">
        <f t="shared" si="46"/>
        <v>-1.6684559879611329</v>
      </c>
      <c r="V165">
        <f t="shared" si="47"/>
        <v>-0.36989637665572078</v>
      </c>
      <c r="W165">
        <f t="shared" si="48"/>
        <v>-1.7222741082323176</v>
      </c>
      <c r="X165">
        <f t="shared" si="49"/>
        <v>-1.3048881275297499</v>
      </c>
      <c r="Y165">
        <f t="shared" si="50"/>
        <v>-0.37305292504912546</v>
      </c>
      <c r="Z165">
        <f t="shared" si="51"/>
        <v>0.75846680600129512</v>
      </c>
      <c r="AA165">
        <f t="shared" si="52"/>
        <v>2.0534259923204495E-2</v>
      </c>
      <c r="AB165">
        <f t="shared" si="53"/>
        <v>1.7163836916470538</v>
      </c>
      <c r="AC165">
        <f t="shared" si="54"/>
        <v>-2.8273691627742696</v>
      </c>
      <c r="AD165">
        <f>X165*'Comb LR RESULTS'!$B$18+Y165*'Comb LR RESULTS'!$B$19+Z165*'Comb LR RESULTS'!$B$20+AA165*'Comb LR RESULTS'!$B$21+AB165*'Comb LR RESULTS'!$B$22</f>
        <v>-0.71795064098311656</v>
      </c>
    </row>
    <row r="166" spans="1:30" x14ac:dyDescent="0.3">
      <c r="A166">
        <v>2022</v>
      </c>
      <c r="B166" t="s">
        <v>463</v>
      </c>
      <c r="C166" t="s">
        <v>157</v>
      </c>
      <c r="D166">
        <v>2022</v>
      </c>
      <c r="E166">
        <v>616</v>
      </c>
      <c r="F166">
        <v>449</v>
      </c>
      <c r="G166">
        <v>10</v>
      </c>
      <c r="H166">
        <v>101.6</v>
      </c>
      <c r="I166">
        <v>110.8</v>
      </c>
      <c r="J166">
        <v>6</v>
      </c>
      <c r="K166">
        <v>12.8</v>
      </c>
      <c r="L166">
        <v>49.3</v>
      </c>
      <c r="M166">
        <v>36.5</v>
      </c>
      <c r="N166">
        <v>31.4</v>
      </c>
      <c r="O166">
        <v>87.9</v>
      </c>
      <c r="P166">
        <v>27.4</v>
      </c>
      <c r="Q166">
        <v>3.7</v>
      </c>
      <c r="R166">
        <f>VLOOKUP($B166,'FG22'!$A:$Y,15,FALSE)</f>
        <v>0.31785714199999998</v>
      </c>
      <c r="S166">
        <f>VLOOKUP($B166,'FG22'!$A:$Y,16,FALSE)</f>
        <v>0.282609081423632</v>
      </c>
      <c r="T166">
        <f>VLOOKUP($B166,'FG22'!$A:$Y,17,FALSE)</f>
        <v>0.28999999999999998</v>
      </c>
      <c r="U166">
        <f t="shared" si="46"/>
        <v>-0.67506568524591104</v>
      </c>
      <c r="V166">
        <f t="shared" si="47"/>
        <v>-1.2115969001397502</v>
      </c>
      <c r="W166">
        <f t="shared" si="48"/>
        <v>-0.74152629528416869</v>
      </c>
      <c r="X166">
        <f t="shared" si="49"/>
        <v>-0.25060034259665115</v>
      </c>
      <c r="Y166">
        <f t="shared" si="50"/>
        <v>-1.3272205042464336</v>
      </c>
      <c r="Z166">
        <f t="shared" si="51"/>
        <v>0.53525084306408943</v>
      </c>
      <c r="AA166">
        <f t="shared" si="52"/>
        <v>0.62876562738112995</v>
      </c>
      <c r="AB166">
        <f t="shared" si="53"/>
        <v>-0.27905325116478424</v>
      </c>
      <c r="AC166">
        <f t="shared" si="54"/>
        <v>-0.95465246876460874</v>
      </c>
      <c r="AD166">
        <f>X166*'Comb LR RESULTS'!$B$18+Y166*'Comb LR RESULTS'!$B$19+Z166*'Comb LR RESULTS'!$B$20+AA166*'Comb LR RESULTS'!$B$21+AB166*'Comb LR RESULTS'!$B$22</f>
        <v>-0.72379935608911228</v>
      </c>
    </row>
    <row r="167" spans="1:30" x14ac:dyDescent="0.3">
      <c r="A167">
        <v>2022</v>
      </c>
      <c r="B167" t="s">
        <v>150</v>
      </c>
      <c r="C167" t="s">
        <v>129</v>
      </c>
      <c r="D167">
        <v>2022</v>
      </c>
      <c r="E167">
        <v>593</v>
      </c>
      <c r="F167">
        <v>393</v>
      </c>
      <c r="G167">
        <v>20.100000000000001</v>
      </c>
      <c r="H167">
        <v>104.1</v>
      </c>
      <c r="I167">
        <v>110.3</v>
      </c>
      <c r="J167">
        <v>17</v>
      </c>
      <c r="K167">
        <v>6.1</v>
      </c>
      <c r="L167">
        <v>45.4</v>
      </c>
      <c r="M167">
        <v>39.299999999999997</v>
      </c>
      <c r="N167">
        <v>36.1</v>
      </c>
      <c r="O167">
        <v>81</v>
      </c>
      <c r="P167">
        <v>27.8</v>
      </c>
      <c r="Q167">
        <v>1.7</v>
      </c>
      <c r="R167">
        <f>VLOOKUP($B167,'FG22'!$A:$Y,15,FALSE)</f>
        <v>0.44256120500000001</v>
      </c>
      <c r="S167">
        <f>VLOOKUP($B167,'FG22'!$A:$Y,16,FALSE)</f>
        <v>0.32278955357184003</v>
      </c>
      <c r="T167">
        <f>VLOOKUP($B167,'FG22'!$A:$Y,17,FALSE)</f>
        <v>0.29799999999999999</v>
      </c>
      <c r="U167">
        <f t="shared" si="46"/>
        <v>-2.1877281916531808</v>
      </c>
      <c r="V167">
        <f t="shared" si="47"/>
        <v>-3.0803806881705514E-2</v>
      </c>
      <c r="W167">
        <f t="shared" si="48"/>
        <v>2.4314813348421955</v>
      </c>
      <c r="X167">
        <f t="shared" si="49"/>
        <v>-1.425378160093532</v>
      </c>
      <c r="Y167">
        <f t="shared" si="50"/>
        <v>-2.4910700206863964E-2</v>
      </c>
      <c r="Z167">
        <f t="shared" si="51"/>
        <v>1.2297005055353964</v>
      </c>
      <c r="AA167">
        <f t="shared" si="52"/>
        <v>-0.8184055572601393</v>
      </c>
      <c r="AB167">
        <f t="shared" si="53"/>
        <v>0.54362689192430746</v>
      </c>
      <c r="AC167">
        <f t="shared" si="54"/>
        <v>-2.6166436549267074</v>
      </c>
      <c r="AD167">
        <f>X167*'Comb LR RESULTS'!$B$18+Y167*'Comb LR RESULTS'!$B$19+Z167*'Comb LR RESULTS'!$B$20+AA167*'Comb LR RESULTS'!$B$21+AB167*'Comb LR RESULTS'!$B$22</f>
        <v>-0.75738357782648713</v>
      </c>
    </row>
    <row r="168" spans="1:30" x14ac:dyDescent="0.3">
      <c r="A168">
        <v>2022</v>
      </c>
      <c r="B168" t="s">
        <v>200</v>
      </c>
      <c r="C168" t="s">
        <v>69</v>
      </c>
      <c r="D168">
        <v>2022</v>
      </c>
      <c r="E168">
        <v>573</v>
      </c>
      <c r="F168">
        <v>428</v>
      </c>
      <c r="G168">
        <v>11.7</v>
      </c>
      <c r="H168">
        <v>102</v>
      </c>
      <c r="I168">
        <v>109.5</v>
      </c>
      <c r="J168">
        <v>9.1</v>
      </c>
      <c r="K168">
        <v>11.7</v>
      </c>
      <c r="L168">
        <v>46.3</v>
      </c>
      <c r="M168">
        <v>34.6</v>
      </c>
      <c r="N168">
        <v>36.6</v>
      </c>
      <c r="O168">
        <v>87.1</v>
      </c>
      <c r="P168">
        <v>24.7</v>
      </c>
      <c r="Q168">
        <v>4.7</v>
      </c>
      <c r="R168">
        <f>VLOOKUP($B168,'FG22'!$A:$Y,15,FALSE)</f>
        <v>0.418867924</v>
      </c>
      <c r="S168">
        <f>VLOOKUP($B168,'FG22'!$A:$Y,16,FALSE)</f>
        <v>0.31706297292860097</v>
      </c>
      <c r="T168">
        <f>VLOOKUP($B168,'FG22'!$A:$Y,17,FALSE)</f>
        <v>0.30099999999999999</v>
      </c>
      <c r="U168">
        <f t="shared" si="46"/>
        <v>-0.92341326092471676</v>
      </c>
      <c r="V168">
        <f t="shared" si="47"/>
        <v>-0.1990921944989589</v>
      </c>
      <c r="W168">
        <f t="shared" si="48"/>
        <v>0.1526849459332611</v>
      </c>
      <c r="X168">
        <f t="shared" si="49"/>
        <v>-1.1542755868250214</v>
      </c>
      <c r="Y168">
        <f t="shared" si="50"/>
        <v>-1.1080198441605655</v>
      </c>
      <c r="Z168">
        <f t="shared" si="51"/>
        <v>6.4017143529988274E-2</v>
      </c>
      <c r="AA168">
        <f t="shared" si="52"/>
        <v>0.46097766394445883</v>
      </c>
      <c r="AB168">
        <f t="shared" si="53"/>
        <v>0.63114605608272145</v>
      </c>
      <c r="AC168">
        <f t="shared" si="54"/>
        <v>-1.3422053798288165</v>
      </c>
      <c r="AD168">
        <f>X168*'Comb LR RESULTS'!$B$18+Y168*'Comb LR RESULTS'!$B$19+Z168*'Comb LR RESULTS'!$B$20+AA168*'Comb LR RESULTS'!$B$21+AB168*'Comb LR RESULTS'!$B$22</f>
        <v>-0.75812134341556803</v>
      </c>
    </row>
    <row r="169" spans="1:30" x14ac:dyDescent="0.3">
      <c r="A169">
        <v>2022</v>
      </c>
      <c r="B169" t="s">
        <v>179</v>
      </c>
      <c r="C169" t="s">
        <v>61</v>
      </c>
      <c r="D169">
        <v>2022</v>
      </c>
      <c r="E169">
        <v>591</v>
      </c>
      <c r="F169">
        <v>411</v>
      </c>
      <c r="G169">
        <v>20</v>
      </c>
      <c r="H169">
        <v>105.1</v>
      </c>
      <c r="I169">
        <v>112.1</v>
      </c>
      <c r="J169">
        <v>9</v>
      </c>
      <c r="K169">
        <v>16.8</v>
      </c>
      <c r="L169">
        <v>50</v>
      </c>
      <c r="M169">
        <v>33.200000000000003</v>
      </c>
      <c r="N169">
        <v>48.8</v>
      </c>
      <c r="O169">
        <v>79.400000000000006</v>
      </c>
      <c r="P169">
        <v>41.3</v>
      </c>
      <c r="Q169">
        <v>3.4</v>
      </c>
      <c r="R169">
        <f>VLOOKUP($B169,'FG22'!$A:$Y,15,FALSE)</f>
        <v>0.392792792</v>
      </c>
      <c r="S169">
        <f>VLOOKUP($B169,'FG22'!$A:$Y,16,FALSE)</f>
        <v>0.29112509586207902</v>
      </c>
      <c r="T169">
        <f>VLOOKUP($B169,'FG22'!$A:$Y,17,FALSE)</f>
        <v>0.28100000000000003</v>
      </c>
      <c r="U169">
        <f t="shared" si="46"/>
        <v>0.22801640813156338</v>
      </c>
      <c r="V169">
        <f t="shared" si="47"/>
        <v>-0.96133475802471557</v>
      </c>
      <c r="W169">
        <f t="shared" si="48"/>
        <v>0.12383942202302153</v>
      </c>
      <c r="X169">
        <f t="shared" si="49"/>
        <v>-3.9742785610030584E-2</v>
      </c>
      <c r="Y169">
        <f t="shared" si="50"/>
        <v>-3.7804856682503447E-2</v>
      </c>
      <c r="Z169">
        <f t="shared" si="51"/>
        <v>-0.28320768770566518</v>
      </c>
      <c r="AA169">
        <f t="shared" si="52"/>
        <v>-1.1539814841334757</v>
      </c>
      <c r="AB169">
        <f t="shared" si="53"/>
        <v>2.7666136615480212</v>
      </c>
      <c r="AC169">
        <f t="shared" si="54"/>
        <v>-3.6751923146583354</v>
      </c>
      <c r="AD169">
        <f>X169*'Comb LR RESULTS'!$B$18+Y169*'Comb LR RESULTS'!$B$19+Z169*'Comb LR RESULTS'!$B$20+AA169*'Comb LR RESULTS'!$B$21+AB169*'Comb LR RESULTS'!$B$22</f>
        <v>-0.77404027826610788</v>
      </c>
    </row>
    <row r="170" spans="1:30" x14ac:dyDescent="0.3">
      <c r="A170">
        <v>2022</v>
      </c>
      <c r="B170" t="s">
        <v>473</v>
      </c>
      <c r="C170" t="s">
        <v>61</v>
      </c>
      <c r="D170">
        <v>2022</v>
      </c>
      <c r="E170">
        <v>432</v>
      </c>
      <c r="F170">
        <v>301</v>
      </c>
      <c r="G170">
        <v>15</v>
      </c>
      <c r="H170">
        <v>103.9</v>
      </c>
      <c r="I170">
        <v>111</v>
      </c>
      <c r="J170">
        <v>3</v>
      </c>
      <c r="K170">
        <v>15.6</v>
      </c>
      <c r="L170">
        <v>48.4</v>
      </c>
      <c r="M170">
        <v>32.799999999999997</v>
      </c>
      <c r="N170">
        <v>35.4</v>
      </c>
      <c r="O170">
        <v>81.2</v>
      </c>
      <c r="P170">
        <v>34.299999999999997</v>
      </c>
      <c r="Q170">
        <v>1.1000000000000001</v>
      </c>
      <c r="R170">
        <f>VLOOKUP($B170,'FG22'!$A:$Y,15,FALSE)</f>
        <v>0.31738035199999998</v>
      </c>
      <c r="S170">
        <f>VLOOKUP($B170,'FG22'!$A:$Y,16,FALSE)</f>
        <v>0.27526796363120798</v>
      </c>
      <c r="T170">
        <f>VLOOKUP($B170,'FG22'!$A:$Y,17,FALSE)</f>
        <v>0.27500000000000002</v>
      </c>
      <c r="U170">
        <f t="shared" si="46"/>
        <v>-4.2908219881679178E-2</v>
      </c>
      <c r="V170">
        <f t="shared" si="47"/>
        <v>-1.4273320750305365</v>
      </c>
      <c r="W170">
        <f t="shared" si="48"/>
        <v>-1.6068920125913588</v>
      </c>
      <c r="X170">
        <f t="shared" si="49"/>
        <v>-0.52170291586516182</v>
      </c>
      <c r="Y170">
        <f t="shared" si="50"/>
        <v>-0.68251268046446856</v>
      </c>
      <c r="Z170">
        <f t="shared" si="51"/>
        <v>-0.38241478234442478</v>
      </c>
      <c r="AA170">
        <f t="shared" si="52"/>
        <v>-0.77645856640097155</v>
      </c>
      <c r="AB170">
        <f t="shared" si="53"/>
        <v>0.42110006210252748</v>
      </c>
      <c r="AC170">
        <f t="shared" si="54"/>
        <v>-1.4976565266235429</v>
      </c>
      <c r="AD170">
        <f>X170*'Comb LR RESULTS'!$B$18+Y170*'Comb LR RESULTS'!$B$19+Z170*'Comb LR RESULTS'!$B$20+AA170*'Comb LR RESULTS'!$B$21+AB170*'Comb LR RESULTS'!$B$22</f>
        <v>-0.78530809677639868</v>
      </c>
    </row>
    <row r="171" spans="1:30" x14ac:dyDescent="0.3">
      <c r="A171">
        <v>2022</v>
      </c>
      <c r="B171" t="s">
        <v>461</v>
      </c>
      <c r="C171" t="s">
        <v>19</v>
      </c>
      <c r="D171">
        <v>2022</v>
      </c>
      <c r="E171">
        <v>434</v>
      </c>
      <c r="F171">
        <v>334</v>
      </c>
      <c r="G171">
        <v>16.8</v>
      </c>
      <c r="H171">
        <v>104.5</v>
      </c>
      <c r="I171">
        <v>111.7</v>
      </c>
      <c r="J171">
        <v>5.4</v>
      </c>
      <c r="K171">
        <v>5.0999999999999996</v>
      </c>
      <c r="L171">
        <v>43.8</v>
      </c>
      <c r="M171">
        <v>38.700000000000003</v>
      </c>
      <c r="N171">
        <v>44</v>
      </c>
      <c r="O171">
        <v>86.5</v>
      </c>
      <c r="P171">
        <v>26.2</v>
      </c>
      <c r="Q171">
        <v>10.3</v>
      </c>
      <c r="R171">
        <f>VLOOKUP($B171,'FG22'!$A:$Y,15,FALSE)</f>
        <v>0.37956204300000002</v>
      </c>
      <c r="S171">
        <f>VLOOKUP($B171,'FG22'!$A:$Y,16,FALSE)</f>
        <v>0.29294801942098903</v>
      </c>
      <c r="T171">
        <f>VLOOKUP($B171,'FG22'!$A:$Y,17,FALSE)</f>
        <v>0.28599999999999998</v>
      </c>
      <c r="U171">
        <f t="shared" si="46"/>
        <v>-2.4134987149975493</v>
      </c>
      <c r="V171">
        <f t="shared" si="47"/>
        <v>-0.90776406975707391</v>
      </c>
      <c r="W171">
        <f t="shared" si="48"/>
        <v>-0.91459943874560656</v>
      </c>
      <c r="X171">
        <f t="shared" si="49"/>
        <v>-1.9073382903486633</v>
      </c>
      <c r="Y171">
        <f t="shared" si="50"/>
        <v>-0.45041786390296101</v>
      </c>
      <c r="Z171">
        <f t="shared" si="51"/>
        <v>1.0808898635772604</v>
      </c>
      <c r="AA171">
        <f t="shared" si="52"/>
        <v>0.33513669136695845</v>
      </c>
      <c r="AB171">
        <f t="shared" si="53"/>
        <v>1.9264296856272478</v>
      </c>
      <c r="AC171">
        <f t="shared" si="54"/>
        <v>-3.1226007217405107</v>
      </c>
      <c r="AD171">
        <f>X171*'Comb LR RESULTS'!$B$18+Y171*'Comb LR RESULTS'!$B$19+Z171*'Comb LR RESULTS'!$B$20+AA171*'Comb LR RESULTS'!$B$21+AB171*'Comb LR RESULTS'!$B$22</f>
        <v>-0.7897885030482914</v>
      </c>
    </row>
    <row r="172" spans="1:30" x14ac:dyDescent="0.3">
      <c r="A172">
        <v>2022</v>
      </c>
      <c r="B172" t="s">
        <v>223</v>
      </c>
      <c r="C172" t="s">
        <v>172</v>
      </c>
      <c r="D172">
        <v>2022</v>
      </c>
      <c r="E172">
        <v>553</v>
      </c>
      <c r="F172">
        <v>386</v>
      </c>
      <c r="G172">
        <v>17.600000000000001</v>
      </c>
      <c r="H172">
        <v>102.8</v>
      </c>
      <c r="I172">
        <v>109.9</v>
      </c>
      <c r="J172">
        <v>9.8000000000000007</v>
      </c>
      <c r="K172">
        <v>9.6</v>
      </c>
      <c r="L172">
        <v>46</v>
      </c>
      <c r="M172">
        <v>36.4</v>
      </c>
      <c r="N172">
        <v>42.2</v>
      </c>
      <c r="O172">
        <v>83.1</v>
      </c>
      <c r="P172">
        <v>28</v>
      </c>
      <c r="Q172">
        <v>1.6</v>
      </c>
      <c r="R172">
        <f>VLOOKUP($B172,'FG22'!$A:$Y,15,FALSE)</f>
        <v>0.466395112</v>
      </c>
      <c r="S172">
        <f>VLOOKUP($B172,'FG22'!$A:$Y,16,FALSE)</f>
        <v>0.36407876915836102</v>
      </c>
      <c r="T172">
        <f>VLOOKUP($B172,'FG22'!$A:$Y,17,FALSE)</f>
        <v>0.32600000000000001</v>
      </c>
      <c r="U172">
        <f t="shared" si="46"/>
        <v>-1.3975313599478907</v>
      </c>
      <c r="V172">
        <f t="shared" si="47"/>
        <v>1.1825721935489097</v>
      </c>
      <c r="W172">
        <f t="shared" si="48"/>
        <v>0.35460361330493911</v>
      </c>
      <c r="X172">
        <f t="shared" si="49"/>
        <v>-1.2446431112478575</v>
      </c>
      <c r="Y172">
        <f t="shared" si="50"/>
        <v>-0.34726461209784648</v>
      </c>
      <c r="Z172">
        <f t="shared" si="51"/>
        <v>0.5104490694043996</v>
      </c>
      <c r="AA172">
        <f t="shared" si="52"/>
        <v>-0.37796215323888499</v>
      </c>
      <c r="AB172">
        <f t="shared" si="53"/>
        <v>1.6113606946569581</v>
      </c>
      <c r="AC172">
        <f t="shared" si="54"/>
        <v>-2.847036529398089</v>
      </c>
      <c r="AD172">
        <f>X172*'Comb LR RESULTS'!$B$18+Y172*'Comb LR RESULTS'!$B$19+Z172*'Comb LR RESULTS'!$B$20+AA172*'Comb LR RESULTS'!$B$21+AB172*'Comb LR RESULTS'!$B$22</f>
        <v>-0.7903526786306625</v>
      </c>
    </row>
    <row r="173" spans="1:30" x14ac:dyDescent="0.3">
      <c r="A173">
        <v>2022</v>
      </c>
      <c r="B173" t="s">
        <v>242</v>
      </c>
      <c r="C173" t="s">
        <v>172</v>
      </c>
      <c r="D173">
        <v>2022</v>
      </c>
      <c r="E173">
        <v>637</v>
      </c>
      <c r="F173">
        <v>509</v>
      </c>
      <c r="G173">
        <v>2.4</v>
      </c>
      <c r="H173">
        <v>98.4</v>
      </c>
      <c r="I173">
        <v>107.1</v>
      </c>
      <c r="J173">
        <v>7.9</v>
      </c>
      <c r="K173">
        <v>11.3</v>
      </c>
      <c r="L173">
        <v>54.6</v>
      </c>
      <c r="M173">
        <v>43.3</v>
      </c>
      <c r="N173">
        <v>26.2</v>
      </c>
      <c r="O173">
        <v>95.5</v>
      </c>
      <c r="P173">
        <v>12.1</v>
      </c>
      <c r="Q173">
        <v>14.7</v>
      </c>
      <c r="R173">
        <f>VLOOKUP($B173,'FG22'!$A:$Y,15,FALSE)</f>
        <v>0.39964475999999999</v>
      </c>
      <c r="S173">
        <f>VLOOKUP($B173,'FG22'!$A:$Y,16,FALSE)</f>
        <v>0.34139612035044298</v>
      </c>
      <c r="T173">
        <f>VLOOKUP($B173,'FG22'!$A:$Y,17,FALSE)</f>
        <v>0.312</v>
      </c>
      <c r="U173">
        <f t="shared" si="46"/>
        <v>-1.013721470262464</v>
      </c>
      <c r="V173">
        <f t="shared" si="47"/>
        <v>0.51599179722118937</v>
      </c>
      <c r="W173">
        <f t="shared" si="48"/>
        <v>-0.19346134098961476</v>
      </c>
      <c r="X173">
        <f t="shared" si="49"/>
        <v>1.345892588873471</v>
      </c>
      <c r="Y173">
        <f t="shared" si="50"/>
        <v>-2.3071763963950205</v>
      </c>
      <c r="Z173">
        <f t="shared" si="51"/>
        <v>2.2217714519229785</v>
      </c>
      <c r="AA173">
        <f t="shared" si="52"/>
        <v>2.222751280029482</v>
      </c>
      <c r="AB173">
        <f t="shared" si="53"/>
        <v>-1.1892525584122893</v>
      </c>
      <c r="AC173">
        <f t="shared" si="54"/>
        <v>-1.1169440098762278</v>
      </c>
      <c r="AD173">
        <f>X173*'Comb LR RESULTS'!$B$18+Y173*'Comb LR RESULTS'!$B$19+Z173*'Comb LR RESULTS'!$B$20+AA173*'Comb LR RESULTS'!$B$21+AB173*'Comb LR RESULTS'!$B$22</f>
        <v>-0.80040486706796776</v>
      </c>
    </row>
    <row r="174" spans="1:30" x14ac:dyDescent="0.3">
      <c r="A174">
        <v>2022</v>
      </c>
      <c r="B174" t="s">
        <v>438</v>
      </c>
      <c r="C174" t="s">
        <v>85</v>
      </c>
      <c r="D174">
        <v>2022</v>
      </c>
      <c r="E174">
        <v>534</v>
      </c>
      <c r="F174">
        <v>352</v>
      </c>
      <c r="G174">
        <v>15.9</v>
      </c>
      <c r="H174">
        <v>104.3</v>
      </c>
      <c r="I174">
        <v>111.3</v>
      </c>
      <c r="J174">
        <v>8.8000000000000007</v>
      </c>
      <c r="K174">
        <v>13</v>
      </c>
      <c r="L174">
        <v>46.5</v>
      </c>
      <c r="M174">
        <v>33.5</v>
      </c>
      <c r="N174">
        <v>38.6</v>
      </c>
      <c r="O174">
        <v>81.900000000000006</v>
      </c>
      <c r="P174">
        <v>38.6</v>
      </c>
      <c r="Q174">
        <v>-1.3</v>
      </c>
      <c r="R174">
        <f>VLOOKUP($B174,'FG22'!$A:$Y,15,FALSE)</f>
        <v>0.37854251</v>
      </c>
      <c r="S174">
        <f>VLOOKUP($B174,'FG22'!$A:$Y,16,FALSE)</f>
        <v>0.28114772113886699</v>
      </c>
      <c r="T174">
        <f>VLOOKUP($B174,'FG22'!$A:$Y,17,FALSE)</f>
        <v>0.27200000000000002</v>
      </c>
      <c r="U174">
        <f t="shared" si="46"/>
        <v>-0.62991158057703744</v>
      </c>
      <c r="V174">
        <f t="shared" si="47"/>
        <v>-1.2545422424604498</v>
      </c>
      <c r="W174">
        <f t="shared" si="48"/>
        <v>6.6148374202542395E-2</v>
      </c>
      <c r="X174">
        <f t="shared" si="49"/>
        <v>-1.0940305705431292</v>
      </c>
      <c r="Y174">
        <f t="shared" si="50"/>
        <v>-0.56646527218371479</v>
      </c>
      <c r="Z174">
        <f t="shared" si="51"/>
        <v>-0.20880236672659719</v>
      </c>
      <c r="AA174">
        <f t="shared" si="52"/>
        <v>-0.6296440983938858</v>
      </c>
      <c r="AB174">
        <f t="shared" si="53"/>
        <v>0.98122271271637729</v>
      </c>
      <c r="AC174">
        <f t="shared" si="54"/>
        <v>-1.9685297165673805</v>
      </c>
      <c r="AD174">
        <f>X174*'Comb LR RESULTS'!$B$18+Y174*'Comb LR RESULTS'!$B$19+Z174*'Comb LR RESULTS'!$B$20+AA174*'Comb LR RESULTS'!$B$21+AB174*'Comb LR RESULTS'!$B$22</f>
        <v>-0.80814811194419689</v>
      </c>
    </row>
    <row r="175" spans="1:30" x14ac:dyDescent="0.3">
      <c r="A175">
        <v>2022</v>
      </c>
      <c r="B175" t="s">
        <v>164</v>
      </c>
      <c r="C175" t="s">
        <v>23</v>
      </c>
      <c r="D175">
        <v>2022</v>
      </c>
      <c r="E175">
        <v>514</v>
      </c>
      <c r="F175">
        <v>411</v>
      </c>
      <c r="G175">
        <v>13.1</v>
      </c>
      <c r="H175">
        <v>102.4</v>
      </c>
      <c r="I175">
        <v>109.3</v>
      </c>
      <c r="J175">
        <v>8</v>
      </c>
      <c r="K175">
        <v>11.1</v>
      </c>
      <c r="L175">
        <v>43.1</v>
      </c>
      <c r="M175">
        <v>32</v>
      </c>
      <c r="N175">
        <v>42.5</v>
      </c>
      <c r="O175">
        <v>86.2</v>
      </c>
      <c r="P175">
        <v>25.5</v>
      </c>
      <c r="Q175">
        <v>5.8</v>
      </c>
      <c r="R175">
        <f>VLOOKUP($B175,'FG22'!$A:$Y,15,FALSE)</f>
        <v>0.42944785200000002</v>
      </c>
      <c r="S175">
        <f>VLOOKUP($B175,'FG22'!$A:$Y,16,FALSE)</f>
        <v>0.31369138336649099</v>
      </c>
      <c r="T175">
        <f>VLOOKUP($B175,'FG22'!$A:$Y,17,FALSE)</f>
        <v>0.29599999999999999</v>
      </c>
      <c r="U175">
        <f t="shared" si="46"/>
        <v>-1.0588755749313379</v>
      </c>
      <c r="V175">
        <f t="shared" si="47"/>
        <v>-0.2981738990034673</v>
      </c>
      <c r="W175">
        <f t="shared" si="48"/>
        <v>-0.1646158170793752</v>
      </c>
      <c r="X175">
        <f t="shared" si="49"/>
        <v>-2.118195847335282</v>
      </c>
      <c r="Y175">
        <f t="shared" si="50"/>
        <v>-0.92750165350161529</v>
      </c>
      <c r="Z175">
        <f t="shared" si="51"/>
        <v>-0.58082897162194047</v>
      </c>
      <c r="AA175">
        <f t="shared" si="52"/>
        <v>0.27221620507820826</v>
      </c>
      <c r="AB175">
        <f t="shared" si="53"/>
        <v>1.663872193152006</v>
      </c>
      <c r="AC175">
        <f t="shared" si="54"/>
        <v>-1.7383286699534723</v>
      </c>
      <c r="AD175">
        <f>X175*'Comb LR RESULTS'!$B$18+Y175*'Comb LR RESULTS'!$B$19+Z175*'Comb LR RESULTS'!$B$20+AA175*'Comb LR RESULTS'!$B$21+AB175*'Comb LR RESULTS'!$B$22</f>
        <v>-0.81598538351930938</v>
      </c>
    </row>
    <row r="176" spans="1:30" x14ac:dyDescent="0.3">
      <c r="A176">
        <v>2022</v>
      </c>
      <c r="B176" t="s">
        <v>445</v>
      </c>
      <c r="C176" t="s">
        <v>32</v>
      </c>
      <c r="D176">
        <v>2022</v>
      </c>
      <c r="E176">
        <v>488</v>
      </c>
      <c r="F176">
        <v>342</v>
      </c>
      <c r="G176">
        <v>14.3</v>
      </c>
      <c r="H176">
        <v>101.1</v>
      </c>
      <c r="I176">
        <v>109.2</v>
      </c>
      <c r="J176">
        <v>8.5</v>
      </c>
      <c r="K176">
        <v>14.8</v>
      </c>
      <c r="L176">
        <v>50.3</v>
      </c>
      <c r="M176">
        <v>35.5</v>
      </c>
      <c r="N176">
        <v>29.1</v>
      </c>
      <c r="O176">
        <v>80.5</v>
      </c>
      <c r="P176">
        <v>27.9</v>
      </c>
      <c r="Q176">
        <v>-0.9</v>
      </c>
      <c r="R176">
        <f>VLOOKUP($B176,'FG22'!$A:$Y,15,FALSE)</f>
        <v>0.37962962900000002</v>
      </c>
      <c r="S176">
        <f>VLOOKUP($B176,'FG22'!$A:$Y,16,FALSE)</f>
        <v>0.30637175872830102</v>
      </c>
      <c r="T176">
        <f>VLOOKUP($B176,'FG22'!$A:$Y,17,FALSE)</f>
        <v>0.30099999999999999</v>
      </c>
      <c r="U176">
        <f t="shared" si="46"/>
        <v>-0.2235246385571738</v>
      </c>
      <c r="V176">
        <f t="shared" si="47"/>
        <v>-0.5132774494579283</v>
      </c>
      <c r="W176">
        <f t="shared" si="48"/>
        <v>-2.0388197528176829E-2</v>
      </c>
      <c r="X176">
        <f t="shared" si="49"/>
        <v>5.0624738812805589E-2</v>
      </c>
      <c r="Y176">
        <f t="shared" si="50"/>
        <v>-0.77277177579394352</v>
      </c>
      <c r="Z176">
        <f t="shared" si="51"/>
        <v>0.28723310646719391</v>
      </c>
      <c r="AA176">
        <f t="shared" si="52"/>
        <v>-0.9232730344080573</v>
      </c>
      <c r="AB176">
        <f t="shared" si="53"/>
        <v>-0.68164140629348802</v>
      </c>
      <c r="AC176">
        <f t="shared" si="54"/>
        <v>-1.3016365103757064</v>
      </c>
      <c r="AD176">
        <f>X176*'Comb LR RESULTS'!$B$18+Y176*'Comb LR RESULTS'!$B$19+Z176*'Comb LR RESULTS'!$B$20+AA176*'Comb LR RESULTS'!$B$21+AB176*'Comb LR RESULTS'!$B$22</f>
        <v>-0.82907709864404566</v>
      </c>
    </row>
    <row r="177" spans="1:30" x14ac:dyDescent="0.3">
      <c r="A177">
        <v>2022</v>
      </c>
      <c r="B177" t="s">
        <v>447</v>
      </c>
      <c r="C177" t="s">
        <v>112</v>
      </c>
      <c r="D177">
        <v>2022</v>
      </c>
      <c r="E177">
        <v>579</v>
      </c>
      <c r="F177">
        <v>432</v>
      </c>
      <c r="G177">
        <v>9</v>
      </c>
      <c r="H177">
        <v>101</v>
      </c>
      <c r="I177">
        <v>106.6</v>
      </c>
      <c r="J177">
        <v>8.6</v>
      </c>
      <c r="K177">
        <v>11.8</v>
      </c>
      <c r="L177">
        <v>49</v>
      </c>
      <c r="M177">
        <v>37.200000000000003</v>
      </c>
      <c r="N177">
        <v>38.9</v>
      </c>
      <c r="O177">
        <v>90.1</v>
      </c>
      <c r="P177">
        <v>23.5</v>
      </c>
      <c r="Q177">
        <v>11.3</v>
      </c>
      <c r="R177">
        <f>VLOOKUP($B177,'FG22'!$A:$Y,15,FALSE)</f>
        <v>0.38593155800000001</v>
      </c>
      <c r="S177">
        <f>VLOOKUP($B177,'FG22'!$A:$Y,16,FALSE)</f>
        <v>0.30891616732241101</v>
      </c>
      <c r="T177">
        <f>VLOOKUP($B177,'FG22'!$A:$Y,17,FALSE)</f>
        <v>0.311</v>
      </c>
      <c r="U177">
        <f t="shared" si="46"/>
        <v>-0.90083620859027957</v>
      </c>
      <c r="V177">
        <f t="shared" si="47"/>
        <v>-0.43850430883206659</v>
      </c>
      <c r="W177">
        <f t="shared" si="48"/>
        <v>8.4573263820627419E-3</v>
      </c>
      <c r="X177">
        <f t="shared" si="49"/>
        <v>-0.34096786701948734</v>
      </c>
      <c r="Y177">
        <f t="shared" si="50"/>
        <v>-1.4561620690028265</v>
      </c>
      <c r="Z177">
        <f t="shared" si="51"/>
        <v>0.70886325868191713</v>
      </c>
      <c r="AA177">
        <f t="shared" si="52"/>
        <v>1.0901825268319667</v>
      </c>
      <c r="AB177">
        <f t="shared" si="53"/>
        <v>1.0337342112114252</v>
      </c>
      <c r="AC177">
        <f t="shared" si="54"/>
        <v>-2.108577012064202</v>
      </c>
      <c r="AD177">
        <f>X177*'Comb LR RESULTS'!$B$18+Y177*'Comb LR RESULTS'!$B$19+Z177*'Comb LR RESULTS'!$B$20+AA177*'Comb LR RESULTS'!$B$21+AB177*'Comb LR RESULTS'!$B$22</f>
        <v>-0.83868961234951156</v>
      </c>
    </row>
    <row r="178" spans="1:30" x14ac:dyDescent="0.3">
      <c r="A178">
        <v>2022</v>
      </c>
      <c r="B178" t="s">
        <v>225</v>
      </c>
      <c r="C178" t="s">
        <v>46</v>
      </c>
      <c r="D178">
        <v>2022</v>
      </c>
      <c r="E178">
        <v>471</v>
      </c>
      <c r="F178">
        <v>340</v>
      </c>
      <c r="G178">
        <v>12.4</v>
      </c>
      <c r="H178">
        <v>101.7</v>
      </c>
      <c r="I178">
        <v>108.4</v>
      </c>
      <c r="J178">
        <v>8.5</v>
      </c>
      <c r="K178">
        <v>6.8</v>
      </c>
      <c r="L178">
        <v>48.7</v>
      </c>
      <c r="M178">
        <v>41.9</v>
      </c>
      <c r="N178">
        <v>31.6</v>
      </c>
      <c r="O178">
        <v>86.5</v>
      </c>
      <c r="P178">
        <v>18.2</v>
      </c>
      <c r="Q178">
        <v>7.8</v>
      </c>
      <c r="R178">
        <f>VLOOKUP($B178,'FG22'!$A:$Y,15,FALSE)</f>
        <v>0.35831381699999998</v>
      </c>
      <c r="S178">
        <f>VLOOKUP($B178,'FG22'!$A:$Y,16,FALSE)</f>
        <v>0.28901401207011201</v>
      </c>
      <c r="T178">
        <f>VLOOKUP($B178,'FG22'!$A:$Y,17,FALSE)</f>
        <v>0.28399999999999997</v>
      </c>
      <c r="U178">
        <f t="shared" si="46"/>
        <v>-2.0296888253121228</v>
      </c>
      <c r="V178">
        <f t="shared" si="47"/>
        <v>-1.0233736796095336</v>
      </c>
      <c r="W178">
        <f t="shared" si="48"/>
        <v>-2.0388197528176829E-2</v>
      </c>
      <c r="X178">
        <f t="shared" si="49"/>
        <v>-0.43133539144232352</v>
      </c>
      <c r="Y178">
        <f t="shared" si="50"/>
        <v>-1.0177607488310902</v>
      </c>
      <c r="Z178">
        <f t="shared" si="51"/>
        <v>1.8745466206873251</v>
      </c>
      <c r="AA178">
        <f t="shared" si="52"/>
        <v>0.33513669136695845</v>
      </c>
      <c r="AB178">
        <f t="shared" si="53"/>
        <v>-0.24404558550141817</v>
      </c>
      <c r="AC178">
        <f t="shared" si="54"/>
        <v>-2.3131250926500386</v>
      </c>
      <c r="AD178">
        <f>X178*'Comb LR RESULTS'!$B$18+Y178*'Comb LR RESULTS'!$B$19+Z178*'Comb LR RESULTS'!$B$20+AA178*'Comb LR RESULTS'!$B$21+AB178*'Comb LR RESULTS'!$B$22</f>
        <v>-0.89553174133132052</v>
      </c>
    </row>
    <row r="179" spans="1:30" x14ac:dyDescent="0.3">
      <c r="A179">
        <v>2022</v>
      </c>
      <c r="B179" t="s">
        <v>240</v>
      </c>
      <c r="C179" t="s">
        <v>172</v>
      </c>
      <c r="D179">
        <v>2022</v>
      </c>
      <c r="E179">
        <v>596</v>
      </c>
      <c r="F179">
        <v>453</v>
      </c>
      <c r="G179">
        <v>2.6</v>
      </c>
      <c r="H179">
        <v>98.9</v>
      </c>
      <c r="I179">
        <v>104.8</v>
      </c>
      <c r="J179">
        <v>2.4</v>
      </c>
      <c r="K179">
        <v>12.6</v>
      </c>
      <c r="L179">
        <v>52.6</v>
      </c>
      <c r="M179">
        <v>40</v>
      </c>
      <c r="N179">
        <v>27.3</v>
      </c>
      <c r="O179">
        <v>93.1</v>
      </c>
      <c r="P179">
        <v>16.8</v>
      </c>
      <c r="Q179">
        <v>12.6</v>
      </c>
      <c r="R179">
        <f>VLOOKUP($B179,'FG22'!$A:$Y,15,FALSE)</f>
        <v>0.27289719600000001</v>
      </c>
      <c r="S179">
        <f>VLOOKUP($B179,'FG22'!$A:$Y,16,FALSE)</f>
        <v>0.25701533885114503</v>
      </c>
      <c r="T179">
        <f>VLOOKUP($B179,'FG22'!$A:$Y,17,FALSE)</f>
        <v>0.27500000000000002</v>
      </c>
      <c r="U179">
        <f t="shared" si="46"/>
        <v>-0.72021978991478497</v>
      </c>
      <c r="V179">
        <f t="shared" si="47"/>
        <v>-1.963726301425663</v>
      </c>
      <c r="W179">
        <f t="shared" si="48"/>
        <v>-1.7799651560527967</v>
      </c>
      <c r="X179">
        <f t="shared" si="49"/>
        <v>0.74344242605455746</v>
      </c>
      <c r="Y179">
        <f t="shared" si="50"/>
        <v>-2.2813880834437419</v>
      </c>
      <c r="Z179">
        <f t="shared" si="51"/>
        <v>1.403312921153224</v>
      </c>
      <c r="AA179">
        <f t="shared" si="52"/>
        <v>1.7193873897194745</v>
      </c>
      <c r="AB179">
        <f t="shared" si="53"/>
        <v>-0.99671039726377841</v>
      </c>
      <c r="AC179">
        <f t="shared" si="54"/>
        <v>-0.96860321761371304</v>
      </c>
      <c r="AD179">
        <f>X179*'Comb LR RESULTS'!$B$18+Y179*'Comb LR RESULTS'!$B$19+Z179*'Comb LR RESULTS'!$B$20+AA179*'Comb LR RESULTS'!$B$21+AB179*'Comb LR RESULTS'!$B$22</f>
        <v>-0.90985682278181768</v>
      </c>
    </row>
    <row r="180" spans="1:30" x14ac:dyDescent="0.3">
      <c r="A180">
        <v>2022</v>
      </c>
      <c r="B180" t="s">
        <v>235</v>
      </c>
      <c r="C180" t="s">
        <v>88</v>
      </c>
      <c r="D180">
        <v>2022</v>
      </c>
      <c r="E180">
        <v>589</v>
      </c>
      <c r="F180">
        <v>477</v>
      </c>
      <c r="G180">
        <v>6.3</v>
      </c>
      <c r="H180">
        <v>99.9</v>
      </c>
      <c r="I180">
        <v>110</v>
      </c>
      <c r="J180">
        <v>6.5</v>
      </c>
      <c r="K180">
        <v>13.9</v>
      </c>
      <c r="L180">
        <v>44.8</v>
      </c>
      <c r="M180">
        <v>30.9</v>
      </c>
      <c r="N180">
        <v>32.200000000000003</v>
      </c>
      <c r="O180">
        <v>87.1</v>
      </c>
      <c r="P180">
        <v>20.2</v>
      </c>
      <c r="Q180">
        <v>7.7</v>
      </c>
      <c r="R180">
        <f>VLOOKUP($B180,'FG22'!$A:$Y,15,FALSE)</f>
        <v>0.45403377099999997</v>
      </c>
      <c r="S180">
        <f>VLOOKUP($B180,'FG22'!$A:$Y,16,FALSE)</f>
        <v>0.36515610974256602</v>
      </c>
      <c r="T180">
        <f>VLOOKUP($B180,'FG22'!$A:$Y,17,FALSE)</f>
        <v>0.32300000000000001</v>
      </c>
      <c r="U180">
        <f t="shared" si="46"/>
        <v>-0.4267181095671056</v>
      </c>
      <c r="V180">
        <f t="shared" si="47"/>
        <v>1.2142322575776145</v>
      </c>
      <c r="W180">
        <f t="shared" si="48"/>
        <v>-0.59729867573297024</v>
      </c>
      <c r="X180">
        <f t="shared" si="49"/>
        <v>-1.6061132089392065</v>
      </c>
      <c r="Y180">
        <f t="shared" si="50"/>
        <v>-1.8043042938450877</v>
      </c>
      <c r="Z180">
        <f t="shared" si="51"/>
        <v>-0.85364848187852604</v>
      </c>
      <c r="AA180">
        <f t="shared" si="52"/>
        <v>0.46097766394445883</v>
      </c>
      <c r="AB180">
        <f t="shared" si="53"/>
        <v>-0.13902258851132115</v>
      </c>
      <c r="AC180">
        <f t="shared" si="54"/>
        <v>-0.35065555951078153</v>
      </c>
      <c r="AD180">
        <f>X180*'Comb LR RESULTS'!$B$18+Y180*'Comb LR RESULTS'!$B$19+Z180*'Comb LR RESULTS'!$B$20+AA180*'Comb LR RESULTS'!$B$21+AB180*'Comb LR RESULTS'!$B$22</f>
        <v>-0.99839430751325275</v>
      </c>
    </row>
    <row r="181" spans="1:30" x14ac:dyDescent="0.3">
      <c r="A181">
        <v>2022</v>
      </c>
      <c r="B181" t="s">
        <v>173</v>
      </c>
      <c r="C181" t="s">
        <v>61</v>
      </c>
      <c r="D181">
        <v>2022</v>
      </c>
      <c r="E181">
        <v>468</v>
      </c>
      <c r="F181">
        <v>324</v>
      </c>
      <c r="G181">
        <v>15.7</v>
      </c>
      <c r="H181">
        <v>102.8</v>
      </c>
      <c r="I181">
        <v>111.3</v>
      </c>
      <c r="J181">
        <v>9</v>
      </c>
      <c r="K181">
        <v>4.9000000000000004</v>
      </c>
      <c r="L181">
        <v>43.8</v>
      </c>
      <c r="M181">
        <v>38.9</v>
      </c>
      <c r="N181">
        <v>36.200000000000003</v>
      </c>
      <c r="O181">
        <v>82.6</v>
      </c>
      <c r="P181">
        <v>30.9</v>
      </c>
      <c r="Q181">
        <v>3.1</v>
      </c>
      <c r="R181">
        <f>VLOOKUP($B181,'FG22'!$A:$Y,15,FALSE)</f>
        <v>0.36130536099999999</v>
      </c>
      <c r="S181">
        <f>VLOOKUP($B181,'FG22'!$A:$Y,16,FALSE)</f>
        <v>0.27719179115581899</v>
      </c>
      <c r="T181">
        <f>VLOOKUP($B181,'FG22'!$A:$Y,17,FALSE)</f>
        <v>0.29199999999999998</v>
      </c>
      <c r="U181">
        <f t="shared" si="46"/>
        <v>-2.458652819666423</v>
      </c>
      <c r="V181">
        <f t="shared" si="47"/>
        <v>-1.3707960979195331</v>
      </c>
      <c r="W181">
        <f t="shared" si="48"/>
        <v>0.12383942202302153</v>
      </c>
      <c r="X181">
        <f t="shared" si="49"/>
        <v>-1.9073382903486633</v>
      </c>
      <c r="Y181">
        <f t="shared" si="50"/>
        <v>-0.59225358513499349</v>
      </c>
      <c r="Z181">
        <f t="shared" si="51"/>
        <v>1.1304934108966385</v>
      </c>
      <c r="AA181">
        <f t="shared" si="52"/>
        <v>-0.48282963038680299</v>
      </c>
      <c r="AB181">
        <f t="shared" si="53"/>
        <v>0.56113072475599057</v>
      </c>
      <c r="AC181">
        <f t="shared" si="54"/>
        <v>-2.7667073511744253</v>
      </c>
      <c r="AD181">
        <f>X181*'Comb LR RESULTS'!$B$18+Y181*'Comb LR RESULTS'!$B$19+Z181*'Comb LR RESULTS'!$B$20+AA181*'Comb LR RESULTS'!$B$21+AB181*'Comb LR RESULTS'!$B$22</f>
        <v>-1.0341881973532161</v>
      </c>
    </row>
    <row r="182" spans="1:30" x14ac:dyDescent="0.3">
      <c r="A182">
        <v>2022</v>
      </c>
      <c r="B182" t="s">
        <v>467</v>
      </c>
      <c r="C182" t="s">
        <v>61</v>
      </c>
      <c r="D182">
        <v>2022</v>
      </c>
      <c r="E182">
        <v>442</v>
      </c>
      <c r="F182">
        <v>345</v>
      </c>
      <c r="G182">
        <v>11</v>
      </c>
      <c r="H182">
        <v>101.3</v>
      </c>
      <c r="I182">
        <v>107.3</v>
      </c>
      <c r="J182">
        <v>5.5</v>
      </c>
      <c r="K182">
        <v>7.8</v>
      </c>
      <c r="L182">
        <v>45</v>
      </c>
      <c r="M182">
        <v>37.200000000000003</v>
      </c>
      <c r="N182">
        <v>43.9</v>
      </c>
      <c r="O182">
        <v>88.1</v>
      </c>
      <c r="P182">
        <v>22.1</v>
      </c>
      <c r="Q182">
        <v>9.1</v>
      </c>
      <c r="R182">
        <f>VLOOKUP($B182,'FG22'!$A:$Y,15,FALSE)</f>
        <v>0.38095237999999998</v>
      </c>
      <c r="S182">
        <f>VLOOKUP($B182,'FG22'!$A:$Y,16,FALSE)</f>
        <v>0.29654068379304399</v>
      </c>
      <c r="T182">
        <f>VLOOKUP($B182,'FG22'!$A:$Y,17,FALSE)</f>
        <v>0.316</v>
      </c>
      <c r="U182">
        <f t="shared" si="46"/>
        <v>-1.803918301967754</v>
      </c>
      <c r="V182">
        <f t="shared" si="47"/>
        <v>-0.8021855872228425</v>
      </c>
      <c r="W182">
        <f t="shared" si="48"/>
        <v>-0.88575391483536703</v>
      </c>
      <c r="X182">
        <f t="shared" si="49"/>
        <v>-1.5458681926573143</v>
      </c>
      <c r="Y182">
        <f t="shared" si="50"/>
        <v>-1.1982789394900406</v>
      </c>
      <c r="Z182">
        <f t="shared" si="51"/>
        <v>0.70886325868191713</v>
      </c>
      <c r="AA182">
        <f t="shared" si="52"/>
        <v>0.67071261824029471</v>
      </c>
      <c r="AB182">
        <f t="shared" si="53"/>
        <v>1.9089258527955648</v>
      </c>
      <c r="AC182">
        <f t="shared" si="54"/>
        <v>-3.1453554327272282</v>
      </c>
      <c r="AD182">
        <f>X182*'Comb LR RESULTS'!$B$18+Y182*'Comb LR RESULTS'!$B$19+Z182*'Comb LR RESULTS'!$B$20+AA182*'Comb LR RESULTS'!$B$21+AB182*'Comb LR RESULTS'!$B$22</f>
        <v>-1.0534373606337348</v>
      </c>
    </row>
    <row r="183" spans="1:30" x14ac:dyDescent="0.3">
      <c r="A183">
        <v>2022</v>
      </c>
      <c r="B183" t="s">
        <v>468</v>
      </c>
      <c r="C183" t="s">
        <v>59</v>
      </c>
      <c r="D183">
        <v>2022</v>
      </c>
      <c r="E183">
        <v>466</v>
      </c>
      <c r="F183">
        <v>291</v>
      </c>
      <c r="G183">
        <v>9.3000000000000007</v>
      </c>
      <c r="H183">
        <v>100.4</v>
      </c>
      <c r="I183">
        <v>105.7</v>
      </c>
      <c r="J183">
        <v>10</v>
      </c>
      <c r="K183">
        <v>12.6</v>
      </c>
      <c r="L183">
        <v>51.5</v>
      </c>
      <c r="M183">
        <v>38.9</v>
      </c>
      <c r="N183">
        <v>26.3</v>
      </c>
      <c r="O183">
        <v>83.3</v>
      </c>
      <c r="P183">
        <v>25.5</v>
      </c>
      <c r="Q183">
        <v>-0.7</v>
      </c>
      <c r="R183">
        <f>VLOOKUP($B183,'FG22'!$A:$Y,15,FALSE)</f>
        <v>0.28501228499999998</v>
      </c>
      <c r="S183">
        <f>VLOOKUP($B183,'FG22'!$A:$Y,16,FALSE)</f>
        <v>0.25240210786494</v>
      </c>
      <c r="T183">
        <f>VLOOKUP($B183,'FG22'!$A:$Y,17,FALSE)</f>
        <v>0.27</v>
      </c>
      <c r="U183">
        <f t="shared" si="46"/>
        <v>-0.72021978991478497</v>
      </c>
      <c r="V183">
        <f t="shared" si="47"/>
        <v>-2.0992964178250504</v>
      </c>
      <c r="W183">
        <f t="shared" si="48"/>
        <v>0.41229466112541824</v>
      </c>
      <c r="X183">
        <f t="shared" si="49"/>
        <v>0.41209483650415457</v>
      </c>
      <c r="Y183">
        <f t="shared" si="50"/>
        <v>-1.4174795995759086</v>
      </c>
      <c r="Z183">
        <f t="shared" si="51"/>
        <v>1.1304934108966385</v>
      </c>
      <c r="AA183">
        <f t="shared" si="52"/>
        <v>-0.33601516237971724</v>
      </c>
      <c r="AB183">
        <f t="shared" si="53"/>
        <v>-1.1717487255806063</v>
      </c>
      <c r="AC183">
        <f t="shared" si="54"/>
        <v>-1.712239447271658</v>
      </c>
      <c r="AD183">
        <f>X183*'Comb LR RESULTS'!$B$18+Y183*'Comb LR RESULTS'!$B$19+Z183*'Comb LR RESULTS'!$B$20+AA183*'Comb LR RESULTS'!$B$21+AB183*'Comb LR RESULTS'!$B$22</f>
        <v>-1.0873670485774585</v>
      </c>
    </row>
    <row r="184" spans="1:30" x14ac:dyDescent="0.3">
      <c r="A184">
        <v>2022</v>
      </c>
      <c r="B184" t="s">
        <v>234</v>
      </c>
      <c r="C184" t="s">
        <v>27</v>
      </c>
      <c r="D184">
        <v>2022</v>
      </c>
      <c r="E184">
        <v>602</v>
      </c>
      <c r="F184">
        <v>478</v>
      </c>
      <c r="G184">
        <v>5.2</v>
      </c>
      <c r="H184">
        <v>99.1</v>
      </c>
      <c r="I184">
        <v>105.1</v>
      </c>
      <c r="J184">
        <v>7.7</v>
      </c>
      <c r="K184">
        <v>6.8</v>
      </c>
      <c r="L184">
        <v>46.2</v>
      </c>
      <c r="M184">
        <v>39.4</v>
      </c>
      <c r="N184">
        <v>35</v>
      </c>
      <c r="O184">
        <v>92.1</v>
      </c>
      <c r="P184">
        <v>19.8</v>
      </c>
      <c r="Q184">
        <v>11.7</v>
      </c>
      <c r="R184">
        <f>VLOOKUP($B184,'FG22'!$A:$Y,15,FALSE)</f>
        <v>0.31053604400000001</v>
      </c>
      <c r="S184">
        <f>VLOOKUP($B184,'FG22'!$A:$Y,16,FALSE)</f>
        <v>0.27362406074102202</v>
      </c>
      <c r="T184">
        <f>VLOOKUP($B184,'FG22'!$A:$Y,17,FALSE)</f>
        <v>0.29699999999999999</v>
      </c>
      <c r="U184">
        <f t="shared" si="46"/>
        <v>-2.0296888253121228</v>
      </c>
      <c r="V184">
        <f t="shared" si="47"/>
        <v>-1.475641840320467</v>
      </c>
      <c r="W184">
        <f t="shared" si="48"/>
        <v>-0.25115238881009416</v>
      </c>
      <c r="X184">
        <f t="shared" si="49"/>
        <v>-1.1843980949659654</v>
      </c>
      <c r="Y184">
        <f t="shared" si="50"/>
        <v>-1.9461400150771202</v>
      </c>
      <c r="Z184">
        <f t="shared" si="51"/>
        <v>1.2545022791950862</v>
      </c>
      <c r="AA184">
        <f t="shared" si="52"/>
        <v>1.5096524354236385</v>
      </c>
      <c r="AB184">
        <f t="shared" si="53"/>
        <v>0.35108473077579655</v>
      </c>
      <c r="AC184">
        <f t="shared" si="54"/>
        <v>-2.0420745896243644</v>
      </c>
      <c r="AD184">
        <f>X184*'Comb LR RESULTS'!$B$18+Y184*'Comb LR RESULTS'!$B$19+Z184*'Comb LR RESULTS'!$B$20+AA184*'Comb LR RESULTS'!$B$21+AB184*'Comb LR RESULTS'!$B$22</f>
        <v>-1.0934571275858933</v>
      </c>
    </row>
    <row r="185" spans="1:30" x14ac:dyDescent="0.3">
      <c r="A185">
        <v>2022</v>
      </c>
      <c r="B185" t="s">
        <v>464</v>
      </c>
      <c r="C185" t="s">
        <v>157</v>
      </c>
      <c r="D185">
        <v>2022</v>
      </c>
      <c r="E185">
        <v>408</v>
      </c>
      <c r="F185">
        <v>277</v>
      </c>
      <c r="G185">
        <v>9.6999999999999993</v>
      </c>
      <c r="H185">
        <v>100.9</v>
      </c>
      <c r="I185">
        <v>109.7</v>
      </c>
      <c r="J185">
        <v>12.6</v>
      </c>
      <c r="K185">
        <v>14.5</v>
      </c>
      <c r="L185">
        <v>46.7</v>
      </c>
      <c r="M185">
        <v>32.200000000000003</v>
      </c>
      <c r="N185">
        <v>35.200000000000003</v>
      </c>
      <c r="O185">
        <v>83</v>
      </c>
      <c r="P185">
        <v>34.4</v>
      </c>
      <c r="Q185">
        <v>0.5</v>
      </c>
      <c r="R185">
        <f>VLOOKUP($B185,'FG22'!$A:$Y,15,FALSE)</f>
        <v>0.31147540899999998</v>
      </c>
      <c r="S185">
        <f>VLOOKUP($B185,'FG22'!$A:$Y,16,FALSE)</f>
        <v>0.26011744593128999</v>
      </c>
      <c r="T185">
        <f>VLOOKUP($B185,'FG22'!$A:$Y,17,FALSE)</f>
        <v>0.24399999999999999</v>
      </c>
      <c r="U185">
        <f t="shared" si="46"/>
        <v>-0.29125579556048453</v>
      </c>
      <c r="V185">
        <f t="shared" si="47"/>
        <v>-1.8725639427238772</v>
      </c>
      <c r="W185">
        <f t="shared" si="48"/>
        <v>1.1622782827916496</v>
      </c>
      <c r="X185">
        <f t="shared" si="49"/>
        <v>-1.0337855542612371</v>
      </c>
      <c r="Y185">
        <f t="shared" si="50"/>
        <v>-1.3659029736733517</v>
      </c>
      <c r="Z185">
        <f t="shared" si="51"/>
        <v>-0.5312254243025607</v>
      </c>
      <c r="AA185">
        <f t="shared" si="52"/>
        <v>-0.39893564866846742</v>
      </c>
      <c r="AB185">
        <f t="shared" si="53"/>
        <v>0.3860923964391626</v>
      </c>
      <c r="AC185">
        <f t="shared" si="54"/>
        <v>-1.6197055944784209</v>
      </c>
      <c r="AD185">
        <f>X185*'Comb LR RESULTS'!$B$18+Y185*'Comb LR RESULTS'!$B$19+Z185*'Comb LR RESULTS'!$B$20+AA185*'Comb LR RESULTS'!$B$21+AB185*'Comb LR RESULTS'!$B$22</f>
        <v>-1.1101428293924134</v>
      </c>
    </row>
    <row r="186" spans="1:30" x14ac:dyDescent="0.3">
      <c r="A186">
        <v>2022</v>
      </c>
      <c r="B186" t="s">
        <v>239</v>
      </c>
      <c r="C186" t="s">
        <v>129</v>
      </c>
      <c r="D186">
        <v>2022</v>
      </c>
      <c r="E186">
        <v>501</v>
      </c>
      <c r="F186">
        <v>342</v>
      </c>
      <c r="G186">
        <v>5.6</v>
      </c>
      <c r="H186">
        <v>98.9</v>
      </c>
      <c r="I186">
        <v>104.7</v>
      </c>
      <c r="J186">
        <v>6.1</v>
      </c>
      <c r="K186">
        <v>8.8000000000000007</v>
      </c>
      <c r="L186">
        <v>52.5</v>
      </c>
      <c r="M186">
        <v>43.7</v>
      </c>
      <c r="N186">
        <v>23.5</v>
      </c>
      <c r="O186">
        <v>87.7</v>
      </c>
      <c r="P186">
        <v>23.7</v>
      </c>
      <c r="Q186">
        <v>5.8</v>
      </c>
      <c r="R186">
        <f>VLOOKUP($B186,'FG22'!$A:$Y,15,FALSE)</f>
        <v>0.26218097400000001</v>
      </c>
      <c r="S186">
        <f>VLOOKUP($B186,'FG22'!$A:$Y,16,FALSE)</f>
        <v>0.25293803654733199</v>
      </c>
      <c r="T186">
        <f>VLOOKUP($B186,'FG22'!$A:$Y,17,FALSE)</f>
        <v>0.26900000000000002</v>
      </c>
      <c r="U186">
        <f t="shared" si="46"/>
        <v>-1.5781477786233853</v>
      </c>
      <c r="V186">
        <f t="shared" si="47"/>
        <v>-2.0835469541474421</v>
      </c>
      <c r="W186">
        <f t="shared" si="48"/>
        <v>-0.71268077137392905</v>
      </c>
      <c r="X186">
        <f t="shared" si="49"/>
        <v>0.71331991791361127</v>
      </c>
      <c r="Y186">
        <f t="shared" si="50"/>
        <v>-1.8945633891745628</v>
      </c>
      <c r="Z186">
        <f t="shared" si="51"/>
        <v>2.3209785465617383</v>
      </c>
      <c r="AA186">
        <f t="shared" si="52"/>
        <v>0.5868186365219622</v>
      </c>
      <c r="AB186">
        <f t="shared" si="53"/>
        <v>-1.6618560448677246</v>
      </c>
      <c r="AC186">
        <f t="shared" si="54"/>
        <v>-1.9668672543466144</v>
      </c>
      <c r="AD186">
        <f>X186*'Comb LR RESULTS'!$B$18+Y186*'Comb LR RESULTS'!$B$19+Z186*'Comb LR RESULTS'!$B$20+AA186*'Comb LR RESULTS'!$B$21+AB186*'Comb LR RESULTS'!$B$22</f>
        <v>-1.1737117384413276</v>
      </c>
    </row>
    <row r="187" spans="1:30" x14ac:dyDescent="0.3">
      <c r="A187">
        <v>2022</v>
      </c>
      <c r="B187" t="s">
        <v>175</v>
      </c>
      <c r="C187" t="s">
        <v>129</v>
      </c>
      <c r="D187">
        <v>2022</v>
      </c>
      <c r="E187">
        <v>412</v>
      </c>
      <c r="F187">
        <v>312</v>
      </c>
      <c r="G187">
        <v>12.2</v>
      </c>
      <c r="H187">
        <v>104.2</v>
      </c>
      <c r="I187">
        <v>111.3</v>
      </c>
      <c r="J187">
        <v>1.9</v>
      </c>
      <c r="K187">
        <v>6.5</v>
      </c>
      <c r="L187">
        <v>47.1</v>
      </c>
      <c r="M187">
        <v>40.6</v>
      </c>
      <c r="N187">
        <v>39.799999999999997</v>
      </c>
      <c r="O187">
        <v>85.1</v>
      </c>
      <c r="P187">
        <v>24.4</v>
      </c>
      <c r="Q187">
        <v>4</v>
      </c>
      <c r="R187">
        <f>VLOOKUP($B187,'FG22'!$A:$Y,15,FALSE)</f>
        <v>0.34383202000000002</v>
      </c>
      <c r="S187">
        <f>VLOOKUP($B187,'FG22'!$A:$Y,16,FALSE)</f>
        <v>0.27185953403041302</v>
      </c>
      <c r="T187">
        <f>VLOOKUP($B187,'FG22'!$A:$Y,17,FALSE)</f>
        <v>0.27700000000000002</v>
      </c>
      <c r="U187">
        <f t="shared" si="46"/>
        <v>-2.0974199823154334</v>
      </c>
      <c r="V187">
        <f t="shared" si="47"/>
        <v>-1.5274964065154879</v>
      </c>
      <c r="W187">
        <f t="shared" si="48"/>
        <v>-1.9241927756039952</v>
      </c>
      <c r="X187">
        <f t="shared" si="49"/>
        <v>-0.91329552169745476</v>
      </c>
      <c r="Y187">
        <f t="shared" si="50"/>
        <v>-1.0435490617823691</v>
      </c>
      <c r="Z187">
        <f t="shared" si="51"/>
        <v>1.5521235631113617</v>
      </c>
      <c r="AA187">
        <f t="shared" si="52"/>
        <v>4.1507755352786897E-2</v>
      </c>
      <c r="AB187">
        <f t="shared" si="53"/>
        <v>1.1912687066965701</v>
      </c>
      <c r="AC187">
        <f t="shared" si="54"/>
        <v>-3.7454335762375139</v>
      </c>
      <c r="AD187">
        <f>X187*'Comb LR RESULTS'!$B$18+Y187*'Comb LR RESULTS'!$B$19+Z187*'Comb LR RESULTS'!$B$20+AA187*'Comb LR RESULTS'!$B$21+AB187*'Comb LR RESULTS'!$B$22</f>
        <v>-1.1951832517886081</v>
      </c>
    </row>
    <row r="188" spans="1:30" x14ac:dyDescent="0.3">
      <c r="A188">
        <v>2022</v>
      </c>
      <c r="B188" t="s">
        <v>460</v>
      </c>
      <c r="C188" t="s">
        <v>69</v>
      </c>
      <c r="D188">
        <v>2022</v>
      </c>
      <c r="E188">
        <v>409</v>
      </c>
      <c r="F188">
        <v>320</v>
      </c>
      <c r="G188">
        <v>5.6</v>
      </c>
      <c r="H188">
        <v>99.7</v>
      </c>
      <c r="I188">
        <v>106</v>
      </c>
      <c r="J188">
        <v>2.8</v>
      </c>
      <c r="K188">
        <v>11.9</v>
      </c>
      <c r="L188">
        <v>48.4</v>
      </c>
      <c r="M188">
        <v>36.5</v>
      </c>
      <c r="N188">
        <v>38.799999999999997</v>
      </c>
      <c r="O188">
        <v>88.2</v>
      </c>
      <c r="P188">
        <v>21.9</v>
      </c>
      <c r="Q188">
        <v>8.1999999999999993</v>
      </c>
      <c r="R188">
        <f>VLOOKUP($B188,'FG22'!$A:$Y,15,FALSE)</f>
        <v>0.38440860199999999</v>
      </c>
      <c r="S188">
        <f>VLOOKUP($B188,'FG22'!$A:$Y,16,FALSE)</f>
        <v>0.323147400737687</v>
      </c>
      <c r="T188">
        <f>VLOOKUP($B188,'FG22'!$A:$Y,17,FALSE)</f>
        <v>0.308</v>
      </c>
      <c r="U188">
        <f t="shared" si="46"/>
        <v>-0.87825915625584283</v>
      </c>
      <c r="V188">
        <f t="shared" si="47"/>
        <v>-2.028766709331549E-2</v>
      </c>
      <c r="W188">
        <f t="shared" si="48"/>
        <v>-1.6645830604118381</v>
      </c>
      <c r="X188">
        <f t="shared" si="49"/>
        <v>-0.52170291586516182</v>
      </c>
      <c r="Y188">
        <f t="shared" si="50"/>
        <v>-1.8945633891745628</v>
      </c>
      <c r="Z188">
        <f t="shared" si="51"/>
        <v>0.53525084306408943</v>
      </c>
      <c r="AA188">
        <f t="shared" si="52"/>
        <v>0.6916861136698802</v>
      </c>
      <c r="AB188">
        <f t="shared" si="53"/>
        <v>1.0162303783797422</v>
      </c>
      <c r="AC188">
        <f t="shared" si="54"/>
        <v>-2.7543584969485142</v>
      </c>
      <c r="AD188">
        <f>X188*'Comb LR RESULTS'!$B$18+Y188*'Comb LR RESULTS'!$B$19+Z188*'Comb LR RESULTS'!$B$20+AA188*'Comb LR RESULTS'!$B$21+AB188*'Comb LR RESULTS'!$B$22</f>
        <v>-1.2664321388405428</v>
      </c>
    </row>
    <row r="189" spans="1:30" x14ac:dyDescent="0.3">
      <c r="A189">
        <v>2022</v>
      </c>
      <c r="B189" t="s">
        <v>451</v>
      </c>
      <c r="C189" t="s">
        <v>69</v>
      </c>
      <c r="D189">
        <v>2022</v>
      </c>
      <c r="E189">
        <v>468</v>
      </c>
      <c r="F189">
        <v>386</v>
      </c>
      <c r="G189">
        <v>4.9000000000000004</v>
      </c>
      <c r="H189">
        <v>100.3</v>
      </c>
      <c r="I189">
        <v>109.9</v>
      </c>
      <c r="J189">
        <v>7.3</v>
      </c>
      <c r="K189">
        <v>7.1</v>
      </c>
      <c r="L189">
        <v>46.9</v>
      </c>
      <c r="M189">
        <v>39.799999999999997</v>
      </c>
      <c r="N189">
        <v>44.3</v>
      </c>
      <c r="O189">
        <v>92.3</v>
      </c>
      <c r="P189">
        <v>18</v>
      </c>
      <c r="Q189">
        <v>17.7</v>
      </c>
      <c r="R189">
        <f>VLOOKUP($B189,'FG22'!$A:$Y,15,FALSE)</f>
        <v>0.38041002200000001</v>
      </c>
      <c r="S189">
        <f>VLOOKUP($B189,'FG22'!$A:$Y,16,FALSE)</f>
        <v>0.31155587927432299</v>
      </c>
      <c r="T189">
        <f>VLOOKUP($B189,'FG22'!$A:$Y,17,FALSE)</f>
        <v>0.28100000000000003</v>
      </c>
      <c r="U189">
        <f t="shared" si="46"/>
        <v>-1.9619576683088122</v>
      </c>
      <c r="V189">
        <f t="shared" si="47"/>
        <v>-0.3609304657594587</v>
      </c>
      <c r="W189">
        <f t="shared" si="48"/>
        <v>-0.36653448445105297</v>
      </c>
      <c r="X189">
        <f t="shared" si="49"/>
        <v>-0.97354053797934692</v>
      </c>
      <c r="Y189">
        <f t="shared" si="50"/>
        <v>-1.9848224845040379</v>
      </c>
      <c r="Z189">
        <f t="shared" si="51"/>
        <v>1.3537093738338442</v>
      </c>
      <c r="AA189">
        <f t="shared" si="52"/>
        <v>1.5515994262828063</v>
      </c>
      <c r="AB189">
        <f t="shared" si="53"/>
        <v>1.9789411841222957</v>
      </c>
      <c r="AC189">
        <f t="shared" si="54"/>
        <v>-3.7658736161773714</v>
      </c>
      <c r="AD189">
        <f>X189*'Comb LR RESULTS'!$B$18+Y189*'Comb LR RESULTS'!$B$19+Z189*'Comb LR RESULTS'!$B$20+AA189*'Comb LR RESULTS'!$B$21+AB189*'Comb LR RESULTS'!$B$22</f>
        <v>-1.3083532065338508</v>
      </c>
    </row>
    <row r="190" spans="1:30" x14ac:dyDescent="0.3">
      <c r="A190">
        <v>2022</v>
      </c>
      <c r="B190" t="s">
        <v>243</v>
      </c>
      <c r="C190" t="s">
        <v>42</v>
      </c>
      <c r="D190">
        <v>2022</v>
      </c>
      <c r="E190">
        <v>559</v>
      </c>
      <c r="F190">
        <v>436</v>
      </c>
      <c r="G190">
        <v>0.9</v>
      </c>
      <c r="H190">
        <v>96.3</v>
      </c>
      <c r="I190">
        <v>103.2</v>
      </c>
      <c r="J190">
        <v>7.6</v>
      </c>
      <c r="K190">
        <v>7.4</v>
      </c>
      <c r="L190">
        <v>46.9</v>
      </c>
      <c r="M190">
        <v>39.5</v>
      </c>
      <c r="N190">
        <v>34.700000000000003</v>
      </c>
      <c r="O190">
        <v>92.8</v>
      </c>
      <c r="P190">
        <v>17.2</v>
      </c>
      <c r="Q190">
        <v>11.7</v>
      </c>
      <c r="R190">
        <f>VLOOKUP($B190,'FG22'!$A:$Y,15,FALSE)</f>
        <v>0.33400402400000001</v>
      </c>
      <c r="S190">
        <f>VLOOKUP($B190,'FG22'!$A:$Y,16,FALSE)</f>
        <v>0.28748800601493602</v>
      </c>
      <c r="T190">
        <f>VLOOKUP($B190,'FG22'!$A:$Y,17,FALSE)</f>
        <v>0.26700000000000002</v>
      </c>
      <c r="U190">
        <f t="shared" si="46"/>
        <v>-1.8942265113055015</v>
      </c>
      <c r="V190">
        <f t="shared" si="47"/>
        <v>-1.0682187825634106</v>
      </c>
      <c r="W190">
        <f t="shared" si="48"/>
        <v>-0.27999791272033397</v>
      </c>
      <c r="X190">
        <f t="shared" si="49"/>
        <v>-0.97354053797934692</v>
      </c>
      <c r="Y190">
        <f t="shared" si="50"/>
        <v>-2.5005887435296104</v>
      </c>
      <c r="Z190">
        <f t="shared" si="51"/>
        <v>1.2793040528547761</v>
      </c>
      <c r="AA190">
        <f t="shared" si="52"/>
        <v>1.6564669034307244</v>
      </c>
      <c r="AB190">
        <f t="shared" si="53"/>
        <v>0.29857323228074867</v>
      </c>
      <c r="AC190">
        <f t="shared" si="54"/>
        <v>-2.4219991252344109</v>
      </c>
      <c r="AD190">
        <f>X190*'Comb LR RESULTS'!$B$18+Y190*'Comb LR RESULTS'!$B$19+Z190*'Comb LR RESULTS'!$B$20+AA190*'Comb LR RESULTS'!$B$21+AB190*'Comb LR RESULTS'!$B$22</f>
        <v>-1.382986602555631</v>
      </c>
    </row>
    <row r="191" spans="1:30" x14ac:dyDescent="0.3">
      <c r="A191">
        <v>2022</v>
      </c>
      <c r="B191" t="s">
        <v>448</v>
      </c>
      <c r="C191" t="s">
        <v>64</v>
      </c>
      <c r="D191">
        <v>2022</v>
      </c>
      <c r="E191">
        <v>425</v>
      </c>
      <c r="F191">
        <v>319</v>
      </c>
      <c r="G191">
        <v>7.8</v>
      </c>
      <c r="H191">
        <v>100.7</v>
      </c>
      <c r="I191">
        <v>106</v>
      </c>
      <c r="J191">
        <v>8.5</v>
      </c>
      <c r="K191">
        <v>9.5</v>
      </c>
      <c r="L191">
        <v>44.3</v>
      </c>
      <c r="M191">
        <v>34.799999999999997</v>
      </c>
      <c r="N191">
        <v>41.5</v>
      </c>
      <c r="O191">
        <v>84.6</v>
      </c>
      <c r="P191">
        <v>24</v>
      </c>
      <c r="Q191">
        <v>7.7</v>
      </c>
      <c r="R191">
        <f>VLOOKUP($B191,'FG22'!$A:$Y,15,FALSE)</f>
        <v>0.37046632099999999</v>
      </c>
      <c r="S191">
        <f>VLOOKUP($B191,'FG22'!$A:$Y,16,FALSE)</f>
        <v>0.30490502679883402</v>
      </c>
      <c r="T191">
        <f>VLOOKUP($B191,'FG22'!$A:$Y,17,FALSE)</f>
        <v>0.28399999999999997</v>
      </c>
      <c r="U191">
        <f t="shared" si="46"/>
        <v>-1.4201084122823275</v>
      </c>
      <c r="V191">
        <f t="shared" si="47"/>
        <v>-0.55638064957930666</v>
      </c>
      <c r="W191">
        <f t="shared" si="48"/>
        <v>-2.0388197528176829E-2</v>
      </c>
      <c r="X191">
        <f t="shared" si="49"/>
        <v>-1.756725749643935</v>
      </c>
      <c r="Y191">
        <f t="shared" si="50"/>
        <v>-1.6108919467104981</v>
      </c>
      <c r="Z191">
        <f t="shared" si="51"/>
        <v>0.11362069084936634</v>
      </c>
      <c r="AA191">
        <f t="shared" si="52"/>
        <v>-6.335972179513108E-2</v>
      </c>
      <c r="AB191">
        <f t="shared" si="53"/>
        <v>1.488833864835178</v>
      </c>
      <c r="AC191">
        <f t="shared" si="54"/>
        <v>-3.2767062241901734</v>
      </c>
      <c r="AD191">
        <f>X191*'Comb LR RESULTS'!$B$18+Y191*'Comb LR RESULTS'!$B$19+Z191*'Comb LR RESULTS'!$B$20+AA191*'Comb LR RESULTS'!$B$21+AB191*'Comb LR RESULTS'!$B$22</f>
        <v>-1.4684978823163854</v>
      </c>
    </row>
    <row r="192" spans="1:30" x14ac:dyDescent="0.3">
      <c r="A192">
        <v>2022</v>
      </c>
      <c r="B192" t="s">
        <v>455</v>
      </c>
      <c r="C192" t="s">
        <v>80</v>
      </c>
      <c r="D192">
        <v>2022</v>
      </c>
      <c r="E192">
        <v>479</v>
      </c>
      <c r="F192">
        <v>381</v>
      </c>
      <c r="G192">
        <v>3.1</v>
      </c>
      <c r="H192">
        <v>98.3</v>
      </c>
      <c r="I192">
        <v>106.7</v>
      </c>
      <c r="J192">
        <v>2.6</v>
      </c>
      <c r="K192">
        <v>4.5</v>
      </c>
      <c r="L192">
        <v>45.3</v>
      </c>
      <c r="M192">
        <v>40.799999999999997</v>
      </c>
      <c r="N192">
        <v>34.299999999999997</v>
      </c>
      <c r="O192">
        <v>86.9</v>
      </c>
      <c r="P192">
        <v>26.1</v>
      </c>
      <c r="Q192">
        <v>7</v>
      </c>
      <c r="R192">
        <f>VLOOKUP($B192,'FG22'!$A:$Y,15,FALSE)</f>
        <v>0.27293577899999999</v>
      </c>
      <c r="S192">
        <f>VLOOKUP($B192,'FG22'!$A:$Y,16,FALSE)</f>
        <v>0.25054719245180102</v>
      </c>
      <c r="T192">
        <f>VLOOKUP($B192,'FG22'!$A:$Y,17,FALSE)</f>
        <v>0.27300000000000002</v>
      </c>
      <c r="U192">
        <f t="shared" si="46"/>
        <v>-2.5489610290041704</v>
      </c>
      <c r="V192">
        <f t="shared" si="47"/>
        <v>-2.1538072583232268</v>
      </c>
      <c r="W192">
        <f t="shared" si="48"/>
        <v>-1.7222741082323176</v>
      </c>
      <c r="X192">
        <f t="shared" si="49"/>
        <v>-1.4555006682344782</v>
      </c>
      <c r="Y192">
        <f t="shared" si="50"/>
        <v>-2.216917301065545</v>
      </c>
      <c r="Z192">
        <f t="shared" si="51"/>
        <v>1.6017271104307398</v>
      </c>
      <c r="AA192">
        <f t="shared" si="52"/>
        <v>0.41903067308529401</v>
      </c>
      <c r="AB192">
        <f t="shared" si="53"/>
        <v>0.22855790095401649</v>
      </c>
      <c r="AC192">
        <f t="shared" si="54"/>
        <v>-3.6281716393650072</v>
      </c>
      <c r="AD192">
        <f>X192*'Comb LR RESULTS'!$B$18+Y192*'Comb LR RESULTS'!$B$19+Z192*'Comb LR RESULTS'!$B$20+AA192*'Comb LR RESULTS'!$B$21+AB192*'Comb LR RESULTS'!$B$22</f>
        <v>-1.7659659576972211</v>
      </c>
    </row>
  </sheetData>
  <sortState xmlns:xlrd2="http://schemas.microsoft.com/office/spreadsheetml/2017/richdata2" ref="A1:AD192">
    <sortCondition descending="1" ref="AD1:AD192"/>
  </sortState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85F24B-17F5-4FDD-80BA-C53ACF65F736}">
  <sheetPr codeName="Sheet9"/>
  <dimension ref="A1:AG172"/>
  <sheetViews>
    <sheetView topLeftCell="U138" workbookViewId="0">
      <selection activeCell="AB174" sqref="AB174"/>
    </sheetView>
  </sheetViews>
  <sheetFormatPr defaultColWidth="8.88671875" defaultRowHeight="14.4" x14ac:dyDescent="0.3"/>
  <cols>
    <col min="2" max="2" width="21.5546875" customWidth="1"/>
    <col min="17" max="17" width="13.44140625" customWidth="1"/>
    <col min="18" max="21" width="9.109375"/>
    <col min="22" max="23" width="11.44140625" customWidth="1"/>
    <col min="24" max="28" width="9.109375"/>
    <col min="29" max="29" width="11.44140625" customWidth="1"/>
    <col min="30" max="30" width="19.5546875" customWidth="1"/>
  </cols>
  <sheetData>
    <row r="1" spans="1:33" s="9" customFormat="1" ht="43.2" x14ac:dyDescent="0.3">
      <c r="A1" s="9" t="s">
        <v>2</v>
      </c>
      <c r="B1" s="9" t="s">
        <v>0</v>
      </c>
      <c r="C1" s="9" t="s">
        <v>1</v>
      </c>
      <c r="D1" s="9" t="s">
        <v>2</v>
      </c>
      <c r="E1" s="9" t="s">
        <v>3</v>
      </c>
      <c r="F1" s="9" t="s">
        <v>4</v>
      </c>
      <c r="G1" s="9" t="s">
        <v>5</v>
      </c>
      <c r="H1" s="9" t="s">
        <v>6</v>
      </c>
      <c r="I1" s="9" t="s">
        <v>7</v>
      </c>
      <c r="J1" s="9" t="s">
        <v>8</v>
      </c>
      <c r="K1" s="9" t="s">
        <v>9</v>
      </c>
      <c r="L1" s="9" t="s">
        <v>10</v>
      </c>
      <c r="M1" s="9" t="s">
        <v>11</v>
      </c>
      <c r="N1" s="9" t="s">
        <v>12</v>
      </c>
      <c r="O1" s="9" t="s">
        <v>13</v>
      </c>
      <c r="P1" s="9" t="s">
        <v>14</v>
      </c>
      <c r="Q1" s="9" t="s">
        <v>15</v>
      </c>
      <c r="R1" t="s">
        <v>299</v>
      </c>
      <c r="S1" t="s">
        <v>258</v>
      </c>
      <c r="T1" t="s">
        <v>259</v>
      </c>
      <c r="U1" s="2" t="s">
        <v>245</v>
      </c>
      <c r="V1" s="1" t="s">
        <v>305</v>
      </c>
      <c r="W1" s="2" t="s">
        <v>336</v>
      </c>
      <c r="X1" s="7" t="s">
        <v>303</v>
      </c>
      <c r="Y1" s="7" t="s">
        <v>244</v>
      </c>
      <c r="Z1" s="7" t="s">
        <v>304</v>
      </c>
      <c r="AA1" s="7" t="s">
        <v>300</v>
      </c>
      <c r="AB1" s="7" t="s">
        <v>306</v>
      </c>
      <c r="AC1" s="3" t="s">
        <v>301</v>
      </c>
      <c r="AD1" s="8" t="s">
        <v>421</v>
      </c>
    </row>
    <row r="2" spans="1:33" x14ac:dyDescent="0.3">
      <c r="A2">
        <v>2021</v>
      </c>
      <c r="B2" t="s">
        <v>22</v>
      </c>
      <c r="C2" t="s">
        <v>23</v>
      </c>
      <c r="D2">
        <v>2021</v>
      </c>
      <c r="E2">
        <v>625</v>
      </c>
      <c r="F2">
        <v>349</v>
      </c>
      <c r="G2">
        <v>40.700000000000003</v>
      </c>
      <c r="H2">
        <v>110.6</v>
      </c>
      <c r="I2">
        <v>119</v>
      </c>
      <c r="J2">
        <v>12.3</v>
      </c>
      <c r="K2">
        <v>24.8</v>
      </c>
      <c r="L2">
        <v>55.4</v>
      </c>
      <c r="M2">
        <v>30.6</v>
      </c>
      <c r="N2">
        <v>31.2</v>
      </c>
      <c r="O2">
        <v>75.8</v>
      </c>
      <c r="P2">
        <v>39.799999999999997</v>
      </c>
      <c r="Q2">
        <v>-6.3</v>
      </c>
      <c r="R2">
        <f>VLOOKUP($B2,'FG21'!$A:$Y,15,FALSE)</f>
        <v>0.59217876999999997</v>
      </c>
      <c r="S2">
        <f>VLOOKUP($B2,'FG21'!$A:$Y,16,FALSE)</f>
        <v>0.393489620412108</v>
      </c>
      <c r="T2">
        <f>VLOOKUP($B2,'FG21'!$A:$Y,17,FALSE)</f>
        <v>0.40799999999999997</v>
      </c>
      <c r="U2">
        <f t="shared" ref="U2:U33" si="0">STANDARDIZE(K2,AVERAGE(K:K),_xlfn.STDEV.P(K:K))</f>
        <v>1.5893471950682361</v>
      </c>
      <c r="V2">
        <f t="shared" ref="V2:V33" si="1">STANDARDIZE(S2,AVERAGE(S:S),_xlfn.STDEV.P(S:S))</f>
        <v>1.721844013157511</v>
      </c>
      <c r="W2">
        <f t="shared" ref="W2:W33" si="2">STANDARDIZE(J2,AVERAGE(J:J),_xlfn.STDEV.P(J:J))</f>
        <v>1.0694071440641328</v>
      </c>
      <c r="X2">
        <f t="shared" ref="X2:X33" si="3">STANDARDIZE(L2,AVERAGE(L:L),_xlfn.STDEV.P(L:L))</f>
        <v>1.3607138123659248</v>
      </c>
      <c r="Y2">
        <f t="shared" ref="Y2:Y33" si="4">STANDARDIZE(G2,AVERAGE(G:G),_xlfn.STDEV.P(G:G))</f>
        <v>2.4008644059584636</v>
      </c>
      <c r="Z2">
        <f t="shared" ref="Z2:Z33" si="5">STANDARDIZE(M2,AVERAGE(M:M),_xlfn.STDEV.P(M:M))</f>
        <v>-0.6739382078217766</v>
      </c>
      <c r="AA2">
        <f t="shared" ref="AA2:AA33" si="6">STANDARDIZE(O2,AVERAGE(O:O),_xlfn.STDEV.P(O:O))</f>
        <v>-1.8529389324559207</v>
      </c>
      <c r="AB2">
        <f t="shared" ref="AB2:AB33" si="7">STANDARDIZE(N2,AVERAGE(N:N),_xlfn.STDEV.P(N:N))</f>
        <v>-0.19039376426992946</v>
      </c>
      <c r="AC2">
        <f t="shared" ref="AC2:AC33" si="8">Y2+AA2-AB2-Z2</f>
        <v>1.4122574455942489</v>
      </c>
      <c r="AD2">
        <f>X2*'Comb LR RESULTS'!$B$18+Y2*'Comb LR RESULTS'!$B$19+Z2*'Comb LR RESULTS'!$B$20+AA2*'Comb LR RESULTS'!$B$21+AB2*'Comb LR RESULTS'!$B$22</f>
        <v>1.1539825364952645</v>
      </c>
    </row>
    <row r="3" spans="1:33" x14ac:dyDescent="0.3">
      <c r="A3">
        <v>2021</v>
      </c>
      <c r="B3" t="s">
        <v>337</v>
      </c>
      <c r="C3" t="s">
        <v>32</v>
      </c>
      <c r="D3">
        <v>2021</v>
      </c>
      <c r="E3">
        <v>537</v>
      </c>
      <c r="F3">
        <v>318</v>
      </c>
      <c r="G3">
        <v>40.299999999999997</v>
      </c>
      <c r="H3">
        <v>108.4</v>
      </c>
      <c r="I3">
        <v>113.1</v>
      </c>
      <c r="J3">
        <v>10.7</v>
      </c>
      <c r="K3">
        <v>19</v>
      </c>
      <c r="L3">
        <v>49</v>
      </c>
      <c r="M3">
        <v>30</v>
      </c>
      <c r="N3">
        <v>34.200000000000003</v>
      </c>
      <c r="O3">
        <v>77.900000000000006</v>
      </c>
      <c r="P3">
        <v>40.6</v>
      </c>
      <c r="Q3">
        <v>-6.6</v>
      </c>
      <c r="R3">
        <f>VLOOKUP($B3,'FG21'!$A:$Y,15,FALSE)</f>
        <v>0.56016597499999998</v>
      </c>
      <c r="S3">
        <f>VLOOKUP($B3,'FG21'!$A:$Y,16,FALSE)</f>
        <v>0.38383442385458599</v>
      </c>
      <c r="T3">
        <f>VLOOKUP($B3,'FG21'!$A:$Y,17,FALSE)</f>
        <v>0.39200000000000002</v>
      </c>
      <c r="U3">
        <f t="shared" si="0"/>
        <v>0.30507593218028289</v>
      </c>
      <c r="V3">
        <f t="shared" si="1"/>
        <v>1.4464934770623405</v>
      </c>
      <c r="W3">
        <f t="shared" si="2"/>
        <v>0.6108743206572268</v>
      </c>
      <c r="X3">
        <f t="shared" si="3"/>
        <v>-0.59716838097257641</v>
      </c>
      <c r="Y3">
        <f t="shared" si="4"/>
        <v>2.3507226926161042</v>
      </c>
      <c r="Z3">
        <f t="shared" si="5"/>
        <v>-0.82206601442527871</v>
      </c>
      <c r="AA3">
        <f t="shared" si="6"/>
        <v>-1.412574689805409</v>
      </c>
      <c r="AB3">
        <f t="shared" si="7"/>
        <v>0.38686392527187841</v>
      </c>
      <c r="AC3">
        <f t="shared" si="8"/>
        <v>1.3733500919640955</v>
      </c>
      <c r="AD3">
        <f>X3*'Comb LR RESULTS'!$B$18+Y3*'Comb LR RESULTS'!$B$19+Z3*'Comb LR RESULTS'!$B$20+AA3*'Comb LR RESULTS'!$B$21+AB3*'Comb LR RESULTS'!$B$22</f>
        <v>1.0600612329806822</v>
      </c>
    </row>
    <row r="4" spans="1:33" x14ac:dyDescent="0.3">
      <c r="A4">
        <v>2021</v>
      </c>
      <c r="B4" t="s">
        <v>475</v>
      </c>
      <c r="C4" t="s">
        <v>99</v>
      </c>
      <c r="D4">
        <v>2021</v>
      </c>
      <c r="E4">
        <v>530</v>
      </c>
      <c r="F4">
        <v>288</v>
      </c>
      <c r="G4">
        <v>39.200000000000003</v>
      </c>
      <c r="H4">
        <v>110.8</v>
      </c>
      <c r="I4">
        <v>117.1</v>
      </c>
      <c r="J4">
        <v>11.5</v>
      </c>
      <c r="K4">
        <v>26.4</v>
      </c>
      <c r="L4">
        <v>55.9</v>
      </c>
      <c r="M4">
        <v>29.5</v>
      </c>
      <c r="N4">
        <v>29.3</v>
      </c>
      <c r="O4">
        <v>78.400000000000006</v>
      </c>
      <c r="P4">
        <v>49.4</v>
      </c>
      <c r="Q4">
        <v>-8.5</v>
      </c>
      <c r="R4">
        <f>VLOOKUP($B4,'FG21'!$A:$Y,15,FALSE)</f>
        <v>0.465957446</v>
      </c>
      <c r="S4">
        <f>VLOOKUP($B4,'FG21'!$A:$Y,16,FALSE)</f>
        <v>0.331507059313216</v>
      </c>
      <c r="T4">
        <f>VLOOKUP($B4,'FG21'!$A:$Y,17,FALSE)</f>
        <v>0.32200000000000001</v>
      </c>
      <c r="U4">
        <f t="shared" si="0"/>
        <v>1.943628922761464</v>
      </c>
      <c r="V4">
        <f t="shared" si="1"/>
        <v>-4.579803591453515E-2</v>
      </c>
      <c r="W4">
        <f t="shared" si="2"/>
        <v>0.84014073236067988</v>
      </c>
      <c r="X4">
        <f t="shared" si="3"/>
        <v>1.5136733587204954</v>
      </c>
      <c r="Y4">
        <f t="shared" si="4"/>
        <v>2.2128329809246186</v>
      </c>
      <c r="Z4">
        <f t="shared" si="5"/>
        <v>-0.94550585326153003</v>
      </c>
      <c r="AA4">
        <f t="shared" si="6"/>
        <v>-1.3077260606029066</v>
      </c>
      <c r="AB4">
        <f t="shared" si="7"/>
        <v>-0.55599030097974045</v>
      </c>
      <c r="AC4">
        <f t="shared" si="8"/>
        <v>2.4066030745629825</v>
      </c>
      <c r="AD4">
        <f>X4*'Comb LR RESULTS'!$B$18+Y4*'Comb LR RESULTS'!$B$19+Z4*'Comb LR RESULTS'!$B$20+AA4*'Comb LR RESULTS'!$B$21+AB4*'Comb LR RESULTS'!$B$22</f>
        <v>1.3492234128620535</v>
      </c>
      <c r="AF4">
        <f>CORREL(Y:Y,V:V)</f>
        <v>0.61872629414353264</v>
      </c>
      <c r="AG4" t="s">
        <v>295</v>
      </c>
    </row>
    <row r="5" spans="1:33" x14ac:dyDescent="0.3">
      <c r="A5">
        <v>2021</v>
      </c>
      <c r="B5" t="s">
        <v>275</v>
      </c>
      <c r="C5" t="s">
        <v>54</v>
      </c>
      <c r="D5">
        <v>2021</v>
      </c>
      <c r="E5">
        <v>542</v>
      </c>
      <c r="F5">
        <v>329</v>
      </c>
      <c r="G5">
        <v>39.200000000000003</v>
      </c>
      <c r="H5">
        <v>111</v>
      </c>
      <c r="I5">
        <v>116.6</v>
      </c>
      <c r="J5">
        <v>12.5</v>
      </c>
      <c r="K5">
        <v>27.4</v>
      </c>
      <c r="L5">
        <v>51.1</v>
      </c>
      <c r="M5">
        <v>23.7</v>
      </c>
      <c r="N5">
        <v>33.6</v>
      </c>
      <c r="O5">
        <v>77.900000000000006</v>
      </c>
      <c r="P5">
        <v>43.4</v>
      </c>
      <c r="Q5">
        <v>-5.2</v>
      </c>
      <c r="R5">
        <f>VLOOKUP($B5,'FG21'!$A:$Y,15,FALSE)</f>
        <v>0.61087866099999999</v>
      </c>
      <c r="S5">
        <f>VLOOKUP($B5,'FG21'!$A:$Y,16,FALSE)</f>
        <v>0.40267855547092501</v>
      </c>
      <c r="T5">
        <f>VLOOKUP($B5,'FG21'!$A:$Y,17,FALSE)</f>
        <v>0.40699999999999997</v>
      </c>
      <c r="U5">
        <f t="shared" si="0"/>
        <v>2.1650550025697317</v>
      </c>
      <c r="V5">
        <f t="shared" si="1"/>
        <v>1.98389752802022</v>
      </c>
      <c r="W5">
        <f t="shared" si="2"/>
        <v>1.126723746989996</v>
      </c>
      <c r="X5">
        <f t="shared" si="3"/>
        <v>4.5261713716619911E-2</v>
      </c>
      <c r="Y5">
        <f t="shared" si="4"/>
        <v>2.2128329809246186</v>
      </c>
      <c r="Z5">
        <f t="shared" si="5"/>
        <v>-2.3774079837620463</v>
      </c>
      <c r="AA5">
        <f t="shared" si="6"/>
        <v>-1.412574689805409</v>
      </c>
      <c r="AB5">
        <f t="shared" si="7"/>
        <v>0.27141238736351669</v>
      </c>
      <c r="AC5">
        <f t="shared" si="8"/>
        <v>2.9062538875177393</v>
      </c>
      <c r="AD5">
        <f>X5*'Comb LR RESULTS'!$B$18+Y5*'Comb LR RESULTS'!$B$19+Z5*'Comb LR RESULTS'!$B$20+AA5*'Comb LR RESULTS'!$B$21+AB5*'Comb LR RESULTS'!$B$22</f>
        <v>1.3252733266719434</v>
      </c>
      <c r="AF5">
        <f>CORREL(Y:Y,T:T)</f>
        <v>0.73499944885218682</v>
      </c>
      <c r="AG5" t="s">
        <v>296</v>
      </c>
    </row>
    <row r="6" spans="1:33" x14ac:dyDescent="0.3">
      <c r="A6">
        <v>2021</v>
      </c>
      <c r="B6" t="s">
        <v>90</v>
      </c>
      <c r="C6" t="s">
        <v>80</v>
      </c>
      <c r="D6">
        <v>2021</v>
      </c>
      <c r="E6">
        <v>662</v>
      </c>
      <c r="F6">
        <v>454</v>
      </c>
      <c r="G6">
        <v>37</v>
      </c>
      <c r="H6">
        <v>107.9</v>
      </c>
      <c r="I6">
        <v>114.4</v>
      </c>
      <c r="J6">
        <v>10.6</v>
      </c>
      <c r="K6">
        <v>23</v>
      </c>
      <c r="L6">
        <v>47.4</v>
      </c>
      <c r="M6">
        <v>24.4</v>
      </c>
      <c r="N6">
        <v>48.1</v>
      </c>
      <c r="O6">
        <v>80.8</v>
      </c>
      <c r="P6">
        <v>39.799999999999997</v>
      </c>
      <c r="Q6">
        <v>1.3</v>
      </c>
      <c r="R6">
        <f>VLOOKUP($B6,'FG21'!$A:$Y,15,FALSE)</f>
        <v>0.54354838699999997</v>
      </c>
      <c r="S6">
        <f>VLOOKUP($B6,'FG21'!$A:$Y,16,FALSE)</f>
        <v>0.35910321192734102</v>
      </c>
      <c r="T6">
        <f>VLOOKUP($B6,'FG21'!$A:$Y,17,FALSE)</f>
        <v>0.371</v>
      </c>
      <c r="U6">
        <f t="shared" si="0"/>
        <v>1.1907802514133539</v>
      </c>
      <c r="V6">
        <f t="shared" si="1"/>
        <v>0.74119944996716447</v>
      </c>
      <c r="W6">
        <f t="shared" si="2"/>
        <v>0.58221601919429533</v>
      </c>
      <c r="X6">
        <f t="shared" si="3"/>
        <v>-1.0866389293072023</v>
      </c>
      <c r="Y6">
        <f t="shared" si="4"/>
        <v>1.9370535575416452</v>
      </c>
      <c r="Z6">
        <f t="shared" si="5"/>
        <v>-2.2045922093912949</v>
      </c>
      <c r="AA6">
        <f t="shared" si="6"/>
        <v>-0.80445264043089715</v>
      </c>
      <c r="AB6">
        <f t="shared" si="7"/>
        <v>3.0614912201489179</v>
      </c>
      <c r="AC6">
        <f t="shared" si="8"/>
        <v>0.27570190635312497</v>
      </c>
      <c r="AD6">
        <f>X6*'Comb LR RESULTS'!$B$18+Y6*'Comb LR RESULTS'!$B$19+Z6*'Comb LR RESULTS'!$B$20+AA6*'Comb LR RESULTS'!$B$21+AB6*'Comb LR RESULTS'!$B$22</f>
        <v>0.88387434221590011</v>
      </c>
      <c r="AF6">
        <f>CORREL($K:$K,S:S)</f>
        <v>0.54138798923319431</v>
      </c>
      <c r="AG6" t="s">
        <v>297</v>
      </c>
    </row>
    <row r="7" spans="1:33" x14ac:dyDescent="0.3">
      <c r="A7">
        <v>2021</v>
      </c>
      <c r="B7" t="s">
        <v>70</v>
      </c>
      <c r="C7" t="s">
        <v>46</v>
      </c>
      <c r="D7">
        <v>2021</v>
      </c>
      <c r="E7">
        <v>587</v>
      </c>
      <c r="F7">
        <v>360</v>
      </c>
      <c r="G7">
        <v>36.700000000000003</v>
      </c>
      <c r="H7">
        <v>108.8</v>
      </c>
      <c r="I7">
        <v>116.3</v>
      </c>
      <c r="J7">
        <v>8.1</v>
      </c>
      <c r="K7">
        <v>28</v>
      </c>
      <c r="L7">
        <v>54</v>
      </c>
      <c r="M7">
        <v>26</v>
      </c>
      <c r="N7">
        <v>30.7</v>
      </c>
      <c r="O7">
        <v>77.5</v>
      </c>
      <c r="P7">
        <v>36.9</v>
      </c>
      <c r="Q7">
        <v>-3.5</v>
      </c>
      <c r="R7">
        <f>VLOOKUP($B7,'FG21'!$A:$Y,15,FALSE)</f>
        <v>0.61475409800000003</v>
      </c>
      <c r="S7">
        <f>VLOOKUP($B7,'FG21'!$A:$Y,16,FALSE)</f>
        <v>0.43089849349769399</v>
      </c>
      <c r="T7">
        <f>VLOOKUP($B7,'FG21'!$A:$Y,17,FALSE)</f>
        <v>0.43</v>
      </c>
      <c r="U7">
        <f t="shared" si="0"/>
        <v>2.2979106504546927</v>
      </c>
      <c r="V7">
        <f t="shared" si="1"/>
        <v>2.7886843615093539</v>
      </c>
      <c r="W7">
        <f t="shared" si="2"/>
        <v>-0.13424151737899473</v>
      </c>
      <c r="X7">
        <f t="shared" si="3"/>
        <v>0.93242708257312801</v>
      </c>
      <c r="Y7">
        <f t="shared" si="4"/>
        <v>1.8994472725348766</v>
      </c>
      <c r="Z7">
        <f t="shared" si="5"/>
        <v>-1.8095847251152899</v>
      </c>
      <c r="AA7">
        <f t="shared" si="6"/>
        <v>-1.4964535931674121</v>
      </c>
      <c r="AB7">
        <f t="shared" si="7"/>
        <v>-0.28660337919356399</v>
      </c>
      <c r="AC7">
        <f t="shared" si="8"/>
        <v>2.4991817836763186</v>
      </c>
      <c r="AD7">
        <f>X7*'Comb LR RESULTS'!$B$18+Y7*'Comb LR RESULTS'!$B$19+Z7*'Comb LR RESULTS'!$B$20+AA7*'Comb LR RESULTS'!$B$21+AB7*'Comb LR RESULTS'!$B$22</f>
        <v>1.1362822986906411</v>
      </c>
      <c r="AF7">
        <f>CORREL($K:$K,T:T)</f>
        <v>0.61734343751701404</v>
      </c>
      <c r="AG7" t="s">
        <v>298</v>
      </c>
    </row>
    <row r="8" spans="1:33" x14ac:dyDescent="0.3">
      <c r="A8">
        <v>2021</v>
      </c>
      <c r="B8" t="s">
        <v>426</v>
      </c>
      <c r="C8" t="s">
        <v>99</v>
      </c>
      <c r="D8">
        <v>2021</v>
      </c>
      <c r="E8">
        <v>541</v>
      </c>
      <c r="F8">
        <v>351</v>
      </c>
      <c r="G8">
        <v>36.5</v>
      </c>
      <c r="H8">
        <v>108.5</v>
      </c>
      <c r="I8">
        <v>114.7</v>
      </c>
      <c r="J8">
        <v>12.5</v>
      </c>
      <c r="K8">
        <v>22.4</v>
      </c>
      <c r="L8">
        <v>52.7</v>
      </c>
      <c r="M8">
        <v>30.3</v>
      </c>
      <c r="N8">
        <v>26.9</v>
      </c>
      <c r="O8">
        <v>77.8</v>
      </c>
      <c r="P8">
        <v>28.2</v>
      </c>
      <c r="Q8">
        <v>-2.1</v>
      </c>
      <c r="R8">
        <f>VLOOKUP($B8,'FG21'!$A:$Y,15,FALSE)</f>
        <v>0.47483588599999998</v>
      </c>
      <c r="S8">
        <f>VLOOKUP($B8,'FG21'!$A:$Y,16,FALSE)</f>
        <v>0.35261761723516599</v>
      </c>
      <c r="T8">
        <f>VLOOKUP($B8,'FG21'!$A:$Y,17,FALSE)</f>
        <v>0.38800000000000001</v>
      </c>
      <c r="U8">
        <f t="shared" si="0"/>
        <v>1.0579246035283929</v>
      </c>
      <c r="V8">
        <f t="shared" si="1"/>
        <v>0.55624081502408562</v>
      </c>
      <c r="W8">
        <f t="shared" si="2"/>
        <v>1.126723746989996</v>
      </c>
      <c r="X8">
        <f t="shared" si="3"/>
        <v>0.5347322620512458</v>
      </c>
      <c r="Y8">
        <f t="shared" si="4"/>
        <v>1.8743764158636969</v>
      </c>
      <c r="Z8">
        <f t="shared" si="5"/>
        <v>-0.74800211112352766</v>
      </c>
      <c r="AA8">
        <f t="shared" si="6"/>
        <v>-1.4335444156459112</v>
      </c>
      <c r="AB8">
        <f t="shared" si="7"/>
        <v>-1.0177964526131866</v>
      </c>
      <c r="AC8">
        <f t="shared" si="8"/>
        <v>2.2066305639545001</v>
      </c>
      <c r="AD8">
        <f>X8*'Comb LR RESULTS'!$B$18+Y8*'Comb LR RESULTS'!$B$19+Z8*'Comb LR RESULTS'!$B$20+AA8*'Comb LR RESULTS'!$B$21+AB8*'Comb LR RESULTS'!$B$22</f>
        <v>1.0072896920509014</v>
      </c>
      <c r="AF8">
        <f>CORREL(AC:AC,V:V)</f>
        <v>0.64021556136516344</v>
      </c>
      <c r="AG8" t="s">
        <v>302</v>
      </c>
    </row>
    <row r="9" spans="1:33" x14ac:dyDescent="0.3">
      <c r="A9">
        <v>2021</v>
      </c>
      <c r="B9" t="s">
        <v>476</v>
      </c>
      <c r="C9" t="s">
        <v>112</v>
      </c>
      <c r="D9">
        <v>2021</v>
      </c>
      <c r="E9">
        <v>527</v>
      </c>
      <c r="F9">
        <v>325</v>
      </c>
      <c r="G9">
        <v>36.299999999999997</v>
      </c>
      <c r="H9">
        <v>106.1</v>
      </c>
      <c r="I9">
        <v>114.1</v>
      </c>
      <c r="J9">
        <v>12</v>
      </c>
      <c r="K9">
        <v>22.1</v>
      </c>
      <c r="L9">
        <v>53.7</v>
      </c>
      <c r="M9">
        <v>31.6</v>
      </c>
      <c r="N9">
        <v>26.2</v>
      </c>
      <c r="O9">
        <v>78.900000000000006</v>
      </c>
      <c r="P9">
        <v>35.299999999999997</v>
      </c>
      <c r="Q9">
        <v>-3.3</v>
      </c>
      <c r="R9">
        <f>VLOOKUP($B9,'FG21'!$A:$Y,15,FALSE)</f>
        <v>0.5625</v>
      </c>
      <c r="S9">
        <f>VLOOKUP($B9,'FG21'!$A:$Y,16,FALSE)</f>
        <v>0.391317901846579</v>
      </c>
      <c r="T9">
        <f>VLOOKUP($B9,'FG21'!$A:$Y,17,FALSE)</f>
        <v>0.40600000000000003</v>
      </c>
      <c r="U9">
        <f t="shared" si="0"/>
        <v>0.99149677958591331</v>
      </c>
      <c r="V9">
        <f t="shared" si="1"/>
        <v>1.6599101242197059</v>
      </c>
      <c r="W9">
        <f t="shared" si="2"/>
        <v>0.98343223967533788</v>
      </c>
      <c r="X9">
        <f t="shared" si="3"/>
        <v>0.84065135476038666</v>
      </c>
      <c r="Y9">
        <f t="shared" si="4"/>
        <v>1.8493055591925172</v>
      </c>
      <c r="Z9">
        <f t="shared" si="5"/>
        <v>-0.42705853014927381</v>
      </c>
      <c r="AA9">
        <f t="shared" si="6"/>
        <v>-1.2028774314004043</v>
      </c>
      <c r="AB9">
        <f t="shared" si="7"/>
        <v>-1.1524899135062747</v>
      </c>
      <c r="AC9">
        <f t="shared" si="8"/>
        <v>2.2259765714476614</v>
      </c>
      <c r="AD9">
        <f>X9*'Comb LR RESULTS'!$B$18+Y9*'Comb LR RESULTS'!$B$19+Z9*'Comb LR RESULTS'!$B$20+AA9*'Comb LR RESULTS'!$B$21+AB9*'Comb LR RESULTS'!$B$22</f>
        <v>1.0671655062797998</v>
      </c>
      <c r="AF9">
        <f>CORREL(AC:AC,T:T)</f>
        <v>0.74815037430305076</v>
      </c>
      <c r="AG9" t="s">
        <v>307</v>
      </c>
    </row>
    <row r="10" spans="1:33" x14ac:dyDescent="0.3">
      <c r="A10">
        <v>2021</v>
      </c>
      <c r="B10" t="s">
        <v>16</v>
      </c>
      <c r="C10" t="s">
        <v>17</v>
      </c>
      <c r="D10">
        <v>2021</v>
      </c>
      <c r="E10">
        <v>626</v>
      </c>
      <c r="F10">
        <v>394</v>
      </c>
      <c r="G10">
        <v>36</v>
      </c>
      <c r="H10">
        <v>111.6</v>
      </c>
      <c r="I10">
        <v>119</v>
      </c>
      <c r="J10">
        <v>3.8</v>
      </c>
      <c r="K10">
        <v>27.1</v>
      </c>
      <c r="L10">
        <v>57.9</v>
      </c>
      <c r="M10">
        <v>30.8</v>
      </c>
      <c r="N10">
        <v>27.8</v>
      </c>
      <c r="O10">
        <v>80.5</v>
      </c>
      <c r="P10">
        <v>38.200000000000003</v>
      </c>
      <c r="Q10">
        <v>-1.4</v>
      </c>
      <c r="R10">
        <f>VLOOKUP($B10,'FG21'!$A:$Y,15,FALSE)</f>
        <v>0.54363636299999996</v>
      </c>
      <c r="S10">
        <f>VLOOKUP($B10,'FG21'!$A:$Y,16,FALSE)</f>
        <v>0.387044765775441</v>
      </c>
      <c r="T10">
        <f>VLOOKUP($B10,'FG21'!$A:$Y,17,FALSE)</f>
        <v>0.41799999999999998</v>
      </c>
      <c r="U10">
        <f t="shared" si="0"/>
        <v>2.0986271786272521</v>
      </c>
      <c r="V10">
        <f t="shared" si="1"/>
        <v>1.53804721847919</v>
      </c>
      <c r="W10">
        <f t="shared" si="2"/>
        <v>-1.3665484802850536</v>
      </c>
      <c r="X10">
        <f t="shared" si="3"/>
        <v>2.1255115441387771</v>
      </c>
      <c r="Y10">
        <f t="shared" si="4"/>
        <v>1.8116992741857485</v>
      </c>
      <c r="Z10">
        <f t="shared" si="5"/>
        <v>-0.62456227228727623</v>
      </c>
      <c r="AA10">
        <f t="shared" si="6"/>
        <v>-0.86736181795239797</v>
      </c>
      <c r="AB10">
        <f t="shared" si="7"/>
        <v>-0.84461914575064401</v>
      </c>
      <c r="AC10">
        <f t="shared" si="8"/>
        <v>2.4135188742712708</v>
      </c>
      <c r="AD10">
        <f>X10*'Comb LR RESULTS'!$B$18+Y10*'Comb LR RESULTS'!$B$19+Z10*'Comb LR RESULTS'!$B$20+AA10*'Comb LR RESULTS'!$B$21+AB10*'Comb LR RESULTS'!$B$22</f>
        <v>1.2885140508940023</v>
      </c>
      <c r="AF10">
        <f>CORREL(AD:AD,V:V)</f>
        <v>0.70368477637793592</v>
      </c>
      <c r="AG10" t="s">
        <v>512</v>
      </c>
    </row>
    <row r="11" spans="1:33" x14ac:dyDescent="0.3">
      <c r="A11">
        <v>2021</v>
      </c>
      <c r="B11" t="s">
        <v>346</v>
      </c>
      <c r="C11" t="s">
        <v>46</v>
      </c>
      <c r="D11">
        <v>2021</v>
      </c>
      <c r="E11">
        <v>445</v>
      </c>
      <c r="F11">
        <v>283</v>
      </c>
      <c r="G11">
        <v>35.700000000000003</v>
      </c>
      <c r="H11">
        <v>106.6</v>
      </c>
      <c r="I11">
        <v>112.2</v>
      </c>
      <c r="J11">
        <v>14.1</v>
      </c>
      <c r="K11">
        <v>19</v>
      </c>
      <c r="L11">
        <v>54.3</v>
      </c>
      <c r="M11">
        <v>35.299999999999997</v>
      </c>
      <c r="N11">
        <v>30.1</v>
      </c>
      <c r="O11">
        <v>83.3</v>
      </c>
      <c r="P11">
        <v>34.200000000000003</v>
      </c>
      <c r="Q11">
        <v>1.1000000000000001</v>
      </c>
      <c r="R11">
        <f>VLOOKUP($B11,'FG21'!$A:$Y,15,FALSE)</f>
        <v>0.52956298199999996</v>
      </c>
      <c r="S11">
        <f>VLOOKUP($B11,'FG21'!$A:$Y,16,FALSE)</f>
        <v>0.36448408962641499</v>
      </c>
      <c r="T11">
        <f>VLOOKUP($B11,'FG21'!$A:$Y,17,FALSE)</f>
        <v>0.378</v>
      </c>
      <c r="U11">
        <f t="shared" si="0"/>
        <v>0.30507593218028289</v>
      </c>
      <c r="V11">
        <f t="shared" si="1"/>
        <v>0.89465334914731987</v>
      </c>
      <c r="W11">
        <f t="shared" si="2"/>
        <v>1.5852565703969015</v>
      </c>
      <c r="X11">
        <f t="shared" si="3"/>
        <v>1.0242028103858694</v>
      </c>
      <c r="Y11">
        <f t="shared" si="4"/>
        <v>1.7740929891789798</v>
      </c>
      <c r="Z11">
        <f t="shared" si="5"/>
        <v>0.48639627723898549</v>
      </c>
      <c r="AA11">
        <f t="shared" si="6"/>
        <v>-0.28020949441838544</v>
      </c>
      <c r="AB11">
        <f t="shared" si="7"/>
        <v>-0.40205491710192504</v>
      </c>
      <c r="AC11">
        <f t="shared" si="8"/>
        <v>1.4095421346235337</v>
      </c>
      <c r="AD11">
        <f>X11*'Comb LR RESULTS'!$B$18+Y11*'Comb LR RESULTS'!$B$19+Z11*'Comb LR RESULTS'!$B$20+AA11*'Comb LR RESULTS'!$B$21+AB11*'Comb LR RESULTS'!$B$22</f>
        <v>1.1287905021773259</v>
      </c>
    </row>
    <row r="12" spans="1:33" x14ac:dyDescent="0.3">
      <c r="A12">
        <v>2021</v>
      </c>
      <c r="B12" t="s">
        <v>28</v>
      </c>
      <c r="C12" t="s">
        <v>29</v>
      </c>
      <c r="D12">
        <v>2021</v>
      </c>
      <c r="E12">
        <v>596</v>
      </c>
      <c r="F12">
        <v>395</v>
      </c>
      <c r="G12">
        <v>34.9</v>
      </c>
      <c r="H12">
        <v>109.2</v>
      </c>
      <c r="I12">
        <v>116.4</v>
      </c>
      <c r="J12">
        <v>5.3</v>
      </c>
      <c r="K12">
        <v>18.8</v>
      </c>
      <c r="L12">
        <v>55.3</v>
      </c>
      <c r="M12">
        <v>36.5</v>
      </c>
      <c r="N12">
        <v>31.1</v>
      </c>
      <c r="O12">
        <v>89.3</v>
      </c>
      <c r="P12">
        <v>28.1</v>
      </c>
      <c r="Q12">
        <v>6.3</v>
      </c>
      <c r="R12">
        <f>VLOOKUP($B12,'FG21'!$A:$Y,15,FALSE)</f>
        <v>0.53072625600000001</v>
      </c>
      <c r="S12">
        <f>VLOOKUP($B12,'FG21'!$A:$Y,16,FALSE)</f>
        <v>0.36949823323418102</v>
      </c>
      <c r="T12">
        <f>VLOOKUP($B12,'FG21'!$A:$Y,17,FALSE)</f>
        <v>0.38900000000000001</v>
      </c>
      <c r="U12">
        <f t="shared" si="0"/>
        <v>0.26079071621862948</v>
      </c>
      <c r="V12">
        <f t="shared" si="1"/>
        <v>1.0376485872277852</v>
      </c>
      <c r="W12">
        <f t="shared" si="2"/>
        <v>-0.93667395834107958</v>
      </c>
      <c r="X12">
        <f t="shared" si="3"/>
        <v>1.3301219030950104</v>
      </c>
      <c r="Y12">
        <f t="shared" si="4"/>
        <v>1.6738095624942617</v>
      </c>
      <c r="Z12">
        <f t="shared" si="5"/>
        <v>0.7826518904459896</v>
      </c>
      <c r="AA12">
        <f t="shared" si="6"/>
        <v>0.97797405601164267</v>
      </c>
      <c r="AB12">
        <f t="shared" si="7"/>
        <v>-0.20963568725465598</v>
      </c>
      <c r="AC12">
        <f t="shared" si="8"/>
        <v>2.0787674153145703</v>
      </c>
      <c r="AD12">
        <f>X12*'Comb LR RESULTS'!$B$18+Y12*'Comb LR RESULTS'!$B$19+Z12*'Comb LR RESULTS'!$B$20+AA12*'Comb LR RESULTS'!$B$21+AB12*'Comb LR RESULTS'!$B$22</f>
        <v>1.4973094268395368</v>
      </c>
    </row>
    <row r="13" spans="1:33" x14ac:dyDescent="0.3">
      <c r="A13">
        <v>2021</v>
      </c>
      <c r="B13" t="s">
        <v>33</v>
      </c>
      <c r="C13" t="s">
        <v>25</v>
      </c>
      <c r="D13">
        <v>2021</v>
      </c>
      <c r="E13">
        <v>589</v>
      </c>
      <c r="F13">
        <v>378</v>
      </c>
      <c r="G13">
        <v>34.700000000000003</v>
      </c>
      <c r="H13">
        <v>106.8</v>
      </c>
      <c r="I13">
        <v>112.3</v>
      </c>
      <c r="J13">
        <v>9</v>
      </c>
      <c r="K13">
        <v>19.399999999999999</v>
      </c>
      <c r="L13">
        <v>56.9</v>
      </c>
      <c r="M13">
        <v>37.5</v>
      </c>
      <c r="N13">
        <v>20.6</v>
      </c>
      <c r="O13">
        <v>85.3</v>
      </c>
      <c r="P13">
        <v>30.8</v>
      </c>
      <c r="Q13">
        <v>0.1</v>
      </c>
      <c r="R13">
        <f>VLOOKUP($B13,'FG21'!$A:$Y,15,FALSE)</f>
        <v>0.52716297700000003</v>
      </c>
      <c r="S13">
        <f>VLOOKUP($B13,'FG21'!$A:$Y,16,FALSE)</f>
        <v>0.37869175887798301</v>
      </c>
      <c r="T13">
        <f>VLOOKUP($B13,'FG21'!$A:$Y,17,FALSE)</f>
        <v>0.40699999999999997</v>
      </c>
      <c r="U13">
        <f t="shared" si="0"/>
        <v>0.39364636410358966</v>
      </c>
      <c r="V13">
        <f t="shared" si="1"/>
        <v>1.2998330181240596</v>
      </c>
      <c r="W13">
        <f t="shared" si="2"/>
        <v>0.12368319578738979</v>
      </c>
      <c r="X13">
        <f t="shared" si="3"/>
        <v>1.8195924514296362</v>
      </c>
      <c r="Y13">
        <f t="shared" si="4"/>
        <v>1.6487387058230829</v>
      </c>
      <c r="Z13">
        <f t="shared" si="5"/>
        <v>1.0295315681184924</v>
      </c>
      <c r="AA13">
        <f t="shared" si="6"/>
        <v>0.13918502239162392</v>
      </c>
      <c r="AB13">
        <f t="shared" si="7"/>
        <v>-2.2300376006509812</v>
      </c>
      <c r="AC13">
        <f t="shared" si="8"/>
        <v>2.9884297607471959</v>
      </c>
      <c r="AD13">
        <f>X13*'Comb LR RESULTS'!$B$18+Y13*'Comb LR RESULTS'!$B$19+Z13*'Comb LR RESULTS'!$B$20+AA13*'Comb LR RESULTS'!$B$21+AB13*'Comb LR RESULTS'!$B$22</f>
        <v>1.4159291055032521</v>
      </c>
    </row>
    <row r="14" spans="1:33" x14ac:dyDescent="0.3">
      <c r="A14">
        <v>2021</v>
      </c>
      <c r="B14" t="s">
        <v>36</v>
      </c>
      <c r="C14" t="s">
        <v>21</v>
      </c>
      <c r="D14">
        <v>2021</v>
      </c>
      <c r="E14">
        <v>657</v>
      </c>
      <c r="F14">
        <v>428</v>
      </c>
      <c r="G14">
        <v>34.299999999999997</v>
      </c>
      <c r="H14">
        <v>108.2</v>
      </c>
      <c r="I14">
        <v>114.2</v>
      </c>
      <c r="J14">
        <v>8.4</v>
      </c>
      <c r="K14">
        <v>22.4</v>
      </c>
      <c r="L14">
        <v>51.2</v>
      </c>
      <c r="M14">
        <v>28.8</v>
      </c>
      <c r="N14">
        <v>35.4</v>
      </c>
      <c r="O14">
        <v>83.8</v>
      </c>
      <c r="P14">
        <v>34.6</v>
      </c>
      <c r="Q14">
        <v>-0.4</v>
      </c>
      <c r="R14">
        <f>VLOOKUP($B14,'FG21'!$A:$Y,15,FALSE)</f>
        <v>0.53050847400000001</v>
      </c>
      <c r="S14">
        <f>VLOOKUP($B14,'FG21'!$A:$Y,16,FALSE)</f>
        <v>0.37948604334484398</v>
      </c>
      <c r="T14">
        <f>VLOOKUP($B14,'FG21'!$A:$Y,17,FALSE)</f>
        <v>0.36599999999999999</v>
      </c>
      <c r="U14">
        <f t="shared" si="0"/>
        <v>1.0579246035283929</v>
      </c>
      <c r="V14">
        <f t="shared" si="1"/>
        <v>1.3224847220494291</v>
      </c>
      <c r="W14">
        <f t="shared" si="2"/>
        <v>-4.8266612990199728E-2</v>
      </c>
      <c r="X14">
        <f t="shared" si="3"/>
        <v>7.5853622987534439E-2</v>
      </c>
      <c r="Y14">
        <f t="shared" si="4"/>
        <v>1.5985969924807235</v>
      </c>
      <c r="Z14">
        <f t="shared" si="5"/>
        <v>-1.1183216276322818</v>
      </c>
      <c r="AA14">
        <f t="shared" si="6"/>
        <v>-0.17536086521588312</v>
      </c>
      <c r="AB14">
        <f t="shared" si="7"/>
        <v>0.6177670010886005</v>
      </c>
      <c r="AC14">
        <f t="shared" si="8"/>
        <v>1.9237907538085217</v>
      </c>
      <c r="AD14">
        <f>X14*'Comb LR RESULTS'!$B$18+Y14*'Comb LR RESULTS'!$B$19+Z14*'Comb LR RESULTS'!$B$20+AA14*'Comb LR RESULTS'!$B$21+AB14*'Comb LR RESULTS'!$B$22</f>
        <v>1.1247022652705261</v>
      </c>
    </row>
    <row r="15" spans="1:33" x14ac:dyDescent="0.3">
      <c r="A15">
        <v>2021</v>
      </c>
      <c r="B15" t="s">
        <v>24</v>
      </c>
      <c r="C15" t="s">
        <v>44</v>
      </c>
      <c r="D15">
        <v>2021</v>
      </c>
      <c r="E15">
        <v>629</v>
      </c>
      <c r="F15">
        <v>425</v>
      </c>
      <c r="G15">
        <v>33.4</v>
      </c>
      <c r="H15">
        <v>106.4</v>
      </c>
      <c r="I15">
        <v>113.2</v>
      </c>
      <c r="J15">
        <v>6.1</v>
      </c>
      <c r="K15">
        <v>22.8</v>
      </c>
      <c r="L15">
        <v>47.9</v>
      </c>
      <c r="M15">
        <v>25.1</v>
      </c>
      <c r="N15">
        <v>37.799999999999997</v>
      </c>
      <c r="O15">
        <v>81.900000000000006</v>
      </c>
      <c r="P15">
        <v>35.799999999999997</v>
      </c>
      <c r="Q15">
        <v>-0.8</v>
      </c>
      <c r="R15">
        <f>VLOOKUP($B15,'FG21'!$A:$Y,15,FALSE)</f>
        <v>0.51754385899999999</v>
      </c>
      <c r="S15">
        <f>VLOOKUP($B15,'FG21'!$A:$Y,16,FALSE)</f>
        <v>0.36397238106628699</v>
      </c>
      <c r="T15">
        <f>VLOOKUP($B15,'FG21'!$A:$Y,17,FALSE)</f>
        <v>0.374</v>
      </c>
      <c r="U15">
        <f t="shared" si="0"/>
        <v>1.1464950354517005</v>
      </c>
      <c r="V15">
        <f t="shared" si="1"/>
        <v>0.88006025148055478</v>
      </c>
      <c r="W15">
        <f t="shared" si="2"/>
        <v>-0.70740754663762684</v>
      </c>
      <c r="X15">
        <f t="shared" si="3"/>
        <v>-0.93367938295263175</v>
      </c>
      <c r="Y15">
        <f t="shared" si="4"/>
        <v>1.4857781374604166</v>
      </c>
      <c r="Z15">
        <f t="shared" si="5"/>
        <v>-2.0317764350205421</v>
      </c>
      <c r="AA15">
        <f t="shared" si="6"/>
        <v>-0.57378565618539024</v>
      </c>
      <c r="AB15">
        <f t="shared" si="7"/>
        <v>1.079573152722046</v>
      </c>
      <c r="AC15">
        <f t="shared" si="8"/>
        <v>1.8641957635735225</v>
      </c>
      <c r="AD15">
        <f>X15*'Comb LR RESULTS'!$B$18+Y15*'Comb LR RESULTS'!$B$19+Z15*'Comb LR RESULTS'!$B$20+AA15*'Comb LR RESULTS'!$B$21+AB15*'Comb LR RESULTS'!$B$22</f>
        <v>0.90842752006980065</v>
      </c>
    </row>
    <row r="16" spans="1:33" x14ac:dyDescent="0.3">
      <c r="A16">
        <v>2021</v>
      </c>
      <c r="B16" t="s">
        <v>477</v>
      </c>
      <c r="C16" t="s">
        <v>44</v>
      </c>
      <c r="D16">
        <v>2021</v>
      </c>
      <c r="E16">
        <v>452</v>
      </c>
      <c r="F16">
        <v>262</v>
      </c>
      <c r="G16">
        <v>33.200000000000003</v>
      </c>
      <c r="H16">
        <v>108.5</v>
      </c>
      <c r="I16">
        <v>115.6</v>
      </c>
      <c r="J16">
        <v>10.7</v>
      </c>
      <c r="K16">
        <v>13.1</v>
      </c>
      <c r="L16">
        <v>47.2</v>
      </c>
      <c r="M16">
        <v>34.1</v>
      </c>
      <c r="N16">
        <v>34.200000000000003</v>
      </c>
      <c r="O16">
        <v>71.400000000000006</v>
      </c>
      <c r="P16">
        <v>42.2</v>
      </c>
      <c r="Q16">
        <v>-10.1</v>
      </c>
      <c r="R16">
        <f>VLOOKUP($B16,'FG21'!$A:$Y,15,FALSE)</f>
        <v>0.49400479600000002</v>
      </c>
      <c r="S16">
        <f>VLOOKUP($B16,'FG21'!$A:$Y,16,FALSE)</f>
        <v>0.33380781114101399</v>
      </c>
      <c r="T16">
        <f>VLOOKUP($B16,'FG21'!$A:$Y,17,FALSE)</f>
        <v>0.34399999999999997</v>
      </c>
      <c r="U16">
        <f t="shared" si="0"/>
        <v>-1.0013379386884971</v>
      </c>
      <c r="V16">
        <f t="shared" si="1"/>
        <v>1.9815672250998985E-2</v>
      </c>
      <c r="W16">
        <f t="shared" si="2"/>
        <v>0.6108743206572268</v>
      </c>
      <c r="X16">
        <f t="shared" si="3"/>
        <v>-1.147822747849029</v>
      </c>
      <c r="Y16">
        <f t="shared" si="4"/>
        <v>1.4607072807892378</v>
      </c>
      <c r="Z16">
        <f t="shared" si="5"/>
        <v>0.19014066403198318</v>
      </c>
      <c r="AA16">
        <f t="shared" si="6"/>
        <v>-2.7756068694379397</v>
      </c>
      <c r="AB16">
        <f t="shared" si="7"/>
        <v>0.38686392527187841</v>
      </c>
      <c r="AC16">
        <f t="shared" si="8"/>
        <v>-1.8919041779525634</v>
      </c>
      <c r="AD16">
        <f>X16*'Comb LR RESULTS'!$B$18+Y16*'Comb LR RESULTS'!$B$19+Z16*'Comb LR RESULTS'!$B$20+AA16*'Comb LR RESULTS'!$B$21+AB16*'Comb LR RESULTS'!$B$22</f>
        <v>-0.29069523945259856</v>
      </c>
    </row>
    <row r="17" spans="1:30" x14ac:dyDescent="0.3">
      <c r="A17">
        <v>2021</v>
      </c>
      <c r="B17" t="s">
        <v>56</v>
      </c>
      <c r="C17" t="s">
        <v>32</v>
      </c>
      <c r="D17">
        <v>2021</v>
      </c>
      <c r="E17">
        <v>677</v>
      </c>
      <c r="F17">
        <v>472</v>
      </c>
      <c r="G17">
        <v>33.1</v>
      </c>
      <c r="H17">
        <v>107.3</v>
      </c>
      <c r="I17">
        <v>112.2</v>
      </c>
      <c r="J17">
        <v>7.2</v>
      </c>
      <c r="K17">
        <v>20.9</v>
      </c>
      <c r="L17">
        <v>53.9</v>
      </c>
      <c r="M17">
        <v>33</v>
      </c>
      <c r="N17">
        <v>29.1</v>
      </c>
      <c r="O17">
        <v>79.400000000000006</v>
      </c>
      <c r="P17">
        <v>33.5</v>
      </c>
      <c r="Q17">
        <v>1.2</v>
      </c>
      <c r="R17">
        <f>VLOOKUP($B17,'FG21'!$A:$Y,15,FALSE)</f>
        <v>0.51409618499999998</v>
      </c>
      <c r="S17">
        <f>VLOOKUP($B17,'FG21'!$A:$Y,16,FALSE)</f>
        <v>0.37344868232439599</v>
      </c>
      <c r="T17">
        <f>VLOOKUP($B17,'FG21'!$A:$Y,17,FALSE)</f>
        <v>0.39700000000000002</v>
      </c>
      <c r="U17">
        <f t="shared" si="0"/>
        <v>0.72578548381599128</v>
      </c>
      <c r="V17">
        <f t="shared" si="1"/>
        <v>1.1503089839713334</v>
      </c>
      <c r="W17">
        <f t="shared" si="2"/>
        <v>-0.39216623054537902</v>
      </c>
      <c r="X17">
        <f t="shared" si="3"/>
        <v>0.90183517330221352</v>
      </c>
      <c r="Y17">
        <f t="shared" si="4"/>
        <v>1.448171852453648</v>
      </c>
      <c r="Z17">
        <f t="shared" si="5"/>
        <v>-8.1426981407770258E-2</v>
      </c>
      <c r="AA17">
        <f t="shared" si="6"/>
        <v>-1.0980288021979019</v>
      </c>
      <c r="AB17">
        <f t="shared" si="7"/>
        <v>-0.59447414694919409</v>
      </c>
      <c r="AC17">
        <f t="shared" si="8"/>
        <v>1.0260441786127104</v>
      </c>
      <c r="AD17">
        <f>X17*'Comb LR RESULTS'!$B$18+Y17*'Comb LR RESULTS'!$B$19+Z17*'Comb LR RESULTS'!$B$20+AA17*'Comb LR RESULTS'!$B$21+AB17*'Comb LR RESULTS'!$B$22</f>
        <v>0.7133766033150406</v>
      </c>
    </row>
    <row r="18" spans="1:30" x14ac:dyDescent="0.3">
      <c r="A18">
        <v>2021</v>
      </c>
      <c r="B18" t="s">
        <v>66</v>
      </c>
      <c r="C18" t="s">
        <v>17</v>
      </c>
      <c r="D18">
        <v>2021</v>
      </c>
      <c r="E18">
        <v>574</v>
      </c>
      <c r="F18">
        <v>352</v>
      </c>
      <c r="G18">
        <v>33</v>
      </c>
      <c r="H18">
        <v>115.2</v>
      </c>
      <c r="I18">
        <v>122.2</v>
      </c>
      <c r="J18">
        <v>5.4</v>
      </c>
      <c r="K18">
        <v>22.5</v>
      </c>
      <c r="L18">
        <v>57</v>
      </c>
      <c r="M18">
        <v>34.5</v>
      </c>
      <c r="N18">
        <v>32.5</v>
      </c>
      <c r="O18">
        <v>78.599999999999994</v>
      </c>
      <c r="P18">
        <v>39.4</v>
      </c>
      <c r="Q18">
        <v>-1.8</v>
      </c>
      <c r="R18">
        <f>VLOOKUP($B18,'FG21'!$A:$Y,15,FALSE)</f>
        <v>0.515686274</v>
      </c>
      <c r="S18">
        <f>VLOOKUP($B18,'FG21'!$A:$Y,16,FALSE)</f>
        <v>0.36953543183300303</v>
      </c>
      <c r="T18">
        <f>VLOOKUP($B18,'FG21'!$A:$Y,17,FALSE)</f>
        <v>0.36299999999999999</v>
      </c>
      <c r="U18">
        <f t="shared" si="0"/>
        <v>1.08006721150922</v>
      </c>
      <c r="V18">
        <f t="shared" si="1"/>
        <v>1.0387094308954006</v>
      </c>
      <c r="W18">
        <f t="shared" si="2"/>
        <v>-0.90801565687814789</v>
      </c>
      <c r="X18">
        <f t="shared" si="3"/>
        <v>1.8501843607005508</v>
      </c>
      <c r="Y18">
        <f t="shared" si="4"/>
        <v>1.4356364241180579</v>
      </c>
      <c r="Z18">
        <f t="shared" si="5"/>
        <v>0.28889253510098395</v>
      </c>
      <c r="AA18">
        <f t="shared" si="6"/>
        <v>-1.2657866089219081</v>
      </c>
      <c r="AB18">
        <f t="shared" si="7"/>
        <v>5.9751234531520453E-2</v>
      </c>
      <c r="AC18">
        <f t="shared" si="8"/>
        <v>-0.17879395443635457</v>
      </c>
      <c r="AD18">
        <f>X18*'Comb LR RESULTS'!$B$18+Y18*'Comb LR RESULTS'!$B$19+Z18*'Comb LR RESULTS'!$B$20+AA18*'Comb LR RESULTS'!$B$21+AB18*'Comb LR RESULTS'!$B$22</f>
        <v>0.57902460557092827</v>
      </c>
    </row>
    <row r="19" spans="1:30" x14ac:dyDescent="0.3">
      <c r="A19">
        <v>2021</v>
      </c>
      <c r="B19" t="s">
        <v>53</v>
      </c>
      <c r="C19" t="s">
        <v>157</v>
      </c>
      <c r="D19">
        <v>2021</v>
      </c>
      <c r="E19">
        <v>634</v>
      </c>
      <c r="F19">
        <v>412</v>
      </c>
      <c r="G19">
        <v>33</v>
      </c>
      <c r="H19">
        <v>109.4</v>
      </c>
      <c r="I19">
        <v>116.6</v>
      </c>
      <c r="J19">
        <v>3.4</v>
      </c>
      <c r="K19">
        <v>25.8</v>
      </c>
      <c r="L19">
        <v>60.2</v>
      </c>
      <c r="M19">
        <v>34.4</v>
      </c>
      <c r="N19">
        <v>16.2</v>
      </c>
      <c r="O19">
        <v>88.3</v>
      </c>
      <c r="P19">
        <v>23.4</v>
      </c>
      <c r="Q19">
        <v>2.2000000000000002</v>
      </c>
      <c r="R19">
        <f>VLOOKUP($B19,'FG21'!$A:$Y,15,FALSE)</f>
        <v>0.53386454100000003</v>
      </c>
      <c r="S19">
        <f>VLOOKUP($B19,'FG21'!$A:$Y,16,FALSE)</f>
        <v>0.42023964294729799</v>
      </c>
      <c r="T19">
        <f>VLOOKUP($B19,'FG21'!$A:$Y,17,FALSE)</f>
        <v>0.42899999999999999</v>
      </c>
      <c r="U19">
        <f t="shared" si="0"/>
        <v>1.810773274876504</v>
      </c>
      <c r="V19">
        <f t="shared" si="1"/>
        <v>2.4847112423993805</v>
      </c>
      <c r="W19">
        <f t="shared" si="2"/>
        <v>-1.4811816861367799</v>
      </c>
      <c r="X19">
        <f t="shared" si="3"/>
        <v>2.8291254573698024</v>
      </c>
      <c r="Y19">
        <f t="shared" si="4"/>
        <v>1.4356364241180579</v>
      </c>
      <c r="Z19">
        <f t="shared" si="5"/>
        <v>0.26420456733373332</v>
      </c>
      <c r="AA19">
        <f t="shared" si="6"/>
        <v>0.76827679760663803</v>
      </c>
      <c r="AB19">
        <f t="shared" si="7"/>
        <v>-3.0766822119789654</v>
      </c>
      <c r="AC19">
        <f t="shared" si="8"/>
        <v>5.0163908663699281</v>
      </c>
      <c r="AD19">
        <f>X19*'Comb LR RESULTS'!$B$18+Y19*'Comb LR RESULTS'!$B$19+Z19*'Comb LR RESULTS'!$B$20+AA19*'Comb LR RESULTS'!$B$21+AB19*'Comb LR RESULTS'!$B$22</f>
        <v>1.8578432776452483</v>
      </c>
    </row>
    <row r="20" spans="1:30" x14ac:dyDescent="0.3">
      <c r="A20">
        <v>2021</v>
      </c>
      <c r="B20" t="s">
        <v>424</v>
      </c>
      <c r="C20" t="s">
        <v>17</v>
      </c>
      <c r="D20">
        <v>2021</v>
      </c>
      <c r="E20">
        <v>437</v>
      </c>
      <c r="F20">
        <v>262</v>
      </c>
      <c r="G20">
        <v>32.4</v>
      </c>
      <c r="H20">
        <v>106.9</v>
      </c>
      <c r="I20">
        <v>113.4</v>
      </c>
      <c r="J20">
        <v>16.8</v>
      </c>
      <c r="K20">
        <v>18.7</v>
      </c>
      <c r="L20">
        <v>53.7</v>
      </c>
      <c r="M20">
        <v>35</v>
      </c>
      <c r="N20">
        <v>30.5</v>
      </c>
      <c r="O20">
        <v>78.3</v>
      </c>
      <c r="P20">
        <v>34.9</v>
      </c>
      <c r="Q20">
        <v>-0.3</v>
      </c>
      <c r="R20">
        <f>VLOOKUP($B20,'FG21'!$A:$Y,15,FALSE)</f>
        <v>0.422976501</v>
      </c>
      <c r="S20">
        <f>VLOOKUP($B20,'FG21'!$A:$Y,16,FALSE)</f>
        <v>0.31442663830532303</v>
      </c>
      <c r="T20">
        <f>VLOOKUP($B20,'FG21'!$A:$Y,17,FALSE)</f>
        <v>0.33600000000000002</v>
      </c>
      <c r="U20">
        <f t="shared" si="0"/>
        <v>0.23864810823780239</v>
      </c>
      <c r="V20">
        <f t="shared" si="1"/>
        <v>-0.53290392270153464</v>
      </c>
      <c r="W20">
        <f t="shared" si="2"/>
        <v>2.359030709896055</v>
      </c>
      <c r="X20">
        <f t="shared" si="3"/>
        <v>0.84065135476038666</v>
      </c>
      <c r="Y20">
        <f t="shared" si="4"/>
        <v>1.3604238541045197</v>
      </c>
      <c r="Z20">
        <f t="shared" si="5"/>
        <v>0.41233237393723537</v>
      </c>
      <c r="AA20">
        <f t="shared" si="6"/>
        <v>-1.328695786443409</v>
      </c>
      <c r="AB20">
        <f t="shared" si="7"/>
        <v>-0.32508722516301769</v>
      </c>
      <c r="AC20">
        <f t="shared" si="8"/>
        <v>-5.5517081113106992E-2</v>
      </c>
      <c r="AD20">
        <f>X20*'Comb LR RESULTS'!$B$18+Y20*'Comb LR RESULTS'!$B$19+Z20*'Comb LR RESULTS'!$B$20+AA20*'Comb LR RESULTS'!$B$21+AB20*'Comb LR RESULTS'!$B$22</f>
        <v>0.43681139061767105</v>
      </c>
    </row>
    <row r="21" spans="1:30" x14ac:dyDescent="0.3">
      <c r="A21">
        <v>2021</v>
      </c>
      <c r="B21" t="s">
        <v>26</v>
      </c>
      <c r="C21" t="s">
        <v>19</v>
      </c>
      <c r="D21">
        <v>2021</v>
      </c>
      <c r="E21">
        <v>595</v>
      </c>
      <c r="F21">
        <v>404</v>
      </c>
      <c r="G21">
        <v>32.4</v>
      </c>
      <c r="H21">
        <v>107.8</v>
      </c>
      <c r="I21">
        <v>115.7</v>
      </c>
      <c r="J21">
        <v>8.4</v>
      </c>
      <c r="K21">
        <v>19.3</v>
      </c>
      <c r="L21">
        <v>48.2</v>
      </c>
      <c r="M21">
        <v>28.9</v>
      </c>
      <c r="N21">
        <v>34.5</v>
      </c>
      <c r="O21">
        <v>80.5</v>
      </c>
      <c r="P21">
        <v>39.1</v>
      </c>
      <c r="Q21">
        <v>-3.3</v>
      </c>
      <c r="R21">
        <f>VLOOKUP($B21,'FG21'!$A:$Y,15,FALSE)</f>
        <v>0.52363636300000005</v>
      </c>
      <c r="S21">
        <f>VLOOKUP($B21,'FG21'!$A:$Y,16,FALSE)</f>
        <v>0.36892882651752801</v>
      </c>
      <c r="T21">
        <f>VLOOKUP($B21,'FG21'!$A:$Y,17,FALSE)</f>
        <v>0.37</v>
      </c>
      <c r="U21">
        <f t="shared" si="0"/>
        <v>0.37150375612276337</v>
      </c>
      <c r="V21">
        <f t="shared" si="1"/>
        <v>1.0214100317770989</v>
      </c>
      <c r="W21">
        <f t="shared" si="2"/>
        <v>-4.8266612990199728E-2</v>
      </c>
      <c r="X21">
        <f t="shared" si="3"/>
        <v>-0.84190365513988819</v>
      </c>
      <c r="Y21">
        <f t="shared" si="4"/>
        <v>1.3604238541045197</v>
      </c>
      <c r="Z21">
        <f t="shared" si="5"/>
        <v>-1.093633659865032</v>
      </c>
      <c r="AA21">
        <f t="shared" si="6"/>
        <v>-0.86736181795239797</v>
      </c>
      <c r="AB21">
        <f t="shared" si="7"/>
        <v>0.4445896942260586</v>
      </c>
      <c r="AC21">
        <f t="shared" si="8"/>
        <v>1.1421060017910951</v>
      </c>
      <c r="AD21">
        <f>X21*'Comb LR RESULTS'!$B$18+Y21*'Comb LR RESULTS'!$B$19+Z21*'Comb LR RESULTS'!$B$20+AA21*'Comb LR RESULTS'!$B$21+AB21*'Comb LR RESULTS'!$B$22</f>
        <v>0.63159813489537575</v>
      </c>
    </row>
    <row r="22" spans="1:30" x14ac:dyDescent="0.3">
      <c r="A22">
        <v>2021</v>
      </c>
      <c r="B22" t="s">
        <v>472</v>
      </c>
      <c r="C22" t="s">
        <v>172</v>
      </c>
      <c r="D22">
        <v>2021</v>
      </c>
      <c r="E22">
        <v>465</v>
      </c>
      <c r="F22">
        <v>272</v>
      </c>
      <c r="G22">
        <v>32</v>
      </c>
      <c r="H22">
        <v>109.7</v>
      </c>
      <c r="I22">
        <v>114.9</v>
      </c>
      <c r="J22">
        <v>9.6</v>
      </c>
      <c r="K22">
        <v>26.8</v>
      </c>
      <c r="L22">
        <v>55.7</v>
      </c>
      <c r="M22">
        <v>28.9</v>
      </c>
      <c r="N22">
        <v>30.3</v>
      </c>
      <c r="O22">
        <v>75.599999999999994</v>
      </c>
      <c r="P22">
        <v>41.9</v>
      </c>
      <c r="Q22">
        <v>-5.9</v>
      </c>
      <c r="R22">
        <f>VLOOKUP($B22,'FG21'!$A:$Y,15,FALSE)</f>
        <v>0.52153110000000003</v>
      </c>
      <c r="S22">
        <f>VLOOKUP($B22,'FG21'!$A:$Y,16,FALSE)</f>
        <v>0.35425677593016902</v>
      </c>
      <c r="T22">
        <f>VLOOKUP($B22,'FG21'!$A:$Y,17,FALSE)</f>
        <v>0.35299999999999998</v>
      </c>
      <c r="U22">
        <f t="shared" si="0"/>
        <v>2.0321993546847716</v>
      </c>
      <c r="V22">
        <f t="shared" si="1"/>
        <v>0.60298696076282976</v>
      </c>
      <c r="W22">
        <f t="shared" si="2"/>
        <v>0.29563300456497932</v>
      </c>
      <c r="X22">
        <f t="shared" si="3"/>
        <v>1.4524895401786684</v>
      </c>
      <c r="Y22">
        <f t="shared" si="4"/>
        <v>1.3102821407621612</v>
      </c>
      <c r="Z22">
        <f t="shared" si="5"/>
        <v>-1.093633659865032</v>
      </c>
      <c r="AA22">
        <f t="shared" si="6"/>
        <v>-1.8948783841369221</v>
      </c>
      <c r="AB22">
        <f t="shared" si="7"/>
        <v>-0.36357107113247134</v>
      </c>
      <c r="AC22">
        <f t="shared" si="8"/>
        <v>0.87260848762274246</v>
      </c>
      <c r="AD22">
        <f>X22*'Comb LR RESULTS'!$B$18+Y22*'Comb LR RESULTS'!$B$19+Z22*'Comb LR RESULTS'!$B$20+AA22*'Comb LR RESULTS'!$B$21+AB22*'Comb LR RESULTS'!$B$22</f>
        <v>0.52060583406777727</v>
      </c>
    </row>
    <row r="23" spans="1:30" x14ac:dyDescent="0.3">
      <c r="A23">
        <v>2021</v>
      </c>
      <c r="B23" t="s">
        <v>52</v>
      </c>
      <c r="C23" t="s">
        <v>35</v>
      </c>
      <c r="D23">
        <v>2021</v>
      </c>
      <c r="E23">
        <v>622</v>
      </c>
      <c r="F23">
        <v>391</v>
      </c>
      <c r="G23">
        <v>31.2</v>
      </c>
      <c r="H23">
        <v>104.8</v>
      </c>
      <c r="I23">
        <v>112.4</v>
      </c>
      <c r="J23">
        <v>7.9</v>
      </c>
      <c r="K23">
        <v>15.7</v>
      </c>
      <c r="L23">
        <v>46.4</v>
      </c>
      <c r="M23">
        <v>30.7</v>
      </c>
      <c r="N23">
        <v>39.200000000000003</v>
      </c>
      <c r="O23">
        <v>75.5</v>
      </c>
      <c r="P23">
        <v>35.700000000000003</v>
      </c>
      <c r="Q23">
        <v>-3.8</v>
      </c>
      <c r="R23">
        <f>VLOOKUP($B23,'FG21'!$A:$Y,15,FALSE)</f>
        <v>0.454388984</v>
      </c>
      <c r="S23">
        <f>VLOOKUP($B23,'FG21'!$A:$Y,16,FALSE)</f>
        <v>0.31422523718171502</v>
      </c>
      <c r="T23">
        <f>VLOOKUP($B23,'FG21'!$A:$Y,17,FALSE)</f>
        <v>0.29899999999999999</v>
      </c>
      <c r="U23">
        <f t="shared" si="0"/>
        <v>-0.42563013118700088</v>
      </c>
      <c r="V23">
        <f t="shared" si="1"/>
        <v>-0.53864755588655033</v>
      </c>
      <c r="W23">
        <f t="shared" si="2"/>
        <v>-0.19155812030485775</v>
      </c>
      <c r="X23">
        <f t="shared" si="3"/>
        <v>-1.3925580220163432</v>
      </c>
      <c r="Y23">
        <f t="shared" si="4"/>
        <v>1.2099987140774437</v>
      </c>
      <c r="Z23">
        <f t="shared" si="5"/>
        <v>-0.64925024005452692</v>
      </c>
      <c r="AA23">
        <f t="shared" si="6"/>
        <v>-1.9158481099774214</v>
      </c>
      <c r="AB23">
        <f t="shared" si="7"/>
        <v>1.3489600745082237</v>
      </c>
      <c r="AC23">
        <f t="shared" si="8"/>
        <v>-1.4055592303536746</v>
      </c>
      <c r="AD23">
        <f>X23*'Comb LR RESULTS'!$B$18+Y23*'Comb LR RESULTS'!$B$19+Z23*'Comb LR RESULTS'!$B$20+AA23*'Comb LR RESULTS'!$B$21+AB23*'Comb LR RESULTS'!$B$22</f>
        <v>-0.1193052482574542</v>
      </c>
    </row>
    <row r="24" spans="1:30" x14ac:dyDescent="0.3">
      <c r="A24">
        <v>2021</v>
      </c>
      <c r="B24" t="s">
        <v>43</v>
      </c>
      <c r="C24" t="s">
        <v>44</v>
      </c>
      <c r="D24">
        <v>2021</v>
      </c>
      <c r="E24">
        <v>659</v>
      </c>
      <c r="F24">
        <v>452</v>
      </c>
      <c r="G24">
        <v>31</v>
      </c>
      <c r="H24">
        <v>108.4</v>
      </c>
      <c r="I24">
        <v>114.4</v>
      </c>
      <c r="J24">
        <v>9.5</v>
      </c>
      <c r="K24">
        <v>20.100000000000001</v>
      </c>
      <c r="L24">
        <v>47.8</v>
      </c>
      <c r="M24">
        <v>27.7</v>
      </c>
      <c r="N24">
        <v>36.4</v>
      </c>
      <c r="O24">
        <v>76.900000000000006</v>
      </c>
      <c r="P24">
        <v>22.3</v>
      </c>
      <c r="Q24">
        <v>0.3</v>
      </c>
      <c r="R24">
        <f>VLOOKUP($B24,'FG21'!$A:$Y,15,FALSE)</f>
        <v>0.53807106500000002</v>
      </c>
      <c r="S24">
        <f>VLOOKUP($B24,'FG21'!$A:$Y,16,FALSE)</f>
        <v>0.37304512686925301</v>
      </c>
      <c r="T24">
        <f>VLOOKUP($B24,'FG21'!$A:$Y,17,FALSE)</f>
        <v>0.39400000000000002</v>
      </c>
      <c r="U24">
        <f t="shared" si="0"/>
        <v>0.54864461996937774</v>
      </c>
      <c r="V24">
        <f t="shared" si="1"/>
        <v>1.1388002373336297</v>
      </c>
      <c r="W24">
        <f t="shared" si="2"/>
        <v>0.26697470310204779</v>
      </c>
      <c r="X24">
        <f t="shared" si="3"/>
        <v>-0.96427129222354635</v>
      </c>
      <c r="Y24">
        <f t="shared" si="4"/>
        <v>1.1849278574062645</v>
      </c>
      <c r="Z24">
        <f t="shared" si="5"/>
        <v>-1.3898892730720354</v>
      </c>
      <c r="AA24">
        <f t="shared" si="6"/>
        <v>-1.6222719482104138</v>
      </c>
      <c r="AB24">
        <f t="shared" si="7"/>
        <v>0.8101862309358695</v>
      </c>
      <c r="AC24">
        <f t="shared" si="8"/>
        <v>0.14235895133201648</v>
      </c>
      <c r="AD24">
        <f>X24*'Comb LR RESULTS'!$B$18+Y24*'Comb LR RESULTS'!$B$19+Z24*'Comb LR RESULTS'!$B$20+AA24*'Comb LR RESULTS'!$B$21+AB24*'Comb LR RESULTS'!$B$22</f>
        <v>0.22004154522931854</v>
      </c>
    </row>
    <row r="25" spans="1:30" x14ac:dyDescent="0.3">
      <c r="A25">
        <v>2021</v>
      </c>
      <c r="B25" t="s">
        <v>286</v>
      </c>
      <c r="C25" t="s">
        <v>19</v>
      </c>
      <c r="D25">
        <v>2021</v>
      </c>
      <c r="E25">
        <v>692</v>
      </c>
      <c r="F25">
        <v>496</v>
      </c>
      <c r="G25">
        <v>30.8</v>
      </c>
      <c r="H25">
        <v>112.7</v>
      </c>
      <c r="I25">
        <v>117.4</v>
      </c>
      <c r="J25">
        <v>7.7</v>
      </c>
      <c r="K25">
        <v>24.6</v>
      </c>
      <c r="L25">
        <v>52.6</v>
      </c>
      <c r="M25">
        <v>28</v>
      </c>
      <c r="N25">
        <v>29.2</v>
      </c>
      <c r="O25">
        <v>84.9</v>
      </c>
      <c r="P25">
        <v>37.4</v>
      </c>
      <c r="Q25">
        <v>-0.2</v>
      </c>
      <c r="R25">
        <f>VLOOKUP($B25,'FG21'!$A:$Y,15,FALSE)</f>
        <v>0.600993377</v>
      </c>
      <c r="S25">
        <f>VLOOKUP($B25,'FG21'!$A:$Y,16,FALSE)</f>
        <v>0.41904787406562499</v>
      </c>
      <c r="T25">
        <f>VLOOKUP($B25,'FG21'!$A:$Y,17,FALSE)</f>
        <v>0.42099999999999999</v>
      </c>
      <c r="U25">
        <f t="shared" si="0"/>
        <v>1.5450619791065827</v>
      </c>
      <c r="V25">
        <f t="shared" si="1"/>
        <v>2.4507239280536619</v>
      </c>
      <c r="W25">
        <f t="shared" si="2"/>
        <v>-0.24887472323072102</v>
      </c>
      <c r="X25">
        <f t="shared" si="3"/>
        <v>0.5041403527803312</v>
      </c>
      <c r="Y25">
        <f t="shared" si="4"/>
        <v>1.1598570007350852</v>
      </c>
      <c r="Z25">
        <f t="shared" si="5"/>
        <v>-1.3158253697702842</v>
      </c>
      <c r="AA25">
        <f t="shared" si="6"/>
        <v>5.5306119029623825E-2</v>
      </c>
      <c r="AB25">
        <f t="shared" si="7"/>
        <v>-0.5752322239644676</v>
      </c>
      <c r="AC25">
        <f t="shared" si="8"/>
        <v>3.1062207134994608</v>
      </c>
      <c r="AD25">
        <f>X25*'Comb LR RESULTS'!$B$18+Y25*'Comb LR RESULTS'!$B$19+Z25*'Comb LR RESULTS'!$B$20+AA25*'Comb LR RESULTS'!$B$21+AB25*'Comb LR RESULTS'!$B$22</f>
        <v>1.1500879194034359</v>
      </c>
    </row>
    <row r="26" spans="1:30" x14ac:dyDescent="0.3">
      <c r="A26">
        <v>2021</v>
      </c>
      <c r="B26" t="s">
        <v>130</v>
      </c>
      <c r="C26" t="s">
        <v>82</v>
      </c>
      <c r="D26">
        <v>2021</v>
      </c>
      <c r="E26">
        <v>413</v>
      </c>
      <c r="F26">
        <v>261</v>
      </c>
      <c r="G26">
        <v>30.3</v>
      </c>
      <c r="H26">
        <v>105.1</v>
      </c>
      <c r="I26">
        <v>112.5</v>
      </c>
      <c r="J26">
        <v>8.8000000000000007</v>
      </c>
      <c r="K26">
        <v>20.6</v>
      </c>
      <c r="L26">
        <v>51</v>
      </c>
      <c r="M26">
        <v>30.4</v>
      </c>
      <c r="N26">
        <v>30.5</v>
      </c>
      <c r="O26">
        <v>79.8</v>
      </c>
      <c r="P26">
        <v>39.799999999999997</v>
      </c>
      <c r="Q26">
        <v>-3.2</v>
      </c>
      <c r="R26">
        <f>VLOOKUP($B26,'FG21'!$A:$Y,15,FALSE)</f>
        <v>0.48088531099999998</v>
      </c>
      <c r="S26">
        <f>VLOOKUP($B26,'FG21'!$A:$Y,16,FALSE)</f>
        <v>0.34926334959505201</v>
      </c>
      <c r="T26">
        <f>VLOOKUP($B26,'FG21'!$A:$Y,17,FALSE)</f>
        <v>0.32500000000000001</v>
      </c>
      <c r="U26">
        <f t="shared" si="0"/>
        <v>0.65935765987351158</v>
      </c>
      <c r="V26">
        <f t="shared" si="1"/>
        <v>0.4605825456755942</v>
      </c>
      <c r="W26">
        <f t="shared" si="2"/>
        <v>6.6366592861526782E-2</v>
      </c>
      <c r="X26">
        <f t="shared" si="3"/>
        <v>1.4669804445705387E-2</v>
      </c>
      <c r="Y26">
        <f t="shared" si="4"/>
        <v>1.0971798590571367</v>
      </c>
      <c r="Z26">
        <f t="shared" si="5"/>
        <v>-0.72331414335627786</v>
      </c>
      <c r="AA26">
        <f t="shared" si="6"/>
        <v>-1.0141498988359019</v>
      </c>
      <c r="AB26">
        <f t="shared" si="7"/>
        <v>-0.32508722516301769</v>
      </c>
      <c r="AC26">
        <f t="shared" si="8"/>
        <v>1.1314313287405304</v>
      </c>
      <c r="AD26">
        <f>X26*'Comb LR RESULTS'!$B$18+Y26*'Comb LR RESULTS'!$B$19+Z26*'Comb LR RESULTS'!$B$20+AA26*'Comb LR RESULTS'!$B$21+AB26*'Comb LR RESULTS'!$B$22</f>
        <v>0.51151547780542095</v>
      </c>
    </row>
    <row r="27" spans="1:30" x14ac:dyDescent="0.3">
      <c r="A27">
        <v>2021</v>
      </c>
      <c r="B27" t="s">
        <v>107</v>
      </c>
      <c r="C27" t="s">
        <v>54</v>
      </c>
      <c r="D27">
        <v>2021</v>
      </c>
      <c r="E27">
        <v>631</v>
      </c>
      <c r="F27">
        <v>473</v>
      </c>
      <c r="G27">
        <v>30.2</v>
      </c>
      <c r="H27">
        <v>109.3</v>
      </c>
      <c r="I27">
        <v>119.6</v>
      </c>
      <c r="J27">
        <v>9.9</v>
      </c>
      <c r="K27">
        <v>22.5</v>
      </c>
      <c r="L27">
        <v>52.9</v>
      </c>
      <c r="M27">
        <v>30.4</v>
      </c>
      <c r="N27">
        <v>32.700000000000003</v>
      </c>
      <c r="O27">
        <v>87.7</v>
      </c>
      <c r="P27">
        <v>31.3</v>
      </c>
      <c r="Q27">
        <v>5.5</v>
      </c>
      <c r="R27">
        <f>VLOOKUP($B27,'FG21'!$A:$Y,15,FALSE)</f>
        <v>0.48936170200000001</v>
      </c>
      <c r="S27">
        <f>VLOOKUP($B27,'FG21'!$A:$Y,16,FALSE)</f>
        <v>0.34968860206149799</v>
      </c>
      <c r="T27">
        <f>VLOOKUP($B27,'FG21'!$A:$Y,17,FALSE)</f>
        <v>0.38</v>
      </c>
      <c r="U27">
        <f t="shared" si="0"/>
        <v>1.08006721150922</v>
      </c>
      <c r="V27">
        <f t="shared" si="1"/>
        <v>0.47271005586289028</v>
      </c>
      <c r="W27">
        <f t="shared" si="2"/>
        <v>0.38160790895377433</v>
      </c>
      <c r="X27">
        <f t="shared" si="3"/>
        <v>0.59591608059307266</v>
      </c>
      <c r="Y27">
        <f t="shared" si="4"/>
        <v>1.0846444307215468</v>
      </c>
      <c r="Z27">
        <f t="shared" si="5"/>
        <v>-0.72331414335627786</v>
      </c>
      <c r="AA27">
        <f t="shared" si="6"/>
        <v>0.64245844256363638</v>
      </c>
      <c r="AB27">
        <f t="shared" si="7"/>
        <v>9.8235080500974806E-2</v>
      </c>
      <c r="AC27">
        <f t="shared" si="8"/>
        <v>2.3521819361404863</v>
      </c>
      <c r="AD27">
        <f>X27*'Comb LR RESULTS'!$B$18+Y27*'Comb LR RESULTS'!$B$19+Z27*'Comb LR RESULTS'!$B$20+AA27*'Comb LR RESULTS'!$B$21+AB27*'Comb LR RESULTS'!$B$22</f>
        <v>1.1418348367588464</v>
      </c>
    </row>
    <row r="28" spans="1:30" x14ac:dyDescent="0.3">
      <c r="A28">
        <v>2021</v>
      </c>
      <c r="B28" t="s">
        <v>20</v>
      </c>
      <c r="C28" t="s">
        <v>42</v>
      </c>
      <c r="D28">
        <v>2021</v>
      </c>
      <c r="E28">
        <v>666</v>
      </c>
      <c r="F28">
        <v>463</v>
      </c>
      <c r="G28">
        <v>30.2</v>
      </c>
      <c r="H28">
        <v>108</v>
      </c>
      <c r="I28">
        <v>115.3</v>
      </c>
      <c r="J28">
        <v>12.5</v>
      </c>
      <c r="K28">
        <v>20.9</v>
      </c>
      <c r="L28">
        <v>51.4</v>
      </c>
      <c r="M28">
        <v>30.5</v>
      </c>
      <c r="N28">
        <v>28.5</v>
      </c>
      <c r="O28">
        <v>82.9</v>
      </c>
      <c r="P28">
        <v>26.4</v>
      </c>
      <c r="Q28">
        <v>2.2999999999999998</v>
      </c>
      <c r="R28">
        <f>VLOOKUP($B28,'FG21'!$A:$Y,15,FALSE)</f>
        <v>0.53982300800000005</v>
      </c>
      <c r="S28">
        <f>VLOOKUP($B28,'FG21'!$A:$Y,16,FALSE)</f>
        <v>0.37855561228635198</v>
      </c>
      <c r="T28">
        <f>VLOOKUP($B28,'FG21'!$A:$Y,17,FALSE)</f>
        <v>0.378</v>
      </c>
      <c r="U28">
        <f t="shared" si="0"/>
        <v>0.72578548381599128</v>
      </c>
      <c r="V28">
        <f t="shared" si="1"/>
        <v>1.2959503382873734</v>
      </c>
      <c r="W28">
        <f t="shared" si="2"/>
        <v>1.126723746989996</v>
      </c>
      <c r="X28">
        <f t="shared" si="3"/>
        <v>0.13703744152936131</v>
      </c>
      <c r="Y28">
        <f t="shared" si="4"/>
        <v>1.0846444307215468</v>
      </c>
      <c r="Z28">
        <f t="shared" si="5"/>
        <v>-0.69862617558902729</v>
      </c>
      <c r="AA28">
        <f t="shared" si="6"/>
        <v>-0.36408839778038554</v>
      </c>
      <c r="AB28">
        <f t="shared" si="7"/>
        <v>-0.70992568485755581</v>
      </c>
      <c r="AC28">
        <f t="shared" si="8"/>
        <v>2.1291078933877445</v>
      </c>
      <c r="AD28">
        <f>X28*'Comb LR RESULTS'!$B$18+Y28*'Comb LR RESULTS'!$B$19+Z28*'Comb LR RESULTS'!$B$20+AA28*'Comb LR RESULTS'!$B$21+AB28*'Comb LR RESULTS'!$B$22</f>
        <v>0.80953171229874477</v>
      </c>
    </row>
    <row r="29" spans="1:30" x14ac:dyDescent="0.3">
      <c r="A29">
        <v>2021</v>
      </c>
      <c r="B29" t="s">
        <v>142</v>
      </c>
      <c r="C29" t="s">
        <v>44</v>
      </c>
      <c r="D29">
        <v>2021</v>
      </c>
      <c r="E29">
        <v>572</v>
      </c>
      <c r="F29">
        <v>397</v>
      </c>
      <c r="G29">
        <v>29.7</v>
      </c>
      <c r="H29">
        <v>108.4</v>
      </c>
      <c r="I29">
        <v>116.4</v>
      </c>
      <c r="J29">
        <v>10.1</v>
      </c>
      <c r="K29">
        <v>19.899999999999999</v>
      </c>
      <c r="L29">
        <v>52.6</v>
      </c>
      <c r="M29">
        <v>32.700000000000003</v>
      </c>
      <c r="N29">
        <v>35.6</v>
      </c>
      <c r="O29">
        <v>82.8</v>
      </c>
      <c r="P29">
        <v>34</v>
      </c>
      <c r="Q29">
        <v>4.4000000000000004</v>
      </c>
      <c r="R29">
        <f>VLOOKUP($B29,'FG21'!$A:$Y,15,FALSE)</f>
        <v>0.50095969200000001</v>
      </c>
      <c r="S29">
        <f>VLOOKUP($B29,'FG21'!$A:$Y,16,FALSE)</f>
        <v>0.34396321404647101</v>
      </c>
      <c r="T29">
        <f>VLOOKUP($B29,'FG21'!$A:$Y,17,FALSE)</f>
        <v>0.35399999999999998</v>
      </c>
      <c r="U29">
        <f t="shared" si="0"/>
        <v>0.50435940400772361</v>
      </c>
      <c r="V29">
        <f t="shared" si="1"/>
        <v>0.30943128158849625</v>
      </c>
      <c r="W29">
        <f t="shared" si="2"/>
        <v>0.43892451187963732</v>
      </c>
      <c r="X29">
        <f t="shared" si="3"/>
        <v>0.5041403527803312</v>
      </c>
      <c r="Y29">
        <f t="shared" si="4"/>
        <v>1.0219672890435985</v>
      </c>
      <c r="Z29">
        <f t="shared" si="5"/>
        <v>-0.15549088470952041</v>
      </c>
      <c r="AA29">
        <f t="shared" si="6"/>
        <v>-0.38505812362088782</v>
      </c>
      <c r="AB29">
        <f t="shared" si="7"/>
        <v>0.65625084705805481</v>
      </c>
      <c r="AC29">
        <f t="shared" si="8"/>
        <v>0.13614920307417619</v>
      </c>
      <c r="AD29">
        <f>X29*'Comb LR RESULTS'!$B$18+Y29*'Comb LR RESULTS'!$B$19+Z29*'Comb LR RESULTS'!$B$20+AA29*'Comb LR RESULTS'!$B$21+AB29*'Comb LR RESULTS'!$B$22</f>
        <v>0.5220006952826941</v>
      </c>
    </row>
    <row r="30" spans="1:30" x14ac:dyDescent="0.3">
      <c r="A30">
        <v>2021</v>
      </c>
      <c r="B30" t="s">
        <v>87</v>
      </c>
      <c r="C30" t="s">
        <v>88</v>
      </c>
      <c r="D30">
        <v>2021</v>
      </c>
      <c r="E30">
        <v>634</v>
      </c>
      <c r="F30">
        <v>438</v>
      </c>
      <c r="G30">
        <v>28.8</v>
      </c>
      <c r="H30">
        <v>109.9</v>
      </c>
      <c r="I30">
        <v>118.4</v>
      </c>
      <c r="J30">
        <v>10.7</v>
      </c>
      <c r="K30">
        <v>19.3</v>
      </c>
      <c r="L30">
        <v>51.3</v>
      </c>
      <c r="M30">
        <v>32</v>
      </c>
      <c r="N30">
        <v>36.1</v>
      </c>
      <c r="O30">
        <v>85.6</v>
      </c>
      <c r="P30">
        <v>29.3</v>
      </c>
      <c r="Q30">
        <v>4.3</v>
      </c>
      <c r="R30">
        <f>VLOOKUP($B30,'FG21'!$A:$Y,15,FALSE)</f>
        <v>0.51871657699999996</v>
      </c>
      <c r="S30">
        <f>VLOOKUP($B30,'FG21'!$A:$Y,16,FALSE)</f>
        <v>0.36261495451919601</v>
      </c>
      <c r="T30">
        <f>VLOOKUP($B30,'FG21'!$A:$Y,17,FALSE)</f>
        <v>0.377</v>
      </c>
      <c r="U30">
        <f t="shared" si="0"/>
        <v>0.37150375612276337</v>
      </c>
      <c r="V30">
        <f t="shared" si="1"/>
        <v>0.84134864936820541</v>
      </c>
      <c r="W30">
        <f t="shared" si="2"/>
        <v>0.6108743206572268</v>
      </c>
      <c r="X30">
        <f t="shared" si="3"/>
        <v>0.10644553225844679</v>
      </c>
      <c r="Y30">
        <f t="shared" si="4"/>
        <v>0.90914843402329149</v>
      </c>
      <c r="Z30">
        <f t="shared" si="5"/>
        <v>-0.32830665908027307</v>
      </c>
      <c r="AA30">
        <f t="shared" si="6"/>
        <v>0.20209419991312472</v>
      </c>
      <c r="AB30">
        <f t="shared" si="7"/>
        <v>0.75246046198168937</v>
      </c>
      <c r="AC30">
        <f t="shared" si="8"/>
        <v>0.68708883103499985</v>
      </c>
      <c r="AD30">
        <f>X30*'Comb LR RESULTS'!$B$18+Y30*'Comb LR RESULTS'!$B$19+Z30*'Comb LR RESULTS'!$B$20+AA30*'Comb LR RESULTS'!$B$21+AB30*'Comb LR RESULTS'!$B$22</f>
        <v>0.65501408902066061</v>
      </c>
    </row>
    <row r="31" spans="1:30" x14ac:dyDescent="0.3">
      <c r="A31">
        <v>2021</v>
      </c>
      <c r="B31" t="s">
        <v>430</v>
      </c>
      <c r="C31" t="s">
        <v>25</v>
      </c>
      <c r="D31">
        <v>2021</v>
      </c>
      <c r="E31">
        <v>420</v>
      </c>
      <c r="F31">
        <v>306</v>
      </c>
      <c r="G31">
        <v>28.4</v>
      </c>
      <c r="H31">
        <v>104.7</v>
      </c>
      <c r="I31">
        <v>111.2</v>
      </c>
      <c r="J31">
        <v>8.8000000000000007</v>
      </c>
      <c r="K31">
        <v>15.6</v>
      </c>
      <c r="L31">
        <v>46.8</v>
      </c>
      <c r="M31">
        <v>31.2</v>
      </c>
      <c r="N31">
        <v>38.1</v>
      </c>
      <c r="O31">
        <v>87.7</v>
      </c>
      <c r="P31">
        <v>31.7</v>
      </c>
      <c r="Q31">
        <v>4.3</v>
      </c>
      <c r="R31">
        <f>VLOOKUP($B31,'FG21'!$A:$Y,15,FALSE)</f>
        <v>0.53645833300000001</v>
      </c>
      <c r="S31">
        <f>VLOOKUP($B31,'FG21'!$A:$Y,16,FALSE)</f>
        <v>0.37484273100583698</v>
      </c>
      <c r="T31">
        <f>VLOOKUP($B31,'FG21'!$A:$Y,17,FALSE)</f>
        <v>0.35899999999999999</v>
      </c>
      <c r="U31">
        <f t="shared" si="0"/>
        <v>-0.44777273916782762</v>
      </c>
      <c r="V31">
        <f t="shared" si="1"/>
        <v>1.1900649899201194</v>
      </c>
      <c r="W31">
        <f t="shared" si="2"/>
        <v>6.6366592861526782E-2</v>
      </c>
      <c r="X31">
        <f t="shared" si="3"/>
        <v>-1.2701903849326872</v>
      </c>
      <c r="Y31">
        <f t="shared" si="4"/>
        <v>0.85900672068093253</v>
      </c>
      <c r="Z31">
        <f t="shared" si="5"/>
        <v>-0.52581040121827549</v>
      </c>
      <c r="AA31">
        <f t="shared" si="6"/>
        <v>0.64245844256363638</v>
      </c>
      <c r="AB31">
        <f t="shared" si="7"/>
        <v>1.1372989216762275</v>
      </c>
      <c r="AC31">
        <f t="shared" si="8"/>
        <v>0.88997664278661703</v>
      </c>
      <c r="AD31">
        <f>X31*'Comb LR RESULTS'!$B$18+Y31*'Comb LR RESULTS'!$B$19+Z31*'Comb LR RESULTS'!$B$20+AA31*'Comb LR RESULTS'!$B$21+AB31*'Comb LR RESULTS'!$B$22</f>
        <v>0.64903590673351685</v>
      </c>
    </row>
    <row r="32" spans="1:30" x14ac:dyDescent="0.3">
      <c r="A32">
        <v>2021</v>
      </c>
      <c r="B32" t="s">
        <v>67</v>
      </c>
      <c r="C32" t="s">
        <v>46</v>
      </c>
      <c r="D32">
        <v>2021</v>
      </c>
      <c r="E32">
        <v>536</v>
      </c>
      <c r="F32">
        <v>349</v>
      </c>
      <c r="G32">
        <v>27.8</v>
      </c>
      <c r="H32">
        <v>106.2</v>
      </c>
      <c r="I32">
        <v>111.2</v>
      </c>
      <c r="J32">
        <v>4.9000000000000004</v>
      </c>
      <c r="K32">
        <v>16.7</v>
      </c>
      <c r="L32">
        <v>49.6</v>
      </c>
      <c r="M32">
        <v>32.9</v>
      </c>
      <c r="N32">
        <v>33.200000000000003</v>
      </c>
      <c r="O32">
        <v>78.7</v>
      </c>
      <c r="P32">
        <v>27.7</v>
      </c>
      <c r="Q32">
        <v>1.9</v>
      </c>
      <c r="R32">
        <f>VLOOKUP($B32,'FG21'!$A:$Y,15,FALSE)</f>
        <v>0.43907562999999999</v>
      </c>
      <c r="S32">
        <f>VLOOKUP($B32,'FG21'!$A:$Y,16,FALSE)</f>
        <v>0.33562864923387498</v>
      </c>
      <c r="T32">
        <f>VLOOKUP($B32,'FG21'!$A:$Y,17,FALSE)</f>
        <v>0.32900000000000001</v>
      </c>
      <c r="U32">
        <f t="shared" si="0"/>
        <v>-0.20420405137873313</v>
      </c>
      <c r="V32">
        <f t="shared" si="1"/>
        <v>7.1743019563383095E-2</v>
      </c>
      <c r="W32">
        <f t="shared" si="2"/>
        <v>-1.0513071641928058</v>
      </c>
      <c r="X32">
        <f t="shared" si="3"/>
        <v>-0.41361692534709144</v>
      </c>
      <c r="Y32">
        <f t="shared" si="4"/>
        <v>0.78379415066739477</v>
      </c>
      <c r="Z32">
        <f t="shared" si="5"/>
        <v>-0.10611494917502089</v>
      </c>
      <c r="AA32">
        <f t="shared" si="6"/>
        <v>-1.2448168830814059</v>
      </c>
      <c r="AB32">
        <f t="shared" si="7"/>
        <v>0.19444469542460935</v>
      </c>
      <c r="AC32">
        <f t="shared" si="8"/>
        <v>-0.54935247866359971</v>
      </c>
      <c r="AD32">
        <f>X32*'Comb LR RESULTS'!$B$18+Y32*'Comb LR RESULTS'!$B$19+Z32*'Comb LR RESULTS'!$B$20+AA32*'Comb LR RESULTS'!$B$21+AB32*'Comb LR RESULTS'!$B$22</f>
        <v>-3.4516994041877865E-3</v>
      </c>
    </row>
    <row r="33" spans="1:30" x14ac:dyDescent="0.3">
      <c r="A33">
        <v>2021</v>
      </c>
      <c r="B33" t="s">
        <v>34</v>
      </c>
      <c r="C33" t="s">
        <v>25</v>
      </c>
      <c r="D33">
        <v>2021</v>
      </c>
      <c r="E33">
        <v>408</v>
      </c>
      <c r="F33">
        <v>290</v>
      </c>
      <c r="G33">
        <v>27.6</v>
      </c>
      <c r="H33">
        <v>106.4</v>
      </c>
      <c r="I33">
        <v>115.3</v>
      </c>
      <c r="J33">
        <v>3.8</v>
      </c>
      <c r="K33">
        <v>22.7</v>
      </c>
      <c r="L33">
        <v>46.9</v>
      </c>
      <c r="M33">
        <v>24.2</v>
      </c>
      <c r="N33">
        <v>33.200000000000003</v>
      </c>
      <c r="O33">
        <v>84.7</v>
      </c>
      <c r="P33">
        <v>31.2</v>
      </c>
      <c r="Q33">
        <v>-2.2000000000000002</v>
      </c>
      <c r="R33">
        <f>VLOOKUP($B33,'FG21'!$A:$Y,15,FALSE)</f>
        <v>0.52124645800000002</v>
      </c>
      <c r="S33">
        <f>VLOOKUP($B33,'FG21'!$A:$Y,16,FALSE)</f>
        <v>0.38931176952413599</v>
      </c>
      <c r="T33">
        <f>VLOOKUP($B33,'FG21'!$A:$Y,17,FALSE)</f>
        <v>0.39200000000000002</v>
      </c>
      <c r="U33">
        <f t="shared" si="0"/>
        <v>1.1243524274708734</v>
      </c>
      <c r="V33">
        <f t="shared" si="1"/>
        <v>1.6026984861995368</v>
      </c>
      <c r="W33">
        <f t="shared" si="2"/>
        <v>-1.3665484802850536</v>
      </c>
      <c r="X33">
        <f t="shared" si="3"/>
        <v>-1.2395984756617726</v>
      </c>
      <c r="Y33">
        <f t="shared" si="4"/>
        <v>0.75872329399621541</v>
      </c>
      <c r="Z33">
        <f t="shared" si="5"/>
        <v>-2.2539681449257949</v>
      </c>
      <c r="AA33">
        <f t="shared" si="6"/>
        <v>1.3366667348622295E-2</v>
      </c>
      <c r="AB33">
        <f t="shared" si="7"/>
        <v>0.19444469542460935</v>
      </c>
      <c r="AC33">
        <f t="shared" si="8"/>
        <v>2.8316134108460229</v>
      </c>
      <c r="AD33">
        <f>X33*'Comb LR RESULTS'!$B$18+Y33*'Comb LR RESULTS'!$B$19+Z33*'Comb LR RESULTS'!$B$20+AA33*'Comb LR RESULTS'!$B$21+AB33*'Comb LR RESULTS'!$B$22</f>
        <v>0.77616507539454416</v>
      </c>
    </row>
    <row r="34" spans="1:30" x14ac:dyDescent="0.3">
      <c r="A34">
        <v>2021</v>
      </c>
      <c r="B34" t="s">
        <v>106</v>
      </c>
      <c r="C34" t="s">
        <v>112</v>
      </c>
      <c r="D34">
        <v>2021</v>
      </c>
      <c r="E34">
        <v>580</v>
      </c>
      <c r="F34">
        <v>416</v>
      </c>
      <c r="G34">
        <v>27.4</v>
      </c>
      <c r="H34">
        <v>105.6</v>
      </c>
      <c r="I34">
        <v>111.9</v>
      </c>
      <c r="J34">
        <v>7.2</v>
      </c>
      <c r="K34">
        <v>25.5</v>
      </c>
      <c r="L34">
        <v>49.3</v>
      </c>
      <c r="M34">
        <v>23.8</v>
      </c>
      <c r="N34">
        <v>40.700000000000003</v>
      </c>
      <c r="O34">
        <v>83.3</v>
      </c>
      <c r="P34">
        <v>42.6</v>
      </c>
      <c r="Q34">
        <v>0.7</v>
      </c>
      <c r="R34">
        <f>VLOOKUP($B34,'FG21'!$A:$Y,15,FALSE)</f>
        <v>0.57627118600000005</v>
      </c>
      <c r="S34">
        <f>VLOOKUP($B34,'FG21'!$A:$Y,16,FALSE)</f>
        <v>0.39124431846470598</v>
      </c>
      <c r="T34">
        <f>VLOOKUP($B34,'FG21'!$A:$Y,17,FALSE)</f>
        <v>0.374</v>
      </c>
      <c r="U34">
        <f t="shared" ref="U34:U65" si="9">STANDARDIZE(K34,AVERAGE(K:K),_xlfn.STDEV.P(K:K))</f>
        <v>1.7443454509340235</v>
      </c>
      <c r="V34">
        <f t="shared" ref="V34:V65" si="10">STANDARDIZE(S34,AVERAGE(S:S),_xlfn.STDEV.P(S:S))</f>
        <v>1.6578116455894965</v>
      </c>
      <c r="W34">
        <f t="shared" ref="W34:W65" si="11">STANDARDIZE(J34,AVERAGE(J:J),_xlfn.STDEV.P(J:J))</f>
        <v>-0.39216623054537902</v>
      </c>
      <c r="X34">
        <f t="shared" ref="X34:X65" si="12">STANDARDIZE(L34,AVERAGE(L:L),_xlfn.STDEV.P(L:L))</f>
        <v>-0.50539265315983495</v>
      </c>
      <c r="Y34">
        <f t="shared" ref="Y34:Y65" si="13">STANDARDIZE(G34,AVERAGE(G:G),_xlfn.STDEV.P(G:G))</f>
        <v>0.73365243732503571</v>
      </c>
      <c r="Z34">
        <f t="shared" ref="Z34:Z65" si="14">STANDARDIZE(M34,AVERAGE(M:M),_xlfn.STDEV.P(M:M))</f>
        <v>-2.3527200159947959</v>
      </c>
      <c r="AA34">
        <f t="shared" ref="AA34:AA65" si="15">STANDARDIZE(O34,AVERAGE(O:O),_xlfn.STDEV.P(O:O))</f>
        <v>-0.28020949441838544</v>
      </c>
      <c r="AB34">
        <f t="shared" ref="AB34:AB65" si="16">STANDARDIZE(N34,AVERAGE(N:N),_xlfn.STDEV.P(N:N))</f>
        <v>1.6375889192791273</v>
      </c>
      <c r="AC34">
        <f t="shared" ref="AC34:AC65" si="17">Y34+AA34-AB34-Z34</f>
        <v>1.1685740396223188</v>
      </c>
      <c r="AD34">
        <f>X34*'Comb LR RESULTS'!$B$18+Y34*'Comb LR RESULTS'!$B$19+Z34*'Comb LR RESULTS'!$B$20+AA34*'Comb LR RESULTS'!$B$21+AB34*'Comb LR RESULTS'!$B$22</f>
        <v>0.54953811771885808</v>
      </c>
    </row>
    <row r="35" spans="1:30" x14ac:dyDescent="0.3">
      <c r="A35">
        <v>2021</v>
      </c>
      <c r="B35" t="s">
        <v>100</v>
      </c>
      <c r="C35" t="s">
        <v>59</v>
      </c>
      <c r="D35">
        <v>2021</v>
      </c>
      <c r="E35">
        <v>612</v>
      </c>
      <c r="F35">
        <v>371</v>
      </c>
      <c r="G35">
        <v>27.2</v>
      </c>
      <c r="H35">
        <v>105.9</v>
      </c>
      <c r="I35">
        <v>111.2</v>
      </c>
      <c r="J35">
        <v>14</v>
      </c>
      <c r="K35">
        <v>17.5</v>
      </c>
      <c r="L35">
        <v>47</v>
      </c>
      <c r="M35">
        <v>29.5</v>
      </c>
      <c r="N35">
        <v>36.200000000000003</v>
      </c>
      <c r="O35">
        <v>78.2</v>
      </c>
      <c r="P35">
        <v>37.700000000000003</v>
      </c>
      <c r="Q35">
        <v>-3.7</v>
      </c>
      <c r="R35">
        <f>VLOOKUP($B35,'FG21'!$A:$Y,15,FALSE)</f>
        <v>0.52336448499999999</v>
      </c>
      <c r="S35">
        <f>VLOOKUP($B35,'FG21'!$A:$Y,16,FALSE)</f>
        <v>0.36336189859627499</v>
      </c>
      <c r="T35">
        <f>VLOOKUP($B35,'FG21'!$A:$Y,17,FALSE)</f>
        <v>0.36</v>
      </c>
      <c r="U35">
        <f t="shared" si="9"/>
        <v>-2.7063187532118768E-2</v>
      </c>
      <c r="V35">
        <f t="shared" si="10"/>
        <v>0.86265028220721574</v>
      </c>
      <c r="W35">
        <f t="shared" si="11"/>
        <v>1.5565982689339699</v>
      </c>
      <c r="X35">
        <f t="shared" si="12"/>
        <v>-1.2090065663908582</v>
      </c>
      <c r="Y35">
        <f t="shared" si="13"/>
        <v>0.70858158065385646</v>
      </c>
      <c r="Z35">
        <f t="shared" si="14"/>
        <v>-0.94550585326153003</v>
      </c>
      <c r="AA35">
        <f t="shared" si="15"/>
        <v>-1.3496655122839083</v>
      </c>
      <c r="AB35">
        <f t="shared" si="16"/>
        <v>0.77170238496641652</v>
      </c>
      <c r="AC35">
        <f t="shared" si="17"/>
        <v>-0.46728046333493822</v>
      </c>
      <c r="AD35">
        <f>X35*'Comb LR RESULTS'!$B$18+Y35*'Comb LR RESULTS'!$B$19+Z35*'Comb LR RESULTS'!$B$20+AA35*'Comb LR RESULTS'!$B$21+AB35*'Comb LR RESULTS'!$B$22</f>
        <v>-8.9729762743690933E-2</v>
      </c>
    </row>
    <row r="36" spans="1:30" x14ac:dyDescent="0.3">
      <c r="A36">
        <v>2021</v>
      </c>
      <c r="B36" t="s">
        <v>147</v>
      </c>
      <c r="C36" t="s">
        <v>64</v>
      </c>
      <c r="D36">
        <v>2021</v>
      </c>
      <c r="E36">
        <v>652</v>
      </c>
      <c r="F36">
        <v>432</v>
      </c>
      <c r="G36">
        <v>27.1</v>
      </c>
      <c r="H36">
        <v>107.2</v>
      </c>
      <c r="I36">
        <v>115.6</v>
      </c>
      <c r="J36">
        <v>5.3</v>
      </c>
      <c r="K36">
        <v>18.399999999999999</v>
      </c>
      <c r="L36">
        <v>51.7</v>
      </c>
      <c r="M36">
        <v>33.299999999999997</v>
      </c>
      <c r="N36">
        <v>36.200000000000003</v>
      </c>
      <c r="O36">
        <v>84.5</v>
      </c>
      <c r="P36">
        <v>31.2</v>
      </c>
      <c r="Q36">
        <v>2.9</v>
      </c>
      <c r="R36">
        <f>VLOOKUP($B36,'FG21'!$A:$Y,15,FALSE)</f>
        <v>0.48056537100000002</v>
      </c>
      <c r="S36">
        <f>VLOOKUP($B36,'FG21'!$A:$Y,16,FALSE)</f>
        <v>0.35393579903899097</v>
      </c>
      <c r="T36">
        <f>VLOOKUP($B36,'FG21'!$A:$Y,17,FALSE)</f>
        <v>0.34899999999999998</v>
      </c>
      <c r="U36">
        <f t="shared" si="9"/>
        <v>0.17222028429532191</v>
      </c>
      <c r="V36">
        <f t="shared" si="10"/>
        <v>0.59383322075002987</v>
      </c>
      <c r="W36">
        <f t="shared" si="11"/>
        <v>-0.93667395834107958</v>
      </c>
      <c r="X36">
        <f t="shared" si="12"/>
        <v>0.22881316934210488</v>
      </c>
      <c r="Y36">
        <f t="shared" si="13"/>
        <v>0.69604615231826705</v>
      </c>
      <c r="Z36">
        <f t="shared" si="14"/>
        <v>-7.3630781060201175E-3</v>
      </c>
      <c r="AA36">
        <f t="shared" si="15"/>
        <v>-2.8572784332379239E-2</v>
      </c>
      <c r="AB36">
        <f t="shared" si="16"/>
        <v>0.77170238496641652</v>
      </c>
      <c r="AC36">
        <f t="shared" si="17"/>
        <v>-9.6865938874508548E-2</v>
      </c>
      <c r="AD36">
        <f>X36*'Comb LR RESULTS'!$B$18+Y36*'Comb LR RESULTS'!$B$19+Z36*'Comb LR RESULTS'!$B$20+AA36*'Comb LR RESULTS'!$B$21+AB36*'Comb LR RESULTS'!$B$22</f>
        <v>0.37560033732187015</v>
      </c>
    </row>
    <row r="37" spans="1:30" x14ac:dyDescent="0.3">
      <c r="A37">
        <v>2021</v>
      </c>
      <c r="B37" t="s">
        <v>116</v>
      </c>
      <c r="C37" t="s">
        <v>21</v>
      </c>
      <c r="D37">
        <v>2021</v>
      </c>
      <c r="E37">
        <v>678</v>
      </c>
      <c r="F37">
        <v>491</v>
      </c>
      <c r="G37">
        <v>26.9</v>
      </c>
      <c r="H37">
        <v>105.5</v>
      </c>
      <c r="I37">
        <v>113.6</v>
      </c>
      <c r="J37">
        <v>6.5</v>
      </c>
      <c r="K37">
        <v>23.3</v>
      </c>
      <c r="L37">
        <v>48.9</v>
      </c>
      <c r="M37">
        <v>25.6</v>
      </c>
      <c r="N37">
        <v>30.9</v>
      </c>
      <c r="O37">
        <v>84.1</v>
      </c>
      <c r="P37">
        <v>26.7</v>
      </c>
      <c r="Q37">
        <v>3.9</v>
      </c>
      <c r="R37">
        <f>VLOOKUP($B37,'FG21'!$A:$Y,15,FALSE)</f>
        <v>0.50333333300000005</v>
      </c>
      <c r="S37">
        <f>VLOOKUP($B37,'FG21'!$A:$Y,16,FALSE)</f>
        <v>0.37914660520413301</v>
      </c>
      <c r="T37">
        <f>VLOOKUP($B37,'FG21'!$A:$Y,17,FALSE)</f>
        <v>0.41599999999999998</v>
      </c>
      <c r="U37">
        <f t="shared" si="9"/>
        <v>1.2572080753558343</v>
      </c>
      <c r="V37">
        <f t="shared" si="10"/>
        <v>1.3128044971612989</v>
      </c>
      <c r="W37">
        <f t="shared" si="11"/>
        <v>-0.5927743407859003</v>
      </c>
      <c r="X37">
        <f t="shared" si="12"/>
        <v>-0.62776029024349089</v>
      </c>
      <c r="Y37">
        <f t="shared" si="13"/>
        <v>0.67097529564708736</v>
      </c>
      <c r="Z37">
        <f t="shared" si="14"/>
        <v>-1.9083365961842906</v>
      </c>
      <c r="AA37">
        <f t="shared" si="15"/>
        <v>-0.11245168769438231</v>
      </c>
      <c r="AB37">
        <f t="shared" si="16"/>
        <v>-0.24811953322411032</v>
      </c>
      <c r="AC37">
        <f t="shared" si="17"/>
        <v>2.714979737361106</v>
      </c>
      <c r="AD37">
        <f>X37*'Comb LR RESULTS'!$B$18+Y37*'Comb LR RESULTS'!$B$19+Z37*'Comb LR RESULTS'!$B$20+AA37*'Comb LR RESULTS'!$B$21+AB37*'Comb LR RESULTS'!$B$22</f>
        <v>0.7205415285210004</v>
      </c>
    </row>
    <row r="38" spans="1:30" x14ac:dyDescent="0.3">
      <c r="A38">
        <v>2021</v>
      </c>
      <c r="B38" t="s">
        <v>473</v>
      </c>
      <c r="C38" t="s">
        <v>61</v>
      </c>
      <c r="D38">
        <v>2021</v>
      </c>
      <c r="E38">
        <v>526</v>
      </c>
      <c r="F38">
        <v>363</v>
      </c>
      <c r="G38">
        <v>26.7</v>
      </c>
      <c r="H38">
        <v>105.4</v>
      </c>
      <c r="I38">
        <v>112.6</v>
      </c>
      <c r="J38">
        <v>3</v>
      </c>
      <c r="K38">
        <v>18.899999999999999</v>
      </c>
      <c r="L38">
        <v>50.2</v>
      </c>
      <c r="M38">
        <v>31.3</v>
      </c>
      <c r="N38">
        <v>34.299999999999997</v>
      </c>
      <c r="O38">
        <v>83.9</v>
      </c>
      <c r="P38">
        <v>33.9</v>
      </c>
      <c r="Q38">
        <v>1.8</v>
      </c>
      <c r="R38">
        <f>VLOOKUP($B38,'FG21'!$A:$Y,15,FALSE)</f>
        <v>0.38559322000000001</v>
      </c>
      <c r="S38">
        <f>VLOOKUP($B38,'FG21'!$A:$Y,16,FALSE)</f>
        <v>0.30486215486725898</v>
      </c>
      <c r="T38">
        <f>VLOOKUP($B38,'FG21'!$A:$Y,17,FALSE)</f>
        <v>0.315</v>
      </c>
      <c r="U38">
        <f t="shared" si="9"/>
        <v>0.28293332419945577</v>
      </c>
      <c r="V38">
        <f t="shared" si="10"/>
        <v>-0.80566746785096854</v>
      </c>
      <c r="W38">
        <f t="shared" si="11"/>
        <v>-1.5958148919885065</v>
      </c>
      <c r="X38">
        <f t="shared" si="12"/>
        <v>-0.23006546972160646</v>
      </c>
      <c r="Y38">
        <f t="shared" si="13"/>
        <v>0.6459044389759081</v>
      </c>
      <c r="Z38">
        <f t="shared" si="14"/>
        <v>-0.50112243345102481</v>
      </c>
      <c r="AA38">
        <f t="shared" si="15"/>
        <v>-0.15439113937538085</v>
      </c>
      <c r="AB38">
        <f t="shared" si="16"/>
        <v>0.40610584825660423</v>
      </c>
      <c r="AC38">
        <f t="shared" si="17"/>
        <v>0.58652988479494783</v>
      </c>
      <c r="AD38">
        <f>X38*'Comb LR RESULTS'!$B$18+Y38*'Comb LR RESULTS'!$B$19+Z38*'Comb LR RESULTS'!$B$20+AA38*'Comb LR RESULTS'!$B$21+AB38*'Comb LR RESULTS'!$B$22</f>
        <v>0.38681745469278728</v>
      </c>
    </row>
    <row r="39" spans="1:30" x14ac:dyDescent="0.3">
      <c r="A39">
        <v>2021</v>
      </c>
      <c r="B39" t="s">
        <v>95</v>
      </c>
      <c r="C39" t="s">
        <v>48</v>
      </c>
      <c r="D39">
        <v>2021</v>
      </c>
      <c r="E39">
        <v>485</v>
      </c>
      <c r="F39">
        <v>279</v>
      </c>
      <c r="G39">
        <v>26.5</v>
      </c>
      <c r="H39">
        <v>108.5</v>
      </c>
      <c r="I39">
        <v>115.4</v>
      </c>
      <c r="J39">
        <v>7.2</v>
      </c>
      <c r="K39">
        <v>22.5</v>
      </c>
      <c r="L39">
        <v>55</v>
      </c>
      <c r="M39">
        <v>32.5</v>
      </c>
      <c r="N39">
        <v>31.1</v>
      </c>
      <c r="O39">
        <v>78.900000000000006</v>
      </c>
      <c r="P39">
        <v>44.2</v>
      </c>
      <c r="Q39">
        <v>-3.8</v>
      </c>
      <c r="R39">
        <f>VLOOKUP($B39,'FG21'!$A:$Y,15,FALSE)</f>
        <v>0.43825665800000002</v>
      </c>
      <c r="S39">
        <f>VLOOKUP($B39,'FG21'!$A:$Y,16,FALSE)</f>
        <v>0.33705533836887003</v>
      </c>
      <c r="T39">
        <f>VLOOKUP($B39,'FG21'!$A:$Y,17,FALSE)</f>
        <v>0.34599999999999997</v>
      </c>
      <c r="U39">
        <f t="shared" si="9"/>
        <v>1.08006721150922</v>
      </c>
      <c r="V39">
        <f t="shared" si="10"/>
        <v>0.11242987827430137</v>
      </c>
      <c r="W39">
        <f t="shared" si="11"/>
        <v>-0.39216623054537902</v>
      </c>
      <c r="X39">
        <f t="shared" si="12"/>
        <v>1.2383461752822689</v>
      </c>
      <c r="Y39">
        <f t="shared" si="13"/>
        <v>0.62083358230472885</v>
      </c>
      <c r="Z39">
        <f t="shared" si="14"/>
        <v>-0.20486682024402167</v>
      </c>
      <c r="AA39">
        <f t="shared" si="15"/>
        <v>-1.2028774314004043</v>
      </c>
      <c r="AB39">
        <f t="shared" si="16"/>
        <v>-0.20963568725465598</v>
      </c>
      <c r="AC39">
        <f t="shared" si="17"/>
        <v>-0.16754134159699777</v>
      </c>
      <c r="AD39">
        <f>X39*'Comb LR RESULTS'!$B$18+Y39*'Comb LR RESULTS'!$B$19+Z39*'Comb LR RESULTS'!$B$20+AA39*'Comb LR RESULTS'!$B$21+AB39*'Comb LR RESULTS'!$B$22</f>
        <v>0.12876632320979367</v>
      </c>
    </row>
    <row r="40" spans="1:30" x14ac:dyDescent="0.3">
      <c r="A40">
        <v>2021</v>
      </c>
      <c r="B40" t="s">
        <v>71</v>
      </c>
      <c r="C40" t="s">
        <v>112</v>
      </c>
      <c r="D40">
        <v>2021</v>
      </c>
      <c r="E40">
        <v>574</v>
      </c>
      <c r="F40">
        <v>339</v>
      </c>
      <c r="G40">
        <v>26.3</v>
      </c>
      <c r="H40">
        <v>106.1</v>
      </c>
      <c r="I40">
        <v>111.9</v>
      </c>
      <c r="J40">
        <v>10.6</v>
      </c>
      <c r="K40">
        <v>22.5</v>
      </c>
      <c r="L40">
        <v>55.8</v>
      </c>
      <c r="M40">
        <v>33.299999999999997</v>
      </c>
      <c r="N40">
        <v>28.8</v>
      </c>
      <c r="O40">
        <v>85.5</v>
      </c>
      <c r="P40">
        <v>39.299999999999997</v>
      </c>
      <c r="Q40">
        <v>-1.7</v>
      </c>
      <c r="R40">
        <f>VLOOKUP($B40,'FG21'!$A:$Y,15,FALSE)</f>
        <v>0.42772277199999997</v>
      </c>
      <c r="S40">
        <f>VLOOKUP($B40,'FG21'!$A:$Y,16,FALSE)</f>
        <v>0.30611186638110999</v>
      </c>
      <c r="T40">
        <f>VLOOKUP($B40,'FG21'!$A:$Y,17,FALSE)</f>
        <v>0.32600000000000001</v>
      </c>
      <c r="U40">
        <f t="shared" si="9"/>
        <v>1.08006721150922</v>
      </c>
      <c r="V40">
        <f t="shared" si="10"/>
        <v>-0.77002772367247241</v>
      </c>
      <c r="W40">
        <f t="shared" si="11"/>
        <v>0.58221601919429533</v>
      </c>
      <c r="X40">
        <f t="shared" si="12"/>
        <v>1.4830814494495808</v>
      </c>
      <c r="Y40">
        <f t="shared" si="13"/>
        <v>0.59576272563354948</v>
      </c>
      <c r="Z40">
        <f t="shared" si="14"/>
        <v>-7.3630781060201175E-3</v>
      </c>
      <c r="AA40">
        <f t="shared" si="15"/>
        <v>0.18112447407262544</v>
      </c>
      <c r="AB40">
        <f t="shared" si="16"/>
        <v>-0.65219991590337489</v>
      </c>
      <c r="AC40">
        <f t="shared" si="17"/>
        <v>1.43645019371557</v>
      </c>
      <c r="AD40">
        <f>X40*'Comb LR RESULTS'!$B$18+Y40*'Comb LR RESULTS'!$B$19+Z40*'Comb LR RESULTS'!$B$20+AA40*'Comb LR RESULTS'!$B$21+AB40*'Comb LR RESULTS'!$B$22</f>
        <v>0.6886338114663797</v>
      </c>
    </row>
    <row r="41" spans="1:30" x14ac:dyDescent="0.3">
      <c r="A41">
        <v>2021</v>
      </c>
      <c r="B41" t="s">
        <v>92</v>
      </c>
      <c r="C41" t="s">
        <v>21</v>
      </c>
      <c r="D41">
        <v>2021</v>
      </c>
      <c r="E41">
        <v>648</v>
      </c>
      <c r="F41">
        <v>427</v>
      </c>
      <c r="G41">
        <v>26.2</v>
      </c>
      <c r="H41">
        <v>104.3</v>
      </c>
      <c r="I41">
        <v>109.6</v>
      </c>
      <c r="J41">
        <v>8.1999999999999993</v>
      </c>
      <c r="K41">
        <v>21.1</v>
      </c>
      <c r="L41">
        <v>50.6</v>
      </c>
      <c r="M41">
        <v>29.5</v>
      </c>
      <c r="N41">
        <v>29</v>
      </c>
      <c r="O41">
        <v>77.5</v>
      </c>
      <c r="P41">
        <v>35.6</v>
      </c>
      <c r="Q41">
        <v>-4.4000000000000004</v>
      </c>
      <c r="R41">
        <f>VLOOKUP($B41,'FG21'!$A:$Y,15,FALSE)</f>
        <v>0.44897959100000001</v>
      </c>
      <c r="S41">
        <f>VLOOKUP($B41,'FG21'!$A:$Y,16,FALSE)</f>
        <v>0.322436959563214</v>
      </c>
      <c r="T41">
        <f>VLOOKUP($B41,'FG21'!$A:$Y,17,FALSE)</f>
        <v>0.33200000000000002</v>
      </c>
      <c r="U41">
        <f t="shared" si="9"/>
        <v>0.77007069977764553</v>
      </c>
      <c r="V41">
        <f t="shared" si="10"/>
        <v>-0.30446256063143967</v>
      </c>
      <c r="W41">
        <f t="shared" si="11"/>
        <v>-0.10558321591606325</v>
      </c>
      <c r="X41">
        <f t="shared" si="12"/>
        <v>-0.10769783263795053</v>
      </c>
      <c r="Y41">
        <f t="shared" si="13"/>
        <v>0.58322729729795963</v>
      </c>
      <c r="Z41">
        <f t="shared" si="14"/>
        <v>-0.94550585326153003</v>
      </c>
      <c r="AA41">
        <f t="shared" si="15"/>
        <v>-1.4964535931674121</v>
      </c>
      <c r="AB41">
        <f t="shared" si="16"/>
        <v>-0.61371606993392125</v>
      </c>
      <c r="AC41">
        <f t="shared" si="17"/>
        <v>0.6459956273259988</v>
      </c>
      <c r="AD41">
        <f>X41*'Comb LR RESULTS'!$B$18+Y41*'Comb LR RESULTS'!$B$19+Z41*'Comb LR RESULTS'!$B$20+AA41*'Comb LR RESULTS'!$B$21+AB41*'Comb LR RESULTS'!$B$22</f>
        <v>5.0127330902642778E-2</v>
      </c>
    </row>
    <row r="42" spans="1:30" x14ac:dyDescent="0.3">
      <c r="A42">
        <v>2021</v>
      </c>
      <c r="B42" t="s">
        <v>77</v>
      </c>
      <c r="C42" t="s">
        <v>69</v>
      </c>
      <c r="D42">
        <v>2021</v>
      </c>
      <c r="E42">
        <v>596</v>
      </c>
      <c r="F42">
        <v>386</v>
      </c>
      <c r="G42">
        <v>26.2</v>
      </c>
      <c r="H42">
        <v>104.8</v>
      </c>
      <c r="I42">
        <v>111.5</v>
      </c>
      <c r="J42">
        <v>7</v>
      </c>
      <c r="K42">
        <v>18.5</v>
      </c>
      <c r="L42">
        <v>48.7</v>
      </c>
      <c r="M42">
        <v>30.2</v>
      </c>
      <c r="N42">
        <v>30</v>
      </c>
      <c r="O42">
        <v>79</v>
      </c>
      <c r="P42">
        <v>34</v>
      </c>
      <c r="Q42">
        <v>-4</v>
      </c>
      <c r="R42">
        <f>VLOOKUP($B42,'FG21'!$A:$Y,15,FALSE)</f>
        <v>0.44886363600000001</v>
      </c>
      <c r="S42">
        <f>VLOOKUP($B42,'FG21'!$A:$Y,16,FALSE)</f>
        <v>0.33389331776686298</v>
      </c>
      <c r="T42">
        <f>VLOOKUP($B42,'FG21'!$A:$Y,17,FALSE)</f>
        <v>0.32500000000000001</v>
      </c>
      <c r="U42">
        <f t="shared" si="9"/>
        <v>0.194362892276149</v>
      </c>
      <c r="V42">
        <f t="shared" si="10"/>
        <v>2.2254182448791685E-2</v>
      </c>
      <c r="W42">
        <f t="shared" si="11"/>
        <v>-0.44948283347124229</v>
      </c>
      <c r="X42">
        <f t="shared" si="12"/>
        <v>-0.68894410878531775</v>
      </c>
      <c r="Y42">
        <f t="shared" si="13"/>
        <v>0.58322729729795963</v>
      </c>
      <c r="Z42">
        <f t="shared" si="14"/>
        <v>-0.77269007889077823</v>
      </c>
      <c r="AA42">
        <f t="shared" si="15"/>
        <v>-1.181907705559905</v>
      </c>
      <c r="AB42">
        <f t="shared" si="16"/>
        <v>-0.42129684008665219</v>
      </c>
      <c r="AC42">
        <f t="shared" si="17"/>
        <v>0.59530651071548513</v>
      </c>
      <c r="AD42">
        <f>X42*'Comb LR RESULTS'!$B$18+Y42*'Comb LR RESULTS'!$B$19+Z42*'Comb LR RESULTS'!$B$20+AA42*'Comb LR RESULTS'!$B$21+AB42*'Comb LR RESULTS'!$B$22</f>
        <v>6.0959558940823277E-2</v>
      </c>
    </row>
    <row r="43" spans="1:30" x14ac:dyDescent="0.3">
      <c r="A43">
        <v>2021</v>
      </c>
      <c r="B43" t="s">
        <v>293</v>
      </c>
      <c r="C43" t="s">
        <v>157</v>
      </c>
      <c r="D43">
        <v>2021</v>
      </c>
      <c r="E43">
        <v>570</v>
      </c>
      <c r="F43">
        <v>400</v>
      </c>
      <c r="G43">
        <v>26</v>
      </c>
      <c r="H43">
        <v>107.7</v>
      </c>
      <c r="I43">
        <v>115.8</v>
      </c>
      <c r="J43">
        <v>4.2</v>
      </c>
      <c r="K43">
        <v>23.2</v>
      </c>
      <c r="L43">
        <v>52.7</v>
      </c>
      <c r="M43">
        <v>29.5</v>
      </c>
      <c r="N43">
        <v>27.8</v>
      </c>
      <c r="O43">
        <v>83.9</v>
      </c>
      <c r="P43">
        <v>28.5</v>
      </c>
      <c r="Q43">
        <v>1.9</v>
      </c>
      <c r="R43">
        <f>VLOOKUP($B43,'FG21'!$A:$Y,15,FALSE)</f>
        <v>0.47590361399999997</v>
      </c>
      <c r="S43">
        <f>VLOOKUP($B43,'FG21'!$A:$Y,16,FALSE)</f>
        <v>0.35182323177795899</v>
      </c>
      <c r="T43">
        <f>VLOOKUP($B43,'FG21'!$A:$Y,17,FALSE)</f>
        <v>0.36699999999999999</v>
      </c>
      <c r="U43">
        <f t="shared" si="9"/>
        <v>1.2350654673750074</v>
      </c>
      <c r="V43">
        <f t="shared" si="10"/>
        <v>0.53358623101794778</v>
      </c>
      <c r="W43">
        <f t="shared" si="11"/>
        <v>-1.2519152744333271</v>
      </c>
      <c r="X43">
        <f t="shared" si="12"/>
        <v>0.5347322620512458</v>
      </c>
      <c r="Y43">
        <f t="shared" si="13"/>
        <v>0.55815644062678038</v>
      </c>
      <c r="Z43">
        <f t="shared" si="14"/>
        <v>-0.94550585326153003</v>
      </c>
      <c r="AA43">
        <f t="shared" si="15"/>
        <v>-0.15439113937538085</v>
      </c>
      <c r="AB43">
        <f t="shared" si="16"/>
        <v>-0.84461914575064401</v>
      </c>
      <c r="AC43">
        <f t="shared" si="17"/>
        <v>2.1938903002635737</v>
      </c>
      <c r="AD43">
        <f>X43*'Comb LR RESULTS'!$B$18+Y43*'Comb LR RESULTS'!$B$19+Z43*'Comb LR RESULTS'!$B$20+AA43*'Comb LR RESULTS'!$B$21+AB43*'Comb LR RESULTS'!$B$22</f>
        <v>0.6399846684332372</v>
      </c>
    </row>
    <row r="44" spans="1:30" x14ac:dyDescent="0.3">
      <c r="A44">
        <v>2021</v>
      </c>
      <c r="B44" t="s">
        <v>377</v>
      </c>
      <c r="C44" t="s">
        <v>27</v>
      </c>
      <c r="D44">
        <v>2021</v>
      </c>
      <c r="E44">
        <v>691</v>
      </c>
      <c r="F44">
        <v>459</v>
      </c>
      <c r="G44">
        <v>25.9</v>
      </c>
      <c r="H44">
        <v>105.4</v>
      </c>
      <c r="I44">
        <v>110</v>
      </c>
      <c r="J44">
        <v>11.1</v>
      </c>
      <c r="K44">
        <v>15.9</v>
      </c>
      <c r="L44">
        <v>51.6</v>
      </c>
      <c r="M44">
        <v>35.700000000000003</v>
      </c>
      <c r="N44">
        <v>33.1</v>
      </c>
      <c r="O44">
        <v>82.5</v>
      </c>
      <c r="P44">
        <v>39.5</v>
      </c>
      <c r="Q44">
        <v>-1.7</v>
      </c>
      <c r="R44">
        <f>VLOOKUP($B44,'FG21'!$A:$Y,15,FALSE)</f>
        <v>0.48548386999999998</v>
      </c>
      <c r="S44">
        <f>VLOOKUP($B44,'FG21'!$A:$Y,16,FALSE)</f>
        <v>0.33986499511970603</v>
      </c>
      <c r="T44">
        <f>VLOOKUP($B44,'FG21'!$A:$Y,17,FALSE)</f>
        <v>0.35299999999999998</v>
      </c>
      <c r="U44">
        <f t="shared" si="9"/>
        <v>-0.38134491522534714</v>
      </c>
      <c r="V44">
        <f t="shared" si="10"/>
        <v>0.19255672892690584</v>
      </c>
      <c r="W44">
        <f t="shared" si="11"/>
        <v>0.72550752650895334</v>
      </c>
      <c r="X44">
        <f t="shared" si="12"/>
        <v>0.19822126007119034</v>
      </c>
      <c r="Y44">
        <f t="shared" si="13"/>
        <v>0.54562101229119053</v>
      </c>
      <c r="Z44">
        <f t="shared" si="14"/>
        <v>0.585148148307988</v>
      </c>
      <c r="AA44">
        <f t="shared" si="15"/>
        <v>-0.44796730114238864</v>
      </c>
      <c r="AB44">
        <f t="shared" si="16"/>
        <v>0.17520277243988217</v>
      </c>
      <c r="AC44">
        <f t="shared" si="17"/>
        <v>-0.6626972095990683</v>
      </c>
      <c r="AD44">
        <f>X44*'Comb LR RESULTS'!$B$18+Y44*'Comb LR RESULTS'!$B$19+Z44*'Comb LR RESULTS'!$B$20+AA44*'Comb LR RESULTS'!$B$21+AB44*'Comb LR RESULTS'!$B$22</f>
        <v>7.9922544203152202E-2</v>
      </c>
    </row>
    <row r="45" spans="1:30" x14ac:dyDescent="0.3">
      <c r="A45">
        <v>2021</v>
      </c>
      <c r="B45" t="s">
        <v>478</v>
      </c>
      <c r="C45" t="s">
        <v>69</v>
      </c>
      <c r="D45">
        <v>2021</v>
      </c>
      <c r="E45">
        <v>595</v>
      </c>
      <c r="F45">
        <v>391</v>
      </c>
      <c r="G45">
        <v>25.6</v>
      </c>
      <c r="H45">
        <v>105.7</v>
      </c>
      <c r="I45">
        <v>111</v>
      </c>
      <c r="J45">
        <v>10.7</v>
      </c>
      <c r="K45">
        <v>23.6</v>
      </c>
      <c r="L45">
        <v>50.8</v>
      </c>
      <c r="M45">
        <v>27.2</v>
      </c>
      <c r="N45">
        <v>34.5</v>
      </c>
      <c r="O45">
        <v>83.5</v>
      </c>
      <c r="P45">
        <v>32.9</v>
      </c>
      <c r="Q45">
        <v>1.8</v>
      </c>
      <c r="R45">
        <f>VLOOKUP($B45,'FG21'!$A:$Y,15,FALSE)</f>
        <v>0.47148288900000002</v>
      </c>
      <c r="S45">
        <f>VLOOKUP($B45,'FG21'!$A:$Y,16,FALSE)</f>
        <v>0.34078599922170499</v>
      </c>
      <c r="T45">
        <f>VLOOKUP($B45,'FG21'!$A:$Y,17,FALSE)</f>
        <v>0.33500000000000002</v>
      </c>
      <c r="U45">
        <f t="shared" si="9"/>
        <v>1.323635899298315</v>
      </c>
      <c r="V45">
        <f t="shared" si="10"/>
        <v>0.21882227118908767</v>
      </c>
      <c r="W45">
        <f t="shared" si="11"/>
        <v>0.6108743206572268</v>
      </c>
      <c r="X45">
        <f t="shared" si="12"/>
        <v>-4.6514014096123657E-2</v>
      </c>
      <c r="Y45">
        <f t="shared" si="13"/>
        <v>0.50801472728442187</v>
      </c>
      <c r="Z45">
        <f t="shared" si="14"/>
        <v>-1.5133291119082868</v>
      </c>
      <c r="AA45">
        <f t="shared" si="15"/>
        <v>-0.23827004273738392</v>
      </c>
      <c r="AB45">
        <f t="shared" si="16"/>
        <v>0.4445896942260586</v>
      </c>
      <c r="AC45">
        <f t="shared" si="17"/>
        <v>1.3384841022292662</v>
      </c>
      <c r="AD45">
        <f>X45*'Comb LR RESULTS'!$B$18+Y45*'Comb LR RESULTS'!$B$19+Z45*'Comb LR RESULTS'!$B$20+AA45*'Comb LR RESULTS'!$B$21+AB45*'Comb LR RESULTS'!$B$22</f>
        <v>0.45869447297153515</v>
      </c>
    </row>
    <row r="46" spans="1:30" x14ac:dyDescent="0.3">
      <c r="A46">
        <v>2021</v>
      </c>
      <c r="B46" t="s">
        <v>282</v>
      </c>
      <c r="C46" t="s">
        <v>54</v>
      </c>
      <c r="D46">
        <v>2021</v>
      </c>
      <c r="E46">
        <v>560</v>
      </c>
      <c r="F46">
        <v>351</v>
      </c>
      <c r="G46">
        <v>25.4</v>
      </c>
      <c r="H46">
        <v>106</v>
      </c>
      <c r="I46">
        <v>112.7</v>
      </c>
      <c r="J46">
        <v>2.2999999999999998</v>
      </c>
      <c r="K46">
        <v>20.7</v>
      </c>
      <c r="L46">
        <v>56.7</v>
      </c>
      <c r="M46">
        <v>36</v>
      </c>
      <c r="N46">
        <v>19.100000000000001</v>
      </c>
      <c r="O46">
        <v>84.9</v>
      </c>
      <c r="P46">
        <v>33.1</v>
      </c>
      <c r="Q46">
        <v>1.7</v>
      </c>
      <c r="R46">
        <f>VLOOKUP($B46,'FG21'!$A:$Y,15,FALSE)</f>
        <v>0.383157894</v>
      </c>
      <c r="S46">
        <f>VLOOKUP($B46,'FG21'!$A:$Y,16,FALSE)</f>
        <v>0.31823585473508298</v>
      </c>
      <c r="T46">
        <f>VLOOKUP($B46,'FG21'!$A:$Y,17,FALSE)</f>
        <v>0.35</v>
      </c>
      <c r="U46">
        <f t="shared" si="9"/>
        <v>0.68150026785433793</v>
      </c>
      <c r="V46">
        <f t="shared" si="10"/>
        <v>-0.42427125222319012</v>
      </c>
      <c r="W46">
        <f t="shared" si="11"/>
        <v>-1.7964230022290277</v>
      </c>
      <c r="X46">
        <f t="shared" si="12"/>
        <v>1.7584086328878092</v>
      </c>
      <c r="Y46">
        <f t="shared" si="13"/>
        <v>0.48294387061324212</v>
      </c>
      <c r="Z46">
        <f t="shared" si="14"/>
        <v>0.65921205160973817</v>
      </c>
      <c r="AA46">
        <f t="shared" si="15"/>
        <v>5.5306119029623825E-2</v>
      </c>
      <c r="AB46">
        <f t="shared" si="16"/>
        <v>-2.5186664454218848</v>
      </c>
      <c r="AC46">
        <f t="shared" si="17"/>
        <v>2.3977043834550127</v>
      </c>
      <c r="AD46">
        <f>X46*'Comb LR RESULTS'!$B$18+Y46*'Comb LR RESULTS'!$B$19+Z46*'Comb LR RESULTS'!$B$20+AA46*'Comb LR RESULTS'!$B$21+AB46*'Comb LR RESULTS'!$B$22</f>
        <v>0.70787815360368667</v>
      </c>
    </row>
    <row r="47" spans="1:30" x14ac:dyDescent="0.3">
      <c r="A47">
        <v>2021</v>
      </c>
      <c r="B47" t="s">
        <v>18</v>
      </c>
      <c r="C47" t="s">
        <v>42</v>
      </c>
      <c r="D47">
        <v>2021</v>
      </c>
      <c r="E47">
        <v>623</v>
      </c>
      <c r="F47">
        <v>335</v>
      </c>
      <c r="G47">
        <v>25.4</v>
      </c>
      <c r="H47">
        <v>106.2</v>
      </c>
      <c r="I47">
        <v>113.3</v>
      </c>
      <c r="J47">
        <v>14.6</v>
      </c>
      <c r="K47">
        <v>19.3</v>
      </c>
      <c r="L47">
        <v>52.3</v>
      </c>
      <c r="M47">
        <v>33</v>
      </c>
      <c r="N47">
        <v>26.5</v>
      </c>
      <c r="O47">
        <v>72.099999999999994</v>
      </c>
      <c r="P47">
        <v>33.700000000000003</v>
      </c>
      <c r="Q47">
        <v>-6.1</v>
      </c>
      <c r="R47">
        <f>VLOOKUP($B47,'FG21'!$A:$Y,15,FALSE)</f>
        <v>0.40264650200000002</v>
      </c>
      <c r="S47">
        <f>VLOOKUP($B47,'FG21'!$A:$Y,16,FALSE)</f>
        <v>0.31149108137731701</v>
      </c>
      <c r="T47">
        <f>VLOOKUP($B47,'FG21'!$A:$Y,17,FALSE)</f>
        <v>0.32100000000000001</v>
      </c>
      <c r="U47">
        <f t="shared" si="9"/>
        <v>0.37150375612276337</v>
      </c>
      <c r="V47">
        <f t="shared" si="10"/>
        <v>-0.61662124207962898</v>
      </c>
      <c r="W47">
        <f t="shared" si="11"/>
        <v>1.7285480777115596</v>
      </c>
      <c r="X47">
        <f t="shared" si="12"/>
        <v>0.41236462496758769</v>
      </c>
      <c r="Y47">
        <f t="shared" si="13"/>
        <v>0.48294387061324212</v>
      </c>
      <c r="Z47">
        <f t="shared" si="14"/>
        <v>-8.1426981407770258E-2</v>
      </c>
      <c r="AA47">
        <f t="shared" si="15"/>
        <v>-2.6288187885544385</v>
      </c>
      <c r="AB47">
        <f t="shared" si="16"/>
        <v>-1.0947641445520939</v>
      </c>
      <c r="AC47">
        <f t="shared" si="17"/>
        <v>-0.96968379198133225</v>
      </c>
      <c r="AD47">
        <f>X47*'Comb LR RESULTS'!$B$18+Y47*'Comb LR RESULTS'!$B$19+Z47*'Comb LR RESULTS'!$B$20+AA47*'Comb LR RESULTS'!$B$21+AB47*'Comb LR RESULTS'!$B$22</f>
        <v>-0.49910979593491683</v>
      </c>
    </row>
    <row r="48" spans="1:30" x14ac:dyDescent="0.3">
      <c r="A48">
        <v>2021</v>
      </c>
      <c r="B48" t="s">
        <v>81</v>
      </c>
      <c r="C48" t="s">
        <v>82</v>
      </c>
      <c r="D48">
        <v>2021</v>
      </c>
      <c r="E48">
        <v>470</v>
      </c>
      <c r="F48">
        <v>289</v>
      </c>
      <c r="G48">
        <v>25.3</v>
      </c>
      <c r="H48">
        <v>106.8</v>
      </c>
      <c r="I48">
        <v>114.9</v>
      </c>
      <c r="J48">
        <v>3.5</v>
      </c>
      <c r="K48">
        <v>21.3</v>
      </c>
      <c r="L48">
        <v>55.6</v>
      </c>
      <c r="M48">
        <v>34.299999999999997</v>
      </c>
      <c r="N48">
        <v>23.3</v>
      </c>
      <c r="O48">
        <v>85.2</v>
      </c>
      <c r="P48">
        <v>34.299999999999997</v>
      </c>
      <c r="Q48">
        <v>-0.2</v>
      </c>
      <c r="R48">
        <f>VLOOKUP($B48,'FG21'!$A:$Y,15,FALSE)</f>
        <v>0.37343358300000001</v>
      </c>
      <c r="S48">
        <f>VLOOKUP($B48,'FG21'!$A:$Y,16,FALSE)</f>
        <v>0.32461316927950401</v>
      </c>
      <c r="T48">
        <f>VLOOKUP($B48,'FG21'!$A:$Y,17,FALSE)</f>
        <v>0.33700000000000002</v>
      </c>
      <c r="U48">
        <f t="shared" si="9"/>
        <v>0.81435591573929889</v>
      </c>
      <c r="V48">
        <f t="shared" si="10"/>
        <v>-0.24240059136276199</v>
      </c>
      <c r="W48">
        <f t="shared" si="11"/>
        <v>-1.4525233846738483</v>
      </c>
      <c r="X48">
        <f t="shared" si="12"/>
        <v>1.421897630907754</v>
      </c>
      <c r="Y48">
        <f t="shared" si="13"/>
        <v>0.47040844227765272</v>
      </c>
      <c r="Z48">
        <f t="shared" si="14"/>
        <v>0.23951659956648269</v>
      </c>
      <c r="AA48">
        <f t="shared" si="15"/>
        <v>0.11821529655112464</v>
      </c>
      <c r="AB48">
        <f t="shared" si="16"/>
        <v>-1.7105056800633549</v>
      </c>
      <c r="AC48">
        <f t="shared" si="17"/>
        <v>2.0596128193256495</v>
      </c>
      <c r="AD48">
        <f>X48*'Comb LR RESULTS'!$B$18+Y48*'Comb LR RESULTS'!$B$19+Z48*'Comb LR RESULTS'!$B$20+AA48*'Comb LR RESULTS'!$B$21+AB48*'Comb LR RESULTS'!$B$22</f>
        <v>0.6654171489317493</v>
      </c>
    </row>
    <row r="49" spans="1:30" x14ac:dyDescent="0.3">
      <c r="A49">
        <v>2021</v>
      </c>
      <c r="B49" t="s">
        <v>174</v>
      </c>
      <c r="C49" t="s">
        <v>25</v>
      </c>
      <c r="D49">
        <v>2021</v>
      </c>
      <c r="E49">
        <v>500</v>
      </c>
      <c r="F49">
        <v>324</v>
      </c>
      <c r="G49">
        <v>25.3</v>
      </c>
      <c r="H49">
        <v>103.7</v>
      </c>
      <c r="I49">
        <v>108.6</v>
      </c>
      <c r="J49">
        <v>10.5</v>
      </c>
      <c r="K49">
        <v>20.7</v>
      </c>
      <c r="L49">
        <v>54.9</v>
      </c>
      <c r="M49">
        <v>34.200000000000003</v>
      </c>
      <c r="N49">
        <v>27.4</v>
      </c>
      <c r="O49">
        <v>85.9</v>
      </c>
      <c r="P49">
        <v>26.7</v>
      </c>
      <c r="Q49">
        <v>4.3</v>
      </c>
      <c r="R49">
        <f>VLOOKUP($B49,'FG21'!$A:$Y,15,FALSE)</f>
        <v>0.49516908199999998</v>
      </c>
      <c r="S49">
        <f>VLOOKUP($B49,'FG21'!$A:$Y,16,FALSE)</f>
        <v>0.36390374747800103</v>
      </c>
      <c r="T49">
        <f>VLOOKUP($B49,'FG21'!$A:$Y,17,FALSE)</f>
        <v>0.36399999999999999</v>
      </c>
      <c r="U49">
        <f t="shared" si="9"/>
        <v>0.68150026785433793</v>
      </c>
      <c r="V49">
        <f t="shared" si="10"/>
        <v>0.87810293293027097</v>
      </c>
      <c r="W49">
        <f t="shared" si="11"/>
        <v>0.55355771773136386</v>
      </c>
      <c r="X49">
        <f t="shared" si="12"/>
        <v>1.2077542660113545</v>
      </c>
      <c r="Y49">
        <f t="shared" si="13"/>
        <v>0.47040844227765272</v>
      </c>
      <c r="Z49">
        <f t="shared" si="14"/>
        <v>0.21482863179923381</v>
      </c>
      <c r="AA49">
        <f t="shared" si="15"/>
        <v>0.26500337743462854</v>
      </c>
      <c r="AB49">
        <f t="shared" si="16"/>
        <v>-0.92158683768955207</v>
      </c>
      <c r="AC49">
        <f t="shared" si="17"/>
        <v>1.4421700256025993</v>
      </c>
      <c r="AD49">
        <f>X49*'Comb LR RESULTS'!$B$18+Y49*'Comb LR RESULTS'!$B$19+Z49*'Comb LR RESULTS'!$B$20+AA49*'Comb LR RESULTS'!$B$21+AB49*'Comb LR RESULTS'!$B$22</f>
        <v>0.60593666489128162</v>
      </c>
    </row>
    <row r="50" spans="1:30" x14ac:dyDescent="0.3">
      <c r="A50">
        <v>2021</v>
      </c>
      <c r="B50" t="s">
        <v>427</v>
      </c>
      <c r="C50" t="s">
        <v>69</v>
      </c>
      <c r="D50">
        <v>2021</v>
      </c>
      <c r="E50">
        <v>546</v>
      </c>
      <c r="F50">
        <v>357</v>
      </c>
      <c r="G50">
        <v>24.9</v>
      </c>
      <c r="H50">
        <v>108</v>
      </c>
      <c r="I50">
        <v>114.7</v>
      </c>
      <c r="J50">
        <v>10.4</v>
      </c>
      <c r="K50">
        <v>23.4</v>
      </c>
      <c r="L50">
        <v>54.1</v>
      </c>
      <c r="M50">
        <v>30.7</v>
      </c>
      <c r="N50">
        <v>33.200000000000003</v>
      </c>
      <c r="O50">
        <v>82</v>
      </c>
      <c r="P50">
        <v>33</v>
      </c>
      <c r="Q50">
        <v>1.1000000000000001</v>
      </c>
      <c r="R50">
        <f>VLOOKUP($B50,'FG21'!$A:$Y,15,FALSE)</f>
        <v>0.52978723400000005</v>
      </c>
      <c r="S50">
        <f>VLOOKUP($B50,'FG21'!$A:$Y,16,FALSE)</f>
        <v>0.38299014474100901</v>
      </c>
      <c r="T50">
        <f>VLOOKUP($B50,'FG21'!$A:$Y,17,FALSE)</f>
        <v>0.36399999999999999</v>
      </c>
      <c r="U50">
        <f t="shared" si="9"/>
        <v>1.2793506833366608</v>
      </c>
      <c r="V50">
        <f t="shared" si="10"/>
        <v>1.4224160069505314</v>
      </c>
      <c r="W50">
        <f t="shared" si="11"/>
        <v>0.52489941626843239</v>
      </c>
      <c r="X50">
        <f t="shared" si="12"/>
        <v>0.9630189918440426</v>
      </c>
      <c r="Y50">
        <f t="shared" si="13"/>
        <v>0.42026672893529371</v>
      </c>
      <c r="Z50">
        <f t="shared" si="14"/>
        <v>-0.64925024005452692</v>
      </c>
      <c r="AA50">
        <f t="shared" si="15"/>
        <v>-0.55281593034489096</v>
      </c>
      <c r="AB50">
        <f t="shared" si="16"/>
        <v>0.19444469542460935</v>
      </c>
      <c r="AC50">
        <f t="shared" si="17"/>
        <v>0.32225634322032032</v>
      </c>
      <c r="AD50">
        <f>X50*'Comb LR RESULTS'!$B$18+Y50*'Comb LR RESULTS'!$B$19+Z50*'Comb LR RESULTS'!$B$20+AA50*'Comb LR RESULTS'!$B$21+AB50*'Comb LR RESULTS'!$B$22</f>
        <v>0.24925896216492274</v>
      </c>
    </row>
    <row r="51" spans="1:30" x14ac:dyDescent="0.3">
      <c r="A51">
        <v>2021</v>
      </c>
      <c r="B51" t="s">
        <v>89</v>
      </c>
      <c r="C51" t="s">
        <v>64</v>
      </c>
      <c r="D51">
        <v>2021</v>
      </c>
      <c r="E51">
        <v>465</v>
      </c>
      <c r="F51">
        <v>318</v>
      </c>
      <c r="G51">
        <v>24.8</v>
      </c>
      <c r="H51">
        <v>105.8</v>
      </c>
      <c r="I51">
        <v>115</v>
      </c>
      <c r="J51">
        <v>5.3</v>
      </c>
      <c r="K51">
        <v>20</v>
      </c>
      <c r="L51">
        <v>54.3</v>
      </c>
      <c r="M51">
        <v>34.299999999999997</v>
      </c>
      <c r="N51">
        <v>32.799999999999997</v>
      </c>
      <c r="O51">
        <v>86.4</v>
      </c>
      <c r="P51">
        <v>30.4</v>
      </c>
      <c r="Q51">
        <v>5.5</v>
      </c>
      <c r="R51">
        <f>VLOOKUP($B51,'FG21'!$A:$Y,15,FALSE)</f>
        <v>0.39568345300000002</v>
      </c>
      <c r="S51">
        <f>VLOOKUP($B51,'FG21'!$A:$Y,16,FALSE)</f>
        <v>0.30645724247767703</v>
      </c>
      <c r="T51">
        <f>VLOOKUP($B51,'FG21'!$A:$Y,17,FALSE)</f>
        <v>0.33200000000000002</v>
      </c>
      <c r="U51">
        <f t="shared" si="9"/>
        <v>0.52650201198855062</v>
      </c>
      <c r="V51">
        <f t="shared" si="10"/>
        <v>-0.76017815792022436</v>
      </c>
      <c r="W51">
        <f t="shared" si="11"/>
        <v>-0.93667395834107958</v>
      </c>
      <c r="X51">
        <f t="shared" si="12"/>
        <v>1.0242028103858694</v>
      </c>
      <c r="Y51">
        <f t="shared" si="13"/>
        <v>0.4077313005997043</v>
      </c>
      <c r="Z51">
        <f t="shared" si="14"/>
        <v>0.23951659956648269</v>
      </c>
      <c r="AA51">
        <f t="shared" si="15"/>
        <v>0.36985200663713086</v>
      </c>
      <c r="AB51">
        <f t="shared" si="16"/>
        <v>0.11747700348570063</v>
      </c>
      <c r="AC51">
        <f t="shared" si="17"/>
        <v>0.42058970418465186</v>
      </c>
      <c r="AD51">
        <f>X51*'Comb LR RESULTS'!$B$18+Y51*'Comb LR RESULTS'!$B$19+Z51*'Comb LR RESULTS'!$B$20+AA51*'Comb LR RESULTS'!$B$21+AB51*'Comb LR RESULTS'!$B$22</f>
        <v>0.45078731981459558</v>
      </c>
    </row>
    <row r="52" spans="1:30" x14ac:dyDescent="0.3">
      <c r="A52">
        <v>2021</v>
      </c>
      <c r="B52" t="s">
        <v>135</v>
      </c>
      <c r="C52" t="s">
        <v>29</v>
      </c>
      <c r="D52">
        <v>2021</v>
      </c>
      <c r="E52">
        <v>563</v>
      </c>
      <c r="F52">
        <v>421</v>
      </c>
      <c r="G52">
        <v>24.7</v>
      </c>
      <c r="H52">
        <v>104.8</v>
      </c>
      <c r="I52">
        <v>111.1</v>
      </c>
      <c r="J52">
        <v>9.5</v>
      </c>
      <c r="K52">
        <v>22</v>
      </c>
      <c r="L52">
        <v>47.5</v>
      </c>
      <c r="M52">
        <v>25.5</v>
      </c>
      <c r="N52">
        <v>31.9</v>
      </c>
      <c r="O52">
        <v>86.7</v>
      </c>
      <c r="P52">
        <v>24.9</v>
      </c>
      <c r="Q52">
        <v>4.5</v>
      </c>
      <c r="R52">
        <f>VLOOKUP($B52,'FG21'!$A:$Y,15,FALSE)</f>
        <v>0.55731225200000001</v>
      </c>
      <c r="S52">
        <f>VLOOKUP($B52,'FG21'!$A:$Y,16,FALSE)</f>
        <v>0.382518369278737</v>
      </c>
      <c r="T52">
        <f>VLOOKUP($B52,'FG21'!$A:$Y,17,FALSE)</f>
        <v>0.39600000000000002</v>
      </c>
      <c r="U52">
        <f t="shared" si="9"/>
        <v>0.96935417160508619</v>
      </c>
      <c r="V52">
        <f t="shared" si="10"/>
        <v>1.4089617364259257</v>
      </c>
      <c r="W52">
        <f t="shared" si="11"/>
        <v>0.26697470310204779</v>
      </c>
      <c r="X52">
        <f t="shared" si="12"/>
        <v>-1.0560470200362877</v>
      </c>
      <c r="Y52">
        <f t="shared" si="13"/>
        <v>0.39519587226411446</v>
      </c>
      <c r="Z52">
        <f t="shared" si="14"/>
        <v>-1.9330245639515413</v>
      </c>
      <c r="AA52">
        <f t="shared" si="15"/>
        <v>0.43276118415863168</v>
      </c>
      <c r="AB52">
        <f t="shared" si="16"/>
        <v>-5.5700303376841259E-2</v>
      </c>
      <c r="AC52">
        <f t="shared" si="17"/>
        <v>2.8166819237511289</v>
      </c>
      <c r="AD52">
        <f>X52*'Comb LR RESULTS'!$B$18+Y52*'Comb LR RESULTS'!$B$19+Z52*'Comb LR RESULTS'!$B$20+AA52*'Comb LR RESULTS'!$B$21+AB52*'Comb LR RESULTS'!$B$22</f>
        <v>0.68728043691043872</v>
      </c>
    </row>
    <row r="53" spans="1:30" x14ac:dyDescent="0.3">
      <c r="A53">
        <v>2021</v>
      </c>
      <c r="B53" t="s">
        <v>479</v>
      </c>
      <c r="C53" t="s">
        <v>82</v>
      </c>
      <c r="D53">
        <v>2021</v>
      </c>
      <c r="E53">
        <v>512</v>
      </c>
      <c r="F53">
        <v>345</v>
      </c>
      <c r="G53">
        <v>24.6</v>
      </c>
      <c r="H53">
        <v>108.5</v>
      </c>
      <c r="I53">
        <v>116.7</v>
      </c>
      <c r="J53">
        <v>6.7</v>
      </c>
      <c r="K53">
        <v>21.6</v>
      </c>
      <c r="L53">
        <v>45.7</v>
      </c>
      <c r="M53">
        <v>24.1</v>
      </c>
      <c r="N53">
        <v>41.1</v>
      </c>
      <c r="O53">
        <v>77.2</v>
      </c>
      <c r="P53">
        <v>35.299999999999997</v>
      </c>
      <c r="Q53">
        <v>-3.8</v>
      </c>
      <c r="R53">
        <f>VLOOKUP($B53,'FG21'!$A:$Y,15,FALSE)</f>
        <v>0.49023861099999999</v>
      </c>
      <c r="S53">
        <f>VLOOKUP($B53,'FG21'!$A:$Y,16,FALSE)</f>
        <v>0.34579758094806201</v>
      </c>
      <c r="T53">
        <f>VLOOKUP($B53,'FG21'!$A:$Y,17,FALSE)</f>
        <v>0.36599999999999999</v>
      </c>
      <c r="U53">
        <f t="shared" si="9"/>
        <v>0.88078373968177937</v>
      </c>
      <c r="V53">
        <f t="shared" si="10"/>
        <v>0.3617444485695267</v>
      </c>
      <c r="W53">
        <f t="shared" si="11"/>
        <v>-0.53545773786003703</v>
      </c>
      <c r="X53">
        <f t="shared" si="12"/>
        <v>-1.6067013869127404</v>
      </c>
      <c r="Y53">
        <f t="shared" si="13"/>
        <v>0.38266044392852505</v>
      </c>
      <c r="Z53">
        <f t="shared" si="14"/>
        <v>-2.2786561126930449</v>
      </c>
      <c r="AA53">
        <f t="shared" si="15"/>
        <v>-1.5593627706889128</v>
      </c>
      <c r="AB53">
        <f t="shared" si="16"/>
        <v>1.7145566112180346</v>
      </c>
      <c r="AC53">
        <f t="shared" si="17"/>
        <v>-0.61260282528537768</v>
      </c>
      <c r="AD53">
        <f>X53*'Comb LR RESULTS'!$B$18+Y53*'Comb LR RESULTS'!$B$19+Z53*'Comb LR RESULTS'!$B$20+AA53*'Comb LR RESULTS'!$B$21+AB53*'Comb LR RESULTS'!$B$22</f>
        <v>-0.30257725316732126</v>
      </c>
    </row>
    <row r="54" spans="1:30" x14ac:dyDescent="0.3">
      <c r="A54">
        <v>2021</v>
      </c>
      <c r="B54" t="s">
        <v>115</v>
      </c>
      <c r="C54" t="s">
        <v>29</v>
      </c>
      <c r="D54">
        <v>2021</v>
      </c>
      <c r="E54">
        <v>641</v>
      </c>
      <c r="F54">
        <v>445</v>
      </c>
      <c r="G54">
        <v>24.5</v>
      </c>
      <c r="H54">
        <v>107.2</v>
      </c>
      <c r="I54">
        <v>116.4</v>
      </c>
      <c r="J54">
        <v>7</v>
      </c>
      <c r="K54">
        <v>19</v>
      </c>
      <c r="L54">
        <v>55.7</v>
      </c>
      <c r="M54">
        <v>36.700000000000003</v>
      </c>
      <c r="N54">
        <v>27.5</v>
      </c>
      <c r="O54">
        <v>88.7</v>
      </c>
      <c r="P54">
        <v>26.5</v>
      </c>
      <c r="Q54">
        <v>6.8</v>
      </c>
      <c r="R54">
        <f>VLOOKUP($B54,'FG21'!$A:$Y,15,FALSE)</f>
        <v>0.48468468399999998</v>
      </c>
      <c r="S54">
        <f>VLOOKUP($B54,'FG21'!$A:$Y,16,FALSE)</f>
        <v>0.363585961836632</v>
      </c>
      <c r="T54">
        <f>VLOOKUP($B54,'FG21'!$A:$Y,17,FALSE)</f>
        <v>0.373</v>
      </c>
      <c r="U54">
        <f t="shared" si="9"/>
        <v>0.30507593218028289</v>
      </c>
      <c r="V54">
        <f t="shared" si="10"/>
        <v>0.86904020218284361</v>
      </c>
      <c r="W54">
        <f t="shared" si="11"/>
        <v>-0.44948283347124229</v>
      </c>
      <c r="X54">
        <f t="shared" si="12"/>
        <v>1.4524895401786684</v>
      </c>
      <c r="Y54">
        <f t="shared" si="13"/>
        <v>0.3701250155929352</v>
      </c>
      <c r="Z54">
        <f t="shared" si="14"/>
        <v>0.83202782598049085</v>
      </c>
      <c r="AA54">
        <f t="shared" si="15"/>
        <v>0.85215570096864102</v>
      </c>
      <c r="AB54">
        <f t="shared" si="16"/>
        <v>-0.90234491470482492</v>
      </c>
      <c r="AC54">
        <f t="shared" si="17"/>
        <v>1.2925978052859106</v>
      </c>
      <c r="AD54">
        <f>X54*'Comb LR RESULTS'!$B$18+Y54*'Comb LR RESULTS'!$B$19+Z54*'Comb LR RESULTS'!$B$20+AA54*'Comb LR RESULTS'!$B$21+AB54*'Comb LR RESULTS'!$B$22</f>
        <v>0.67417483903922437</v>
      </c>
    </row>
    <row r="55" spans="1:30" x14ac:dyDescent="0.3">
      <c r="A55">
        <v>2021</v>
      </c>
      <c r="B55" t="s">
        <v>480</v>
      </c>
      <c r="C55" t="s">
        <v>42</v>
      </c>
      <c r="D55">
        <v>2021</v>
      </c>
      <c r="E55">
        <v>515</v>
      </c>
      <c r="F55">
        <v>353</v>
      </c>
      <c r="G55">
        <v>24.4</v>
      </c>
      <c r="H55">
        <v>103.9</v>
      </c>
      <c r="I55">
        <v>109.9</v>
      </c>
      <c r="J55">
        <v>8.8000000000000007</v>
      </c>
      <c r="K55">
        <v>12.8</v>
      </c>
      <c r="L55">
        <v>48.1</v>
      </c>
      <c r="M55">
        <v>35.299999999999997</v>
      </c>
      <c r="N55">
        <v>27.5</v>
      </c>
      <c r="O55">
        <v>82.5</v>
      </c>
      <c r="P55">
        <v>28.2</v>
      </c>
      <c r="Q55">
        <v>0.8</v>
      </c>
      <c r="R55">
        <f>VLOOKUP($B55,'FG21'!$A:$Y,15,FALSE)</f>
        <v>0.398249452</v>
      </c>
      <c r="S55">
        <f>VLOOKUP($B55,'FG21'!$A:$Y,16,FALSE)</f>
        <v>0.31122820554647401</v>
      </c>
      <c r="T55">
        <f>VLOOKUP($B55,'FG21'!$A:$Y,17,FALSE)</f>
        <v>0.34300000000000003</v>
      </c>
      <c r="U55">
        <f t="shared" si="9"/>
        <v>-1.0677657626309771</v>
      </c>
      <c r="V55">
        <f t="shared" si="10"/>
        <v>-0.62411803414573064</v>
      </c>
      <c r="W55">
        <f t="shared" si="11"/>
        <v>6.6366592861526782E-2</v>
      </c>
      <c r="X55">
        <f t="shared" si="12"/>
        <v>-0.87249556441080278</v>
      </c>
      <c r="Y55">
        <f t="shared" si="13"/>
        <v>0.35758958725734535</v>
      </c>
      <c r="Z55">
        <f t="shared" si="14"/>
        <v>0.48639627723898549</v>
      </c>
      <c r="AA55">
        <f t="shared" si="15"/>
        <v>-0.44796730114238864</v>
      </c>
      <c r="AB55">
        <f t="shared" si="16"/>
        <v>-0.90234491470482492</v>
      </c>
      <c r="AC55">
        <f t="shared" si="17"/>
        <v>0.32557092358079609</v>
      </c>
      <c r="AD55">
        <f>X55*'Comb LR RESULTS'!$B$18+Y55*'Comb LR RESULTS'!$B$19+Z55*'Comb LR RESULTS'!$B$20+AA55*'Comb LR RESULTS'!$B$21+AB55*'Comb LR RESULTS'!$B$22</f>
        <v>9.7290716101879338E-3</v>
      </c>
    </row>
    <row r="56" spans="1:30" x14ac:dyDescent="0.3">
      <c r="A56">
        <v>2021</v>
      </c>
      <c r="B56" t="s">
        <v>481</v>
      </c>
      <c r="C56" t="s">
        <v>112</v>
      </c>
      <c r="D56">
        <v>2021</v>
      </c>
      <c r="E56">
        <v>453</v>
      </c>
      <c r="F56">
        <v>308</v>
      </c>
      <c r="G56">
        <v>24.4</v>
      </c>
      <c r="H56">
        <v>106.8</v>
      </c>
      <c r="I56">
        <v>113.5</v>
      </c>
      <c r="J56">
        <v>9.1</v>
      </c>
      <c r="K56">
        <v>17.100000000000001</v>
      </c>
      <c r="L56">
        <v>45.9</v>
      </c>
      <c r="M56">
        <v>28.8</v>
      </c>
      <c r="N56">
        <v>42.2</v>
      </c>
      <c r="O56">
        <v>85.3</v>
      </c>
      <c r="P56">
        <v>24.3</v>
      </c>
      <c r="Q56">
        <v>3.9</v>
      </c>
      <c r="R56">
        <f>VLOOKUP($B56,'FG21'!$A:$Y,15,FALSE)</f>
        <v>0.476885644</v>
      </c>
      <c r="S56">
        <f>VLOOKUP($B56,'FG21'!$A:$Y,16,FALSE)</f>
        <v>0.34482364425596002</v>
      </c>
      <c r="T56">
        <f>VLOOKUP($B56,'FG21'!$A:$Y,17,FALSE)</f>
        <v>0.34</v>
      </c>
      <c r="U56">
        <f t="shared" si="9"/>
        <v>-0.11563361945542557</v>
      </c>
      <c r="V56">
        <f t="shared" si="10"/>
        <v>0.3339693547435893</v>
      </c>
      <c r="W56">
        <f t="shared" si="11"/>
        <v>0.15234149725032128</v>
      </c>
      <c r="X56">
        <f t="shared" si="12"/>
        <v>-1.5455175683709135</v>
      </c>
      <c r="Y56">
        <f t="shared" si="13"/>
        <v>0.35758958725734535</v>
      </c>
      <c r="Z56">
        <f t="shared" si="14"/>
        <v>-1.1183216276322818</v>
      </c>
      <c r="AA56">
        <f t="shared" si="15"/>
        <v>0.13918502239162392</v>
      </c>
      <c r="AB56">
        <f t="shared" si="16"/>
        <v>1.9262177640500309</v>
      </c>
      <c r="AC56">
        <f t="shared" si="17"/>
        <v>-0.31112152676877991</v>
      </c>
      <c r="AD56">
        <f>X56*'Comb LR RESULTS'!$B$18+Y56*'Comb LR RESULTS'!$B$19+Z56*'Comb LR RESULTS'!$B$20+AA56*'Comb LR RESULTS'!$B$21+AB56*'Comb LR RESULTS'!$B$22</f>
        <v>0.10350709285522527</v>
      </c>
    </row>
    <row r="57" spans="1:30" x14ac:dyDescent="0.3">
      <c r="A57">
        <v>2021</v>
      </c>
      <c r="B57" t="s">
        <v>431</v>
      </c>
      <c r="C57" t="s">
        <v>25</v>
      </c>
      <c r="D57">
        <v>2021</v>
      </c>
      <c r="E57">
        <v>581</v>
      </c>
      <c r="F57">
        <v>344</v>
      </c>
      <c r="G57">
        <v>24.4</v>
      </c>
      <c r="H57">
        <v>104.5</v>
      </c>
      <c r="I57">
        <v>110.7</v>
      </c>
      <c r="J57">
        <v>12.5</v>
      </c>
      <c r="K57">
        <v>21.7</v>
      </c>
      <c r="L57">
        <v>52</v>
      </c>
      <c r="M57">
        <v>30.3</v>
      </c>
      <c r="N57">
        <v>25.8</v>
      </c>
      <c r="O57">
        <v>77</v>
      </c>
      <c r="P57">
        <v>42.2</v>
      </c>
      <c r="Q57">
        <v>-7.8</v>
      </c>
      <c r="R57">
        <f>VLOOKUP($B57,'FG21'!$A:$Y,15,FALSE)</f>
        <v>0.43786982200000002</v>
      </c>
      <c r="S57">
        <f>VLOOKUP($B57,'FG21'!$A:$Y,16,FALSE)</f>
        <v>0.33806246467616602</v>
      </c>
      <c r="T57">
        <f>VLOOKUP($B57,'FG21'!$A:$Y,17,FALSE)</f>
        <v>0.32900000000000001</v>
      </c>
      <c r="U57">
        <f t="shared" si="9"/>
        <v>0.90292634766260571</v>
      </c>
      <c r="V57">
        <f t="shared" si="10"/>
        <v>0.14115148606109018</v>
      </c>
      <c r="W57">
        <f t="shared" si="11"/>
        <v>1.126723746989996</v>
      </c>
      <c r="X57">
        <f t="shared" si="12"/>
        <v>0.32058889715484629</v>
      </c>
      <c r="Y57">
        <f t="shared" si="13"/>
        <v>0.35758958725734535</v>
      </c>
      <c r="Z57">
        <f t="shared" si="14"/>
        <v>-0.74800211112352766</v>
      </c>
      <c r="AA57">
        <f t="shared" si="15"/>
        <v>-1.6013022223699145</v>
      </c>
      <c r="AB57">
        <f t="shared" si="16"/>
        <v>-1.2294576054451822</v>
      </c>
      <c r="AC57">
        <f t="shared" si="17"/>
        <v>0.73374708145614076</v>
      </c>
      <c r="AD57">
        <f>X57*'Comb LR RESULTS'!$B$18+Y57*'Comb LR RESULTS'!$B$19+Z57*'Comb LR RESULTS'!$B$20+AA57*'Comb LR RESULTS'!$B$21+AB57*'Comb LR RESULTS'!$B$22</f>
        <v>-5.7284383955693907E-2</v>
      </c>
    </row>
    <row r="58" spans="1:30" x14ac:dyDescent="0.3">
      <c r="A58">
        <v>2021</v>
      </c>
      <c r="B58" t="s">
        <v>443</v>
      </c>
      <c r="C58" t="s">
        <v>38</v>
      </c>
      <c r="D58">
        <v>2021</v>
      </c>
      <c r="E58">
        <v>546</v>
      </c>
      <c r="F58">
        <v>383</v>
      </c>
      <c r="G58">
        <v>24.3</v>
      </c>
      <c r="H58">
        <v>103.7</v>
      </c>
      <c r="I58">
        <v>109.8</v>
      </c>
      <c r="J58">
        <v>9.4</v>
      </c>
      <c r="K58">
        <v>21.3</v>
      </c>
      <c r="L58">
        <v>48.4</v>
      </c>
      <c r="M58">
        <v>27.1</v>
      </c>
      <c r="N58">
        <v>33.9</v>
      </c>
      <c r="O58">
        <v>81.2</v>
      </c>
      <c r="P58">
        <v>34.5</v>
      </c>
      <c r="Q58">
        <v>-3.5</v>
      </c>
      <c r="R58">
        <f>VLOOKUP($B58,'FG21'!$A:$Y,15,FALSE)</f>
        <v>0.52173913000000005</v>
      </c>
      <c r="S58">
        <f>VLOOKUP($B58,'FG21'!$A:$Y,16,FALSE)</f>
        <v>0.37713299985309501</v>
      </c>
      <c r="T58">
        <f>VLOOKUP($B58,'FG21'!$A:$Y,17,FALSE)</f>
        <v>0.35599999999999998</v>
      </c>
      <c r="U58">
        <f t="shared" si="9"/>
        <v>0.81435591573929889</v>
      </c>
      <c r="V58">
        <f t="shared" si="10"/>
        <v>1.2553797404938161</v>
      </c>
      <c r="W58">
        <f t="shared" si="11"/>
        <v>0.2383164016391163</v>
      </c>
      <c r="X58">
        <f t="shared" si="12"/>
        <v>-0.78071983659806132</v>
      </c>
      <c r="Y58">
        <f t="shared" si="13"/>
        <v>0.34505415892175589</v>
      </c>
      <c r="Z58">
        <f t="shared" si="14"/>
        <v>-1.5380170796755364</v>
      </c>
      <c r="AA58">
        <f t="shared" si="15"/>
        <v>-0.72057373706889416</v>
      </c>
      <c r="AB58">
        <f t="shared" si="16"/>
        <v>0.32913815631769688</v>
      </c>
      <c r="AC58">
        <f t="shared" si="17"/>
        <v>0.83335934521070121</v>
      </c>
      <c r="AD58">
        <f>X58*'Comb LR RESULTS'!$B$18+Y58*'Comb LR RESULTS'!$B$19+Z58*'Comb LR RESULTS'!$B$20+AA58*'Comb LR RESULTS'!$B$21+AB58*'Comb LR RESULTS'!$B$22</f>
        <v>0.11508838545280425</v>
      </c>
    </row>
    <row r="59" spans="1:30" x14ac:dyDescent="0.3">
      <c r="A59">
        <v>2021</v>
      </c>
      <c r="B59" t="s">
        <v>110</v>
      </c>
      <c r="C59" t="s">
        <v>46</v>
      </c>
      <c r="D59">
        <v>2021</v>
      </c>
      <c r="E59">
        <v>573</v>
      </c>
      <c r="F59">
        <v>357</v>
      </c>
      <c r="G59">
        <v>24.1</v>
      </c>
      <c r="H59">
        <v>103.4</v>
      </c>
      <c r="I59">
        <v>110.8</v>
      </c>
      <c r="J59">
        <v>13.2</v>
      </c>
      <c r="K59">
        <v>21.1</v>
      </c>
      <c r="L59">
        <v>54.3</v>
      </c>
      <c r="M59">
        <v>33.200000000000003</v>
      </c>
      <c r="N59">
        <v>25.1</v>
      </c>
      <c r="O59">
        <v>84</v>
      </c>
      <c r="P59">
        <v>33</v>
      </c>
      <c r="Q59">
        <v>-1.7</v>
      </c>
      <c r="R59">
        <f>VLOOKUP($B59,'FG21'!$A:$Y,15,FALSE)</f>
        <v>0.44398340200000003</v>
      </c>
      <c r="S59">
        <f>VLOOKUP($B59,'FG21'!$A:$Y,16,FALSE)</f>
        <v>0.33465912604665399</v>
      </c>
      <c r="T59">
        <f>VLOOKUP($B59,'FG21'!$A:$Y,17,FALSE)</f>
        <v>0.34399999999999997</v>
      </c>
      <c r="U59">
        <f t="shared" si="9"/>
        <v>0.77007069977764553</v>
      </c>
      <c r="V59">
        <f t="shared" si="10"/>
        <v>4.4093791733834688E-2</v>
      </c>
      <c r="W59">
        <f t="shared" si="11"/>
        <v>1.3273318572305171</v>
      </c>
      <c r="X59">
        <f t="shared" si="12"/>
        <v>1.0242028103858694</v>
      </c>
      <c r="Y59">
        <f t="shared" si="13"/>
        <v>0.31998330225057664</v>
      </c>
      <c r="Z59">
        <f t="shared" si="14"/>
        <v>-3.2051045873268992E-2</v>
      </c>
      <c r="AA59">
        <f t="shared" si="15"/>
        <v>-0.13342141353488157</v>
      </c>
      <c r="AB59">
        <f t="shared" si="16"/>
        <v>-1.3641510663382703</v>
      </c>
      <c r="AC59">
        <f t="shared" si="17"/>
        <v>1.5827640009272343</v>
      </c>
      <c r="AD59">
        <f>X59*'Comb LR RESULTS'!$B$18+Y59*'Comb LR RESULTS'!$B$19+Z59*'Comb LR RESULTS'!$B$20+AA59*'Comb LR RESULTS'!$B$21+AB59*'Comb LR RESULTS'!$B$22</f>
        <v>0.43648329072790121</v>
      </c>
    </row>
    <row r="60" spans="1:30" x14ac:dyDescent="0.3">
      <c r="A60">
        <v>2021</v>
      </c>
      <c r="B60" t="s">
        <v>133</v>
      </c>
      <c r="C60" t="s">
        <v>48</v>
      </c>
      <c r="D60">
        <v>2021</v>
      </c>
      <c r="E60">
        <v>537</v>
      </c>
      <c r="F60">
        <v>312</v>
      </c>
      <c r="G60">
        <v>24</v>
      </c>
      <c r="H60">
        <v>104.8</v>
      </c>
      <c r="I60">
        <v>112.1</v>
      </c>
      <c r="J60">
        <v>9</v>
      </c>
      <c r="K60">
        <v>17.399999999999999</v>
      </c>
      <c r="L60">
        <v>52.8</v>
      </c>
      <c r="M60">
        <v>35.4</v>
      </c>
      <c r="N60">
        <v>27.3</v>
      </c>
      <c r="O60">
        <v>78</v>
      </c>
      <c r="P60">
        <v>37.5</v>
      </c>
      <c r="Q60">
        <v>-5</v>
      </c>
      <c r="R60">
        <f>VLOOKUP($B60,'FG21'!$A:$Y,15,FALSE)</f>
        <v>0.43440860199999998</v>
      </c>
      <c r="S60">
        <f>VLOOKUP($B60,'FG21'!$A:$Y,16,FALSE)</f>
        <v>0.32818826020994002</v>
      </c>
      <c r="T60">
        <f>VLOOKUP($B60,'FG21'!$A:$Y,17,FALSE)</f>
        <v>0.317</v>
      </c>
      <c r="U60">
        <f t="shared" si="9"/>
        <v>-4.9205795512945856E-2</v>
      </c>
      <c r="V60">
        <f t="shared" si="10"/>
        <v>-0.14044480015542249</v>
      </c>
      <c r="W60">
        <f t="shared" si="11"/>
        <v>0.12368319578738979</v>
      </c>
      <c r="X60">
        <f t="shared" si="12"/>
        <v>0.56532417132215806</v>
      </c>
      <c r="Y60">
        <f t="shared" si="13"/>
        <v>0.30744787391498679</v>
      </c>
      <c r="Z60">
        <f t="shared" si="14"/>
        <v>0.51108424500623617</v>
      </c>
      <c r="AA60">
        <f t="shared" si="15"/>
        <v>-1.3916049639649097</v>
      </c>
      <c r="AB60">
        <f t="shared" si="16"/>
        <v>-0.94082876067427856</v>
      </c>
      <c r="AC60">
        <f t="shared" si="17"/>
        <v>-0.6544125743818805</v>
      </c>
      <c r="AD60">
        <f>X60*'Comb LR RESULTS'!$B$18+Y60*'Comb LR RESULTS'!$B$19+Z60*'Comb LR RESULTS'!$B$20+AA60*'Comb LR RESULTS'!$B$21+AB60*'Comb LR RESULTS'!$B$22</f>
        <v>-0.25171506089772466</v>
      </c>
    </row>
    <row r="61" spans="1:30" x14ac:dyDescent="0.3">
      <c r="A61">
        <v>2021</v>
      </c>
      <c r="B61" t="s">
        <v>482</v>
      </c>
      <c r="C61" t="s">
        <v>54</v>
      </c>
      <c r="D61">
        <v>2021</v>
      </c>
      <c r="E61">
        <v>501</v>
      </c>
      <c r="F61">
        <v>305</v>
      </c>
      <c r="G61">
        <v>23.9</v>
      </c>
      <c r="H61">
        <v>104</v>
      </c>
      <c r="I61">
        <v>107.8</v>
      </c>
      <c r="J61">
        <v>8.9</v>
      </c>
      <c r="K61">
        <v>18.3</v>
      </c>
      <c r="L61">
        <v>51.8</v>
      </c>
      <c r="M61">
        <v>33.5</v>
      </c>
      <c r="N61">
        <v>31.2</v>
      </c>
      <c r="O61">
        <v>76.8</v>
      </c>
      <c r="P61">
        <v>38.9</v>
      </c>
      <c r="Q61">
        <v>-3.7</v>
      </c>
      <c r="R61">
        <f>VLOOKUP($B61,'FG21'!$A:$Y,15,FALSE)</f>
        <v>0.43438914000000001</v>
      </c>
      <c r="S61">
        <f>VLOOKUP($B61,'FG21'!$A:$Y,16,FALSE)</f>
        <v>0.33042075787203301</v>
      </c>
      <c r="T61">
        <f>VLOOKUP($B61,'FG21'!$A:$Y,17,FALSE)</f>
        <v>0.29499999999999998</v>
      </c>
      <c r="U61">
        <f t="shared" si="9"/>
        <v>0.15007767631449562</v>
      </c>
      <c r="V61">
        <f t="shared" si="10"/>
        <v>-7.6777590023940023E-2</v>
      </c>
      <c r="W61">
        <f t="shared" si="11"/>
        <v>9.5024894324458292E-2</v>
      </c>
      <c r="X61">
        <f t="shared" si="12"/>
        <v>0.2594050786130172</v>
      </c>
      <c r="Y61">
        <f t="shared" si="13"/>
        <v>0.29491244557939694</v>
      </c>
      <c r="Z61">
        <f t="shared" si="14"/>
        <v>4.2012857428481147E-2</v>
      </c>
      <c r="AA61">
        <f t="shared" si="15"/>
        <v>-1.6432416740509159</v>
      </c>
      <c r="AB61">
        <f t="shared" si="16"/>
        <v>-0.19039376426992946</v>
      </c>
      <c r="AC61">
        <f t="shared" si="17"/>
        <v>-1.1999483216300706</v>
      </c>
      <c r="AD61">
        <f>X61*'Comb LR RESULTS'!$B$18+Y61*'Comb LR RESULTS'!$B$19+Z61*'Comb LR RESULTS'!$B$20+AA61*'Comb LR RESULTS'!$B$21+AB61*'Comb LR RESULTS'!$B$22</f>
        <v>-0.3961550832645872</v>
      </c>
    </row>
    <row r="62" spans="1:30" x14ac:dyDescent="0.3">
      <c r="A62">
        <v>2021</v>
      </c>
      <c r="B62" t="s">
        <v>101</v>
      </c>
      <c r="C62" t="s">
        <v>85</v>
      </c>
      <c r="D62">
        <v>2021</v>
      </c>
      <c r="E62">
        <v>438</v>
      </c>
      <c r="F62">
        <v>310</v>
      </c>
      <c r="G62">
        <v>23.9</v>
      </c>
      <c r="H62">
        <v>106.3</v>
      </c>
      <c r="I62">
        <v>112.8</v>
      </c>
      <c r="J62">
        <v>12.3</v>
      </c>
      <c r="K62">
        <v>12</v>
      </c>
      <c r="L62">
        <v>46.8</v>
      </c>
      <c r="M62">
        <v>34.799999999999997</v>
      </c>
      <c r="N62">
        <v>37.299999999999997</v>
      </c>
      <c r="O62">
        <v>82.3</v>
      </c>
      <c r="P62">
        <v>26.9</v>
      </c>
      <c r="Q62">
        <v>4</v>
      </c>
      <c r="R62">
        <f>VLOOKUP($B62,'FG21'!$A:$Y,15,FALSE)</f>
        <v>0.43349753600000002</v>
      </c>
      <c r="S62">
        <f>VLOOKUP($B62,'FG21'!$A:$Y,16,FALSE)</f>
        <v>0.30650174181303103</v>
      </c>
      <c r="T62">
        <f>VLOOKUP($B62,'FG21'!$A:$Y,17,FALSE)</f>
        <v>0.32800000000000001</v>
      </c>
      <c r="U62">
        <f t="shared" si="9"/>
        <v>-1.2449066264775914</v>
      </c>
      <c r="V62">
        <f t="shared" si="10"/>
        <v>-0.75890910909531395</v>
      </c>
      <c r="W62">
        <f t="shared" si="11"/>
        <v>1.0694071440641328</v>
      </c>
      <c r="X62">
        <f t="shared" si="12"/>
        <v>-1.2701903849326872</v>
      </c>
      <c r="Y62">
        <f t="shared" si="13"/>
        <v>0.29491244557939694</v>
      </c>
      <c r="Z62">
        <f t="shared" si="14"/>
        <v>0.36295643840273406</v>
      </c>
      <c r="AA62">
        <f t="shared" si="15"/>
        <v>-0.48990675282339013</v>
      </c>
      <c r="AB62">
        <f t="shared" si="16"/>
        <v>0.98336353779841146</v>
      </c>
      <c r="AC62">
        <f t="shared" si="17"/>
        <v>-1.5413142834451388</v>
      </c>
      <c r="AD62">
        <f>X62*'Comb LR RESULTS'!$B$18+Y62*'Comb LR RESULTS'!$B$19+Z62*'Comb LR RESULTS'!$B$20+AA62*'Comb LR RESULTS'!$B$21+AB62*'Comb LR RESULTS'!$B$22</f>
        <v>-0.30294668733065</v>
      </c>
    </row>
    <row r="63" spans="1:30" x14ac:dyDescent="0.3">
      <c r="A63">
        <v>2021</v>
      </c>
      <c r="B63" t="s">
        <v>119</v>
      </c>
      <c r="C63" t="s">
        <v>40</v>
      </c>
      <c r="D63">
        <v>2021</v>
      </c>
      <c r="E63">
        <v>638</v>
      </c>
      <c r="F63">
        <v>443</v>
      </c>
      <c r="G63">
        <v>23.9</v>
      </c>
      <c r="H63">
        <v>106.1</v>
      </c>
      <c r="I63">
        <v>112.7</v>
      </c>
      <c r="J63">
        <v>10.6</v>
      </c>
      <c r="K63">
        <v>20.100000000000001</v>
      </c>
      <c r="L63">
        <v>49.9</v>
      </c>
      <c r="M63">
        <v>29.8</v>
      </c>
      <c r="N63">
        <v>29.5</v>
      </c>
      <c r="O63">
        <v>87.8</v>
      </c>
      <c r="P63">
        <v>31.5</v>
      </c>
      <c r="Q63">
        <v>0.7</v>
      </c>
      <c r="R63">
        <f>VLOOKUP($B63,'FG21'!$A:$Y,15,FALSE)</f>
        <v>0.52236135900000003</v>
      </c>
      <c r="S63">
        <f>VLOOKUP($B63,'FG21'!$A:$Y,16,FALSE)</f>
        <v>0.38500857596494698</v>
      </c>
      <c r="T63">
        <f>VLOOKUP($B63,'FG21'!$A:$Y,17,FALSE)</f>
        <v>0.38600000000000001</v>
      </c>
      <c r="U63">
        <f t="shared" si="9"/>
        <v>0.54864461996937774</v>
      </c>
      <c r="V63">
        <f t="shared" si="10"/>
        <v>1.4799783896810585</v>
      </c>
      <c r="W63">
        <f t="shared" si="11"/>
        <v>0.58221601919429533</v>
      </c>
      <c r="X63">
        <f t="shared" si="12"/>
        <v>-0.32184119753435003</v>
      </c>
      <c r="Y63">
        <f t="shared" si="13"/>
        <v>0.29491244557939694</v>
      </c>
      <c r="Z63">
        <f t="shared" si="14"/>
        <v>-0.87144194995977908</v>
      </c>
      <c r="AA63">
        <f t="shared" si="15"/>
        <v>0.66342816840413565</v>
      </c>
      <c r="AB63">
        <f t="shared" si="16"/>
        <v>-0.51750645501028669</v>
      </c>
      <c r="AC63">
        <f t="shared" si="17"/>
        <v>2.3472890189535986</v>
      </c>
      <c r="AD63">
        <f>X63*'Comb LR RESULTS'!$B$18+Y63*'Comb LR RESULTS'!$B$19+Z63*'Comb LR RESULTS'!$B$20+AA63*'Comb LR RESULTS'!$B$21+AB63*'Comb LR RESULTS'!$B$22</f>
        <v>0.64483461649592466</v>
      </c>
    </row>
    <row r="64" spans="1:30" x14ac:dyDescent="0.3">
      <c r="A64">
        <v>2021</v>
      </c>
      <c r="B64" t="s">
        <v>153</v>
      </c>
      <c r="C64" t="s">
        <v>17</v>
      </c>
      <c r="D64">
        <v>2021</v>
      </c>
      <c r="E64">
        <v>516</v>
      </c>
      <c r="F64">
        <v>361</v>
      </c>
      <c r="G64">
        <v>23.8</v>
      </c>
      <c r="H64">
        <v>103.3</v>
      </c>
      <c r="I64">
        <v>111.6</v>
      </c>
      <c r="J64">
        <v>5.5</v>
      </c>
      <c r="K64">
        <v>20</v>
      </c>
      <c r="L64">
        <v>51.6</v>
      </c>
      <c r="M64">
        <v>31.6</v>
      </c>
      <c r="N64">
        <v>28.1</v>
      </c>
      <c r="O64">
        <v>79.900000000000006</v>
      </c>
      <c r="P64">
        <v>30.2</v>
      </c>
      <c r="Q64">
        <v>1.1000000000000001</v>
      </c>
      <c r="R64">
        <f>VLOOKUP($B64,'FG21'!$A:$Y,15,FALSE)</f>
        <v>0.36601307100000002</v>
      </c>
      <c r="S64">
        <f>VLOOKUP($B64,'FG21'!$A:$Y,16,FALSE)</f>
        <v>0.30672103003916401</v>
      </c>
      <c r="T64">
        <f>VLOOKUP($B64,'FG21'!$A:$Y,17,FALSE)</f>
        <v>0.33100000000000002</v>
      </c>
      <c r="U64">
        <f t="shared" si="9"/>
        <v>0.52650201198855062</v>
      </c>
      <c r="V64">
        <f t="shared" si="10"/>
        <v>-0.75265536477583284</v>
      </c>
      <c r="W64">
        <f t="shared" si="11"/>
        <v>-0.87935735541521631</v>
      </c>
      <c r="X64">
        <f t="shared" si="12"/>
        <v>0.19822126007119034</v>
      </c>
      <c r="Y64">
        <f t="shared" si="13"/>
        <v>0.28237701724380754</v>
      </c>
      <c r="Z64">
        <f t="shared" si="14"/>
        <v>-0.42705853014927381</v>
      </c>
      <c r="AA64">
        <f t="shared" si="15"/>
        <v>-0.99318017299539962</v>
      </c>
      <c r="AB64">
        <f t="shared" si="16"/>
        <v>-0.78689337679646321</v>
      </c>
      <c r="AC64">
        <f t="shared" si="17"/>
        <v>0.50314875119414482</v>
      </c>
      <c r="AD64">
        <f>X64*'Comb LR RESULTS'!$B$18+Y64*'Comb LR RESULTS'!$B$19+Z64*'Comb LR RESULTS'!$B$20+AA64*'Comb LR RESULTS'!$B$21+AB64*'Comb LR RESULTS'!$B$22</f>
        <v>1.0465862092691458E-3</v>
      </c>
    </row>
    <row r="65" spans="1:30" x14ac:dyDescent="0.3">
      <c r="A65">
        <v>2021</v>
      </c>
      <c r="B65" t="s">
        <v>159</v>
      </c>
      <c r="C65" t="s">
        <v>46</v>
      </c>
      <c r="D65">
        <v>2021</v>
      </c>
      <c r="E65">
        <v>416</v>
      </c>
      <c r="F65">
        <v>273</v>
      </c>
      <c r="G65">
        <v>23.8</v>
      </c>
      <c r="H65">
        <v>105.6</v>
      </c>
      <c r="I65">
        <v>111.6</v>
      </c>
      <c r="J65">
        <v>3.3</v>
      </c>
      <c r="K65">
        <v>18.8</v>
      </c>
      <c r="L65">
        <v>50</v>
      </c>
      <c r="M65">
        <v>31.2</v>
      </c>
      <c r="N65">
        <v>30.8</v>
      </c>
      <c r="O65">
        <v>77.2</v>
      </c>
      <c r="P65">
        <v>30.3</v>
      </c>
      <c r="Q65">
        <v>0.2</v>
      </c>
      <c r="R65">
        <f>VLOOKUP($B65,'FG21'!$A:$Y,15,FALSE)</f>
        <v>0.34210526299999999</v>
      </c>
      <c r="S65">
        <f>VLOOKUP($B65,'FG21'!$A:$Y,16,FALSE)</f>
        <v>0.28501065600690201</v>
      </c>
      <c r="T65">
        <f>VLOOKUP($B65,'FG21'!$A:$Y,17,FALSE)</f>
        <v>0.313</v>
      </c>
      <c r="U65">
        <f t="shared" si="9"/>
        <v>0.26079071621862948</v>
      </c>
      <c r="V65">
        <f t="shared" si="10"/>
        <v>-1.3717999977199233</v>
      </c>
      <c r="W65">
        <f t="shared" si="11"/>
        <v>-1.5098399875997117</v>
      </c>
      <c r="X65">
        <f t="shared" si="12"/>
        <v>-0.29124928826343549</v>
      </c>
      <c r="Y65">
        <f t="shared" si="13"/>
        <v>0.28237701724380754</v>
      </c>
      <c r="Z65">
        <f t="shared" si="14"/>
        <v>-0.52581040121827549</v>
      </c>
      <c r="AA65">
        <f t="shared" si="15"/>
        <v>-1.5593627706889128</v>
      </c>
      <c r="AB65">
        <f t="shared" si="16"/>
        <v>-0.26736145620883683</v>
      </c>
      <c r="AC65">
        <f t="shared" si="17"/>
        <v>-0.48381389601799285</v>
      </c>
      <c r="AD65">
        <f>X65*'Comb LR RESULTS'!$B$18+Y65*'Comb LR RESULTS'!$B$19+Z65*'Comb LR RESULTS'!$B$20+AA65*'Comb LR RESULTS'!$B$21+AB65*'Comb LR RESULTS'!$B$22</f>
        <v>-0.31113558434255856</v>
      </c>
    </row>
    <row r="66" spans="1:30" x14ac:dyDescent="0.3">
      <c r="A66">
        <v>2021</v>
      </c>
      <c r="B66" t="s">
        <v>124</v>
      </c>
      <c r="C66" t="s">
        <v>19</v>
      </c>
      <c r="D66">
        <v>2021</v>
      </c>
      <c r="E66">
        <v>689</v>
      </c>
      <c r="F66">
        <v>506</v>
      </c>
      <c r="G66">
        <v>23.7</v>
      </c>
      <c r="H66">
        <v>107.4</v>
      </c>
      <c r="I66">
        <v>115.5</v>
      </c>
      <c r="J66">
        <v>5.0999999999999996</v>
      </c>
      <c r="K66">
        <v>17.3</v>
      </c>
      <c r="L66">
        <v>44.4</v>
      </c>
      <c r="M66">
        <v>27.1</v>
      </c>
      <c r="N66">
        <v>41.3</v>
      </c>
      <c r="O66">
        <v>86.3</v>
      </c>
      <c r="P66">
        <v>25.3</v>
      </c>
      <c r="Q66">
        <v>7.7</v>
      </c>
      <c r="R66">
        <f>VLOOKUP($B66,'FG21'!$A:$Y,15,FALSE)</f>
        <v>0.484375</v>
      </c>
      <c r="S66">
        <f>VLOOKUP($B66,'FG21'!$A:$Y,16,FALSE)</f>
        <v>0.35385948074036699</v>
      </c>
      <c r="T66">
        <f>VLOOKUP($B66,'FG21'!$A:$Y,17,FALSE)</f>
        <v>0.35499999999999998</v>
      </c>
      <c r="U66">
        <f t="shared" ref="U66:U101" si="18">STANDARDIZE(K66,AVERAGE(K:K),_xlfn.STDEV.P(K:K))</f>
        <v>-7.1348403493772167E-2</v>
      </c>
      <c r="V66">
        <f t="shared" ref="V66:V101" si="19">STANDARDIZE(S66,AVERAGE(S:S),_xlfn.STDEV.P(S:S))</f>
        <v>0.59165674673266644</v>
      </c>
      <c r="W66">
        <f t="shared" ref="W66:W101" si="20">STANDARDIZE(J66,AVERAGE(J:J),_xlfn.STDEV.P(J:J))</f>
        <v>-0.99399056126694285</v>
      </c>
      <c r="X66">
        <f t="shared" ref="X66:X101" si="21">STANDARDIZE(L66,AVERAGE(L:L),_xlfn.STDEV.P(L:L))</f>
        <v>-2.0043962074346249</v>
      </c>
      <c r="Y66">
        <f t="shared" ref="Y66:Y101" si="22">STANDARDIZE(G66,AVERAGE(G:G),_xlfn.STDEV.P(G:G))</f>
        <v>0.26984158890821763</v>
      </c>
      <c r="Z66">
        <f t="shared" ref="Z66:Z101" si="23">STANDARDIZE(M66,AVERAGE(M:M),_xlfn.STDEV.P(M:M))</f>
        <v>-1.5380170796755364</v>
      </c>
      <c r="AA66">
        <f t="shared" ref="AA66:AA101" si="24">STANDARDIZE(O66,AVERAGE(O:O),_xlfn.STDEV.P(O:O))</f>
        <v>0.34888228079662859</v>
      </c>
      <c r="AB66">
        <f t="shared" ref="AB66:AB101" si="25">STANDARDIZE(N66,AVERAGE(N:N),_xlfn.STDEV.P(N:N))</f>
        <v>1.7530404571874876</v>
      </c>
      <c r="AC66">
        <f t="shared" ref="AC66:AC97" si="26">Y66+AA66-AB66-Z66</f>
        <v>0.40370049219289506</v>
      </c>
      <c r="AD66">
        <f>X66*'Comb LR RESULTS'!$B$18+Y66*'Comb LR RESULTS'!$B$19+Z66*'Comb LR RESULTS'!$B$20+AA66*'Comb LR RESULTS'!$B$21+AB66*'Comb LR RESULTS'!$B$22</f>
        <v>0.18107044954535553</v>
      </c>
    </row>
    <row r="67" spans="1:30" x14ac:dyDescent="0.3">
      <c r="A67">
        <v>2021</v>
      </c>
      <c r="B67" t="s">
        <v>483</v>
      </c>
      <c r="C67" t="s">
        <v>27</v>
      </c>
      <c r="D67">
        <v>2021</v>
      </c>
      <c r="E67">
        <v>669</v>
      </c>
      <c r="F67">
        <v>446</v>
      </c>
      <c r="G67">
        <v>23.5</v>
      </c>
      <c r="H67">
        <v>105</v>
      </c>
      <c r="I67">
        <v>111</v>
      </c>
      <c r="J67">
        <v>14.8</v>
      </c>
      <c r="K67">
        <v>20.100000000000001</v>
      </c>
      <c r="L67">
        <v>50.7</v>
      </c>
      <c r="M67">
        <v>30.6</v>
      </c>
      <c r="N67">
        <v>34.299999999999997</v>
      </c>
      <c r="O67">
        <v>82.3</v>
      </c>
      <c r="P67">
        <v>41.3</v>
      </c>
      <c r="Q67">
        <v>-1.5</v>
      </c>
      <c r="R67">
        <f>VLOOKUP($B67,'FG21'!$A:$Y,15,FALSE)</f>
        <v>0.43781094500000001</v>
      </c>
      <c r="S67">
        <f>VLOOKUP($B67,'FG21'!$A:$Y,16,FALSE)</f>
        <v>0.30763487401836598</v>
      </c>
      <c r="T67">
        <f>VLOOKUP($B67,'FG21'!$A:$Y,17,FALSE)</f>
        <v>0.31900000000000001</v>
      </c>
      <c r="U67">
        <f t="shared" si="18"/>
        <v>0.54864461996937774</v>
      </c>
      <c r="V67">
        <f t="shared" si="19"/>
        <v>-0.72659401759543063</v>
      </c>
      <c r="W67">
        <f t="shared" si="20"/>
        <v>1.785864680637423</v>
      </c>
      <c r="X67">
        <f t="shared" si="21"/>
        <v>-7.7105923367036006E-2</v>
      </c>
      <c r="Y67">
        <f t="shared" si="22"/>
        <v>0.24477073223703838</v>
      </c>
      <c r="Z67">
        <f t="shared" si="23"/>
        <v>-0.6739382078217766</v>
      </c>
      <c r="AA67">
        <f t="shared" si="24"/>
        <v>-0.48990675282339013</v>
      </c>
      <c r="AB67">
        <f t="shared" si="25"/>
        <v>0.40610584825660423</v>
      </c>
      <c r="AC67">
        <f t="shared" si="26"/>
        <v>2.2696338978820618E-2</v>
      </c>
      <c r="AD67">
        <f>X67*'Comb LR RESULTS'!$B$18+Y67*'Comb LR RESULTS'!$B$19+Z67*'Comb LR RESULTS'!$B$20+AA67*'Comb LR RESULTS'!$B$21+AB67*'Comb LR RESULTS'!$B$22</f>
        <v>3.6989642834970318E-2</v>
      </c>
    </row>
    <row r="68" spans="1:30" x14ac:dyDescent="0.3">
      <c r="A68">
        <v>2021</v>
      </c>
      <c r="B68" t="s">
        <v>457</v>
      </c>
      <c r="C68" t="s">
        <v>64</v>
      </c>
      <c r="D68">
        <v>2021</v>
      </c>
      <c r="E68">
        <v>610</v>
      </c>
      <c r="F68">
        <v>362</v>
      </c>
      <c r="G68">
        <v>23.5</v>
      </c>
      <c r="H68">
        <v>105.7</v>
      </c>
      <c r="I68">
        <v>113.8</v>
      </c>
      <c r="J68">
        <v>5</v>
      </c>
      <c r="K68">
        <v>18.100000000000001</v>
      </c>
      <c r="L68">
        <v>54.6</v>
      </c>
      <c r="M68">
        <v>36.5</v>
      </c>
      <c r="N68">
        <v>28</v>
      </c>
      <c r="O68">
        <v>82.2</v>
      </c>
      <c r="P68">
        <v>38</v>
      </c>
      <c r="Q68">
        <v>-0.9</v>
      </c>
      <c r="R68">
        <f>VLOOKUP($B68,'FG21'!$A:$Y,15,FALSE)</f>
        <v>0.41153846100000002</v>
      </c>
      <c r="S68">
        <f>VLOOKUP($B68,'FG21'!$A:$Y,16,FALSE)</f>
        <v>0.34715681366804102</v>
      </c>
      <c r="T68">
        <f>VLOOKUP($B68,'FG21'!$A:$Y,17,FALSE)</f>
        <v>0.35299999999999998</v>
      </c>
      <c r="U68">
        <f t="shared" si="18"/>
        <v>0.1057924603528422</v>
      </c>
      <c r="V68">
        <f t="shared" si="19"/>
        <v>0.40050755980134728</v>
      </c>
      <c r="W68">
        <f t="shared" si="20"/>
        <v>-1.0226488627298744</v>
      </c>
      <c r="X68">
        <f t="shared" si="21"/>
        <v>1.1159785381986129</v>
      </c>
      <c r="Y68">
        <f t="shared" si="22"/>
        <v>0.24477073223703838</v>
      </c>
      <c r="Z68">
        <f t="shared" si="23"/>
        <v>0.7826518904459896</v>
      </c>
      <c r="AA68">
        <f t="shared" si="24"/>
        <v>-0.51087647866388941</v>
      </c>
      <c r="AB68">
        <f t="shared" si="25"/>
        <v>-0.80613529978119036</v>
      </c>
      <c r="AC68">
        <f t="shared" si="26"/>
        <v>-0.24262233709165026</v>
      </c>
      <c r="AD68">
        <f>X68*'Comb LR RESULTS'!$B$18+Y68*'Comb LR RESULTS'!$B$19+Z68*'Comb LR RESULTS'!$B$20+AA68*'Comb LR RESULTS'!$B$21+AB68*'Comb LR RESULTS'!$B$22</f>
        <v>3.1168193907894437E-2</v>
      </c>
    </row>
    <row r="69" spans="1:30" x14ac:dyDescent="0.3">
      <c r="A69">
        <v>2021</v>
      </c>
      <c r="B69" t="s">
        <v>456</v>
      </c>
      <c r="C69" t="s">
        <v>85</v>
      </c>
      <c r="D69">
        <v>2021</v>
      </c>
      <c r="E69">
        <v>615</v>
      </c>
      <c r="F69">
        <v>414</v>
      </c>
      <c r="G69">
        <v>23.4</v>
      </c>
      <c r="H69">
        <v>107.8</v>
      </c>
      <c r="I69">
        <v>113.9</v>
      </c>
      <c r="J69">
        <v>4.3</v>
      </c>
      <c r="K69">
        <v>21.4</v>
      </c>
      <c r="L69">
        <v>53.2</v>
      </c>
      <c r="M69">
        <v>31.8</v>
      </c>
      <c r="N69">
        <v>33.799999999999997</v>
      </c>
      <c r="O69">
        <v>80.099999999999994</v>
      </c>
      <c r="P69">
        <v>36.700000000000003</v>
      </c>
      <c r="Q69">
        <v>-1.2</v>
      </c>
      <c r="R69">
        <f>VLOOKUP($B69,'FG21'!$A:$Y,15,FALSE)</f>
        <v>0.43165467600000001</v>
      </c>
      <c r="S69">
        <f>VLOOKUP($B69,'FG21'!$A:$Y,16,FALSE)</f>
        <v>0.32588773459390802</v>
      </c>
      <c r="T69">
        <f>VLOOKUP($B69,'FG21'!$A:$Y,17,FALSE)</f>
        <v>0.34100000000000003</v>
      </c>
      <c r="U69">
        <f t="shared" si="18"/>
        <v>0.83649852372012523</v>
      </c>
      <c r="V69">
        <f t="shared" si="19"/>
        <v>-0.20605205712851699</v>
      </c>
      <c r="W69">
        <f t="shared" si="20"/>
        <v>-1.2232569729703957</v>
      </c>
      <c r="X69">
        <f t="shared" si="21"/>
        <v>0.68769180840581623</v>
      </c>
      <c r="Y69">
        <f t="shared" si="22"/>
        <v>0.23223530390144853</v>
      </c>
      <c r="Z69">
        <f t="shared" si="23"/>
        <v>-0.37768259461477344</v>
      </c>
      <c r="AA69">
        <f t="shared" si="24"/>
        <v>-0.95124072131440107</v>
      </c>
      <c r="AB69">
        <f t="shared" si="25"/>
        <v>0.30989623333296967</v>
      </c>
      <c r="AC69">
        <f t="shared" si="26"/>
        <v>-0.65121905613114883</v>
      </c>
      <c r="AD69">
        <f>X69*'Comb LR RESULTS'!$B$18+Y69*'Comb LR RESULTS'!$B$19+Z69*'Comb LR RESULTS'!$B$20+AA69*'Comb LR RESULTS'!$B$21+AB69*'Comb LR RESULTS'!$B$22</f>
        <v>-0.11871484563442494</v>
      </c>
    </row>
    <row r="70" spans="1:30" x14ac:dyDescent="0.3">
      <c r="A70">
        <v>2021</v>
      </c>
      <c r="B70" t="s">
        <v>128</v>
      </c>
      <c r="C70" t="s">
        <v>129</v>
      </c>
      <c r="D70">
        <v>2021</v>
      </c>
      <c r="E70">
        <v>444</v>
      </c>
      <c r="F70">
        <v>297</v>
      </c>
      <c r="G70">
        <v>23.2</v>
      </c>
      <c r="H70">
        <v>105</v>
      </c>
      <c r="I70">
        <v>111.1</v>
      </c>
      <c r="J70">
        <v>7.7</v>
      </c>
      <c r="K70">
        <v>21.4</v>
      </c>
      <c r="L70">
        <v>46.6</v>
      </c>
      <c r="M70">
        <v>25.2</v>
      </c>
      <c r="N70">
        <v>32.799999999999997</v>
      </c>
      <c r="O70">
        <v>79.5</v>
      </c>
      <c r="P70">
        <v>29.9</v>
      </c>
      <c r="Q70">
        <v>-0.6</v>
      </c>
      <c r="R70">
        <f>VLOOKUP($B70,'FG21'!$A:$Y,15,FALSE)</f>
        <v>0.38154613399999998</v>
      </c>
      <c r="S70">
        <f>VLOOKUP($B70,'FG21'!$A:$Y,16,FALSE)</f>
        <v>0.303900697209813</v>
      </c>
      <c r="T70">
        <f>VLOOKUP($B70,'FG21'!$A:$Y,17,FALSE)</f>
        <v>0.311</v>
      </c>
      <c r="U70">
        <f t="shared" si="18"/>
        <v>0.83649852372012523</v>
      </c>
      <c r="V70">
        <f t="shared" si="19"/>
        <v>-0.83308667986113838</v>
      </c>
      <c r="W70">
        <f t="shared" si="20"/>
        <v>-0.24887472323072102</v>
      </c>
      <c r="X70">
        <f t="shared" si="21"/>
        <v>-1.3313742034745142</v>
      </c>
      <c r="Y70">
        <f t="shared" si="22"/>
        <v>0.20716444723026925</v>
      </c>
      <c r="Z70">
        <f t="shared" si="23"/>
        <v>-2.0070884672532925</v>
      </c>
      <c r="AA70">
        <f t="shared" si="24"/>
        <v>-1.0770590763574026</v>
      </c>
      <c r="AB70">
        <f t="shared" si="25"/>
        <v>0.11747700348570063</v>
      </c>
      <c r="AC70">
        <f t="shared" si="26"/>
        <v>1.0197168346404584</v>
      </c>
      <c r="AD70">
        <f>X70*'Comb LR RESULTS'!$B$18+Y70*'Comb LR RESULTS'!$B$19+Z70*'Comb LR RESULTS'!$B$20+AA70*'Comb LR RESULTS'!$B$21+AB70*'Comb LR RESULTS'!$B$22</f>
        <v>-5.3447403301071242E-2</v>
      </c>
    </row>
    <row r="71" spans="1:30" x14ac:dyDescent="0.3">
      <c r="A71">
        <v>2021</v>
      </c>
      <c r="B71" t="s">
        <v>84</v>
      </c>
      <c r="C71" t="s">
        <v>85</v>
      </c>
      <c r="D71">
        <v>2021</v>
      </c>
      <c r="E71">
        <v>588</v>
      </c>
      <c r="F71">
        <v>380</v>
      </c>
      <c r="G71">
        <v>23.2</v>
      </c>
      <c r="H71">
        <v>105.8</v>
      </c>
      <c r="I71">
        <v>114.6</v>
      </c>
      <c r="J71">
        <v>12.1</v>
      </c>
      <c r="K71">
        <v>18.8</v>
      </c>
      <c r="L71">
        <v>47.6</v>
      </c>
      <c r="M71">
        <v>28.8</v>
      </c>
      <c r="N71">
        <v>42.2</v>
      </c>
      <c r="O71">
        <v>77.7</v>
      </c>
      <c r="P71">
        <v>37.299999999999997</v>
      </c>
      <c r="Q71">
        <v>-1.1000000000000001</v>
      </c>
      <c r="R71">
        <f>VLOOKUP($B71,'FG21'!$A:$Y,15,FALSE)</f>
        <v>0.48689138500000001</v>
      </c>
      <c r="S71">
        <f>VLOOKUP($B71,'FG21'!$A:$Y,16,FALSE)</f>
        <v>0.33501905774416901</v>
      </c>
      <c r="T71">
        <f>VLOOKUP($B71,'FG21'!$A:$Y,17,FALSE)</f>
        <v>0.32600000000000001</v>
      </c>
      <c r="U71">
        <f t="shared" si="18"/>
        <v>0.26079071621862948</v>
      </c>
      <c r="V71">
        <f t="shared" si="19"/>
        <v>5.4358459602371879E-2</v>
      </c>
      <c r="W71">
        <f t="shared" si="20"/>
        <v>1.0120905411382695</v>
      </c>
      <c r="X71">
        <f t="shared" si="21"/>
        <v>-1.0254551107653731</v>
      </c>
      <c r="Y71">
        <f t="shared" si="22"/>
        <v>0.20716444723026925</v>
      </c>
      <c r="Z71">
        <f t="shared" si="23"/>
        <v>-1.1183216276322818</v>
      </c>
      <c r="AA71">
        <f t="shared" si="24"/>
        <v>-1.4545141414864105</v>
      </c>
      <c r="AB71">
        <f t="shared" si="25"/>
        <v>1.9262177640500309</v>
      </c>
      <c r="AC71">
        <f t="shared" si="26"/>
        <v>-2.0552458306738899</v>
      </c>
      <c r="AD71">
        <f>X71*'Comb LR RESULTS'!$B$18+Y71*'Comb LR RESULTS'!$B$19+Z71*'Comb LR RESULTS'!$B$20+AA71*'Comb LR RESULTS'!$B$21+AB71*'Comb LR RESULTS'!$B$22</f>
        <v>-0.56135138563111342</v>
      </c>
    </row>
    <row r="72" spans="1:30" x14ac:dyDescent="0.3">
      <c r="A72">
        <v>2021</v>
      </c>
      <c r="B72" t="s">
        <v>366</v>
      </c>
      <c r="C72" t="s">
        <v>99</v>
      </c>
      <c r="D72">
        <v>2021</v>
      </c>
      <c r="E72">
        <v>644</v>
      </c>
      <c r="F72">
        <v>476</v>
      </c>
      <c r="G72">
        <v>23.1</v>
      </c>
      <c r="H72">
        <v>104.5</v>
      </c>
      <c r="I72">
        <v>109.9</v>
      </c>
      <c r="J72">
        <v>15.8</v>
      </c>
      <c r="K72">
        <v>12.6</v>
      </c>
      <c r="L72">
        <v>48.2</v>
      </c>
      <c r="M72">
        <v>35.6</v>
      </c>
      <c r="N72">
        <v>35.9</v>
      </c>
      <c r="O72">
        <v>88.5</v>
      </c>
      <c r="P72">
        <v>27.4</v>
      </c>
      <c r="Q72">
        <v>6.6</v>
      </c>
      <c r="R72">
        <f>VLOOKUP($B72,'FG21'!$A:$Y,15,FALSE)</f>
        <v>0.50340136000000002</v>
      </c>
      <c r="S72">
        <f>VLOOKUP($B72,'FG21'!$A:$Y,16,FALSE)</f>
        <v>0.34922770026677802</v>
      </c>
      <c r="T72">
        <f>VLOOKUP($B72,'FG21'!$A:$Y,17,FALSE)</f>
        <v>0.34799999999999998</v>
      </c>
      <c r="U72">
        <f t="shared" si="18"/>
        <v>-1.1120509785926309</v>
      </c>
      <c r="V72">
        <f t="shared" si="19"/>
        <v>0.45956588468964787</v>
      </c>
      <c r="W72">
        <f t="shared" si="20"/>
        <v>2.0724476952667392</v>
      </c>
      <c r="X72">
        <f t="shared" si="21"/>
        <v>-0.84190365513988819</v>
      </c>
      <c r="Y72">
        <f t="shared" si="22"/>
        <v>0.19462901889467984</v>
      </c>
      <c r="Z72">
        <f t="shared" si="23"/>
        <v>0.56046018054073743</v>
      </c>
      <c r="AA72">
        <f t="shared" si="24"/>
        <v>0.81021624928763947</v>
      </c>
      <c r="AB72">
        <f t="shared" si="25"/>
        <v>0.71397661601223494</v>
      </c>
      <c r="AC72">
        <f t="shared" si="26"/>
        <v>-0.26959152837065314</v>
      </c>
      <c r="AD72">
        <f>X72*'Comb LR RESULTS'!$B$18+Y72*'Comb LR RESULTS'!$B$19+Z72*'Comb LR RESULTS'!$B$20+AA72*'Comb LR RESULTS'!$B$21+AB72*'Comb LR RESULTS'!$B$22</f>
        <v>0.16986490079326289</v>
      </c>
    </row>
    <row r="73" spans="1:30" x14ac:dyDescent="0.3">
      <c r="A73">
        <v>2021</v>
      </c>
      <c r="B73" t="s">
        <v>105</v>
      </c>
      <c r="C73" t="s">
        <v>59</v>
      </c>
      <c r="D73">
        <v>2021</v>
      </c>
      <c r="E73">
        <v>601</v>
      </c>
      <c r="F73">
        <v>363</v>
      </c>
      <c r="G73">
        <v>23.1</v>
      </c>
      <c r="H73">
        <v>106.1</v>
      </c>
      <c r="I73">
        <v>112.6</v>
      </c>
      <c r="J73">
        <v>8</v>
      </c>
      <c r="K73">
        <v>22</v>
      </c>
      <c r="L73">
        <v>55.1</v>
      </c>
      <c r="M73">
        <v>33.1</v>
      </c>
      <c r="N73">
        <v>29.7</v>
      </c>
      <c r="O73">
        <v>76.400000000000006</v>
      </c>
      <c r="P73">
        <v>37.4</v>
      </c>
      <c r="Q73">
        <v>-2.2999999999999998</v>
      </c>
      <c r="R73">
        <f>VLOOKUP($B73,'FG21'!$A:$Y,15,FALSE)</f>
        <v>0.45935727700000001</v>
      </c>
      <c r="S73">
        <f>VLOOKUP($B73,'FG21'!$A:$Y,16,FALSE)</f>
        <v>0.34959737638632399</v>
      </c>
      <c r="T73">
        <f>VLOOKUP($B73,'FG21'!$A:$Y,17,FALSE)</f>
        <v>0.30399999999999999</v>
      </c>
      <c r="U73">
        <f t="shared" si="18"/>
        <v>0.96935417160508619</v>
      </c>
      <c r="V73">
        <f t="shared" si="19"/>
        <v>0.47010844765997539</v>
      </c>
      <c r="W73">
        <f t="shared" si="20"/>
        <v>-0.16289981884192625</v>
      </c>
      <c r="X73">
        <f t="shared" si="21"/>
        <v>1.2689380845531835</v>
      </c>
      <c r="Y73">
        <f t="shared" si="22"/>
        <v>0.19462901889467984</v>
      </c>
      <c r="Z73">
        <f t="shared" si="23"/>
        <v>-5.6739013640519628E-2</v>
      </c>
      <c r="AA73">
        <f t="shared" si="24"/>
        <v>-1.7271205774129161</v>
      </c>
      <c r="AB73">
        <f t="shared" si="25"/>
        <v>-0.47902260904083305</v>
      </c>
      <c r="AC73">
        <f t="shared" si="26"/>
        <v>-0.99672993583688385</v>
      </c>
      <c r="AD73">
        <f>X73*'Comb LR RESULTS'!$B$18+Y73*'Comb LR RESULTS'!$B$19+Z73*'Comb LR RESULTS'!$B$20+AA73*'Comb LR RESULTS'!$B$21+AB73*'Comb LR RESULTS'!$B$22</f>
        <v>-0.3457283543273561</v>
      </c>
    </row>
    <row r="74" spans="1:30" x14ac:dyDescent="0.3">
      <c r="A74">
        <v>2021</v>
      </c>
      <c r="B74" t="s">
        <v>469</v>
      </c>
      <c r="C74" t="s">
        <v>51</v>
      </c>
      <c r="D74">
        <v>2021</v>
      </c>
      <c r="E74">
        <v>508</v>
      </c>
      <c r="F74">
        <v>363</v>
      </c>
      <c r="G74">
        <v>22.9</v>
      </c>
      <c r="H74">
        <v>104.7</v>
      </c>
      <c r="I74">
        <v>110.6</v>
      </c>
      <c r="J74">
        <v>12.4</v>
      </c>
      <c r="K74">
        <v>19</v>
      </c>
      <c r="L74">
        <v>54.1</v>
      </c>
      <c r="M74">
        <v>35.1</v>
      </c>
      <c r="N74">
        <v>31.3</v>
      </c>
      <c r="O74">
        <v>84.8</v>
      </c>
      <c r="P74">
        <v>38.799999999999997</v>
      </c>
      <c r="Q74">
        <v>3.9</v>
      </c>
      <c r="R74">
        <f>VLOOKUP($B74,'FG21'!$A:$Y,15,FALSE)</f>
        <v>0.45879732699999998</v>
      </c>
      <c r="S74">
        <f>VLOOKUP($B74,'FG21'!$A:$Y,16,FALSE)</f>
        <v>0.33375501644587502</v>
      </c>
      <c r="T74">
        <f>VLOOKUP($B74,'FG21'!$A:$Y,17,FALSE)</f>
        <v>0.33400000000000002</v>
      </c>
      <c r="U74">
        <f t="shared" si="18"/>
        <v>0.30507593218028289</v>
      </c>
      <c r="V74">
        <f t="shared" si="19"/>
        <v>1.8310053227824263E-2</v>
      </c>
      <c r="W74">
        <f t="shared" si="20"/>
        <v>1.0980654455270644</v>
      </c>
      <c r="X74">
        <f t="shared" si="21"/>
        <v>0.9630189918440426</v>
      </c>
      <c r="Y74">
        <f t="shared" si="22"/>
        <v>0.16955816222350012</v>
      </c>
      <c r="Z74">
        <f t="shared" si="23"/>
        <v>0.437020341704486</v>
      </c>
      <c r="AA74">
        <f t="shared" si="24"/>
        <v>3.4336393189121572E-2</v>
      </c>
      <c r="AB74">
        <f t="shared" si="25"/>
        <v>-0.17115184128520228</v>
      </c>
      <c r="AC74">
        <f t="shared" si="26"/>
        <v>-6.1973945006662035E-2</v>
      </c>
      <c r="AD74">
        <f>X74*'Comb LR RESULTS'!$B$18+Y74*'Comb LR RESULTS'!$B$19+Z74*'Comb LR RESULTS'!$B$20+AA74*'Comb LR RESULTS'!$B$21+AB74*'Comb LR RESULTS'!$B$22</f>
        <v>0.15868576756040467</v>
      </c>
    </row>
    <row r="75" spans="1:30" x14ac:dyDescent="0.3">
      <c r="A75">
        <v>2021</v>
      </c>
      <c r="B75" t="s">
        <v>214</v>
      </c>
      <c r="C75" t="s">
        <v>44</v>
      </c>
      <c r="D75">
        <v>2021</v>
      </c>
      <c r="E75">
        <v>602</v>
      </c>
      <c r="F75">
        <v>423</v>
      </c>
      <c r="G75">
        <v>22.9</v>
      </c>
      <c r="H75">
        <v>105.5</v>
      </c>
      <c r="I75">
        <v>113.6</v>
      </c>
      <c r="J75">
        <v>8.5</v>
      </c>
      <c r="K75">
        <v>19.3</v>
      </c>
      <c r="L75">
        <v>54.3</v>
      </c>
      <c r="M75">
        <v>35</v>
      </c>
      <c r="N75">
        <v>34.299999999999997</v>
      </c>
      <c r="O75">
        <v>85.8</v>
      </c>
      <c r="P75">
        <v>30.8</v>
      </c>
      <c r="Q75">
        <v>8.1</v>
      </c>
      <c r="R75">
        <f>VLOOKUP($B75,'FG21'!$A:$Y,15,FALSE)</f>
        <v>0.49338374200000001</v>
      </c>
      <c r="S75">
        <f>VLOOKUP($B75,'FG21'!$A:$Y,16,FALSE)</f>
        <v>0.36804345136077499</v>
      </c>
      <c r="T75">
        <f>VLOOKUP($B75,'FG21'!$A:$Y,17,FALSE)</f>
        <v>0.35899999999999999</v>
      </c>
      <c r="U75">
        <f t="shared" si="18"/>
        <v>0.37150375612276337</v>
      </c>
      <c r="V75">
        <f t="shared" si="19"/>
        <v>0.99616056920998375</v>
      </c>
      <c r="W75">
        <f t="shared" si="20"/>
        <v>-1.9608311527268225E-2</v>
      </c>
      <c r="X75">
        <f t="shared" si="21"/>
        <v>1.0242028103858694</v>
      </c>
      <c r="Y75">
        <f t="shared" si="22"/>
        <v>0.16955816222350012</v>
      </c>
      <c r="Z75">
        <f t="shared" si="23"/>
        <v>0.41233237393723537</v>
      </c>
      <c r="AA75">
        <f t="shared" si="24"/>
        <v>0.24403365159412627</v>
      </c>
      <c r="AB75">
        <f t="shared" si="25"/>
        <v>0.40610584825660423</v>
      </c>
      <c r="AC75">
        <f t="shared" si="26"/>
        <v>-0.40484640837621322</v>
      </c>
      <c r="AD75">
        <f>X75*'Comb LR RESULTS'!$B$18+Y75*'Comb LR RESULTS'!$B$19+Z75*'Comb LR RESULTS'!$B$20+AA75*'Comb LR RESULTS'!$B$21+AB75*'Comb LR RESULTS'!$B$22</f>
        <v>0.17619072539122088</v>
      </c>
    </row>
    <row r="76" spans="1:30" x14ac:dyDescent="0.3">
      <c r="A76">
        <v>2021</v>
      </c>
      <c r="B76" t="s">
        <v>484</v>
      </c>
      <c r="C76" t="s">
        <v>85</v>
      </c>
      <c r="D76">
        <v>2021</v>
      </c>
      <c r="E76">
        <v>418</v>
      </c>
      <c r="F76">
        <v>275</v>
      </c>
      <c r="G76">
        <v>22.9</v>
      </c>
      <c r="H76">
        <v>106.5</v>
      </c>
      <c r="I76">
        <v>114.6</v>
      </c>
      <c r="J76">
        <v>8</v>
      </c>
      <c r="K76">
        <v>16.3</v>
      </c>
      <c r="L76">
        <v>50.5</v>
      </c>
      <c r="M76">
        <v>34.200000000000003</v>
      </c>
      <c r="N76">
        <v>32.5</v>
      </c>
      <c r="O76">
        <v>84.2</v>
      </c>
      <c r="P76">
        <v>40.299999999999997</v>
      </c>
      <c r="Q76">
        <v>-0.3</v>
      </c>
      <c r="R76">
        <f>VLOOKUP($B76,'FG21'!$A:$Y,15,FALSE)</f>
        <v>0.38258575099999997</v>
      </c>
      <c r="S76">
        <f>VLOOKUP($B76,'FG21'!$A:$Y,16,FALSE)</f>
        <v>0.29930284818964098</v>
      </c>
      <c r="T76">
        <f>VLOOKUP($B76,'FG21'!$A:$Y,17,FALSE)</f>
        <v>0.311</v>
      </c>
      <c r="U76">
        <f t="shared" si="18"/>
        <v>-0.29277448330203992</v>
      </c>
      <c r="V76">
        <f t="shared" si="19"/>
        <v>-0.96420987192113949</v>
      </c>
      <c r="W76">
        <f t="shared" si="20"/>
        <v>-0.16289981884192625</v>
      </c>
      <c r="X76">
        <f t="shared" si="21"/>
        <v>-0.13828974190886506</v>
      </c>
      <c r="Y76">
        <f t="shared" si="22"/>
        <v>0.16955816222350012</v>
      </c>
      <c r="Z76">
        <f t="shared" si="23"/>
        <v>0.21482863179923381</v>
      </c>
      <c r="AA76">
        <f t="shared" si="24"/>
        <v>-9.1481961853880051E-2</v>
      </c>
      <c r="AB76">
        <f t="shared" si="25"/>
        <v>5.9751234531520453E-2</v>
      </c>
      <c r="AC76">
        <f t="shared" si="26"/>
        <v>-0.19650366596113419</v>
      </c>
      <c r="AD76">
        <f>X76*'Comb LR RESULTS'!$B$18+Y76*'Comb LR RESULTS'!$B$19+Z76*'Comb LR RESULTS'!$B$20+AA76*'Comb LR RESULTS'!$B$21+AB76*'Comb LR RESULTS'!$B$22</f>
        <v>1.7821621857016259E-2</v>
      </c>
    </row>
    <row r="77" spans="1:30" x14ac:dyDescent="0.3">
      <c r="A77">
        <v>2021</v>
      </c>
      <c r="B77" t="s">
        <v>384</v>
      </c>
      <c r="C77" t="s">
        <v>80</v>
      </c>
      <c r="D77">
        <v>2021</v>
      </c>
      <c r="E77">
        <v>529</v>
      </c>
      <c r="F77">
        <v>346</v>
      </c>
      <c r="G77">
        <v>22.8</v>
      </c>
      <c r="H77">
        <v>104.9</v>
      </c>
      <c r="I77">
        <v>111.5</v>
      </c>
      <c r="J77">
        <v>4.5999999999999996</v>
      </c>
      <c r="K77">
        <v>22.3</v>
      </c>
      <c r="L77">
        <v>50.5</v>
      </c>
      <c r="M77">
        <v>28.2</v>
      </c>
      <c r="N77">
        <v>34.799999999999997</v>
      </c>
      <c r="O77">
        <v>79.7</v>
      </c>
      <c r="P77">
        <v>38.200000000000003</v>
      </c>
      <c r="Q77">
        <v>-2.4</v>
      </c>
      <c r="R77">
        <f>VLOOKUP($B77,'FG21'!$A:$Y,15,FALSE)</f>
        <v>0.35610765999999999</v>
      </c>
      <c r="S77">
        <f>VLOOKUP($B77,'FG21'!$A:$Y,16,FALSE)</f>
        <v>0.28552250796397799</v>
      </c>
      <c r="T77">
        <f>VLOOKUP($B77,'FG21'!$A:$Y,17,FALSE)</f>
        <v>0.3</v>
      </c>
      <c r="U77">
        <f t="shared" si="18"/>
        <v>1.0357819955475667</v>
      </c>
      <c r="V77">
        <f t="shared" si="19"/>
        <v>-1.3572028106049252</v>
      </c>
      <c r="W77">
        <f t="shared" si="20"/>
        <v>-1.137282068581601</v>
      </c>
      <c r="X77">
        <f t="shared" si="21"/>
        <v>-0.13828974190886506</v>
      </c>
      <c r="Y77">
        <f t="shared" si="22"/>
        <v>0.15702273388791071</v>
      </c>
      <c r="Z77">
        <f t="shared" si="23"/>
        <v>-1.2664494342357839</v>
      </c>
      <c r="AA77">
        <f t="shared" si="24"/>
        <v>-1.0351196246764012</v>
      </c>
      <c r="AB77">
        <f t="shared" si="25"/>
        <v>0.50231546318023879</v>
      </c>
      <c r="AC77">
        <f t="shared" si="26"/>
        <v>-0.11396291973294526</v>
      </c>
      <c r="AD77">
        <f>X77*'Comb LR RESULTS'!$B$18+Y77*'Comb LR RESULTS'!$B$19+Z77*'Comb LR RESULTS'!$B$20+AA77*'Comb LR RESULTS'!$B$21+AB77*'Comb LR RESULTS'!$B$22</f>
        <v>-0.14186216262199031</v>
      </c>
    </row>
    <row r="78" spans="1:30" x14ac:dyDescent="0.3">
      <c r="A78">
        <v>2021</v>
      </c>
      <c r="B78" t="s">
        <v>509</v>
      </c>
      <c r="C78" t="s">
        <v>51</v>
      </c>
      <c r="D78">
        <v>2021</v>
      </c>
      <c r="E78">
        <v>508</v>
      </c>
      <c r="F78">
        <v>324</v>
      </c>
      <c r="G78">
        <v>22.8</v>
      </c>
      <c r="H78">
        <v>106</v>
      </c>
      <c r="I78">
        <v>112.1</v>
      </c>
      <c r="J78">
        <v>8.3000000000000007</v>
      </c>
      <c r="K78">
        <v>17.600000000000001</v>
      </c>
      <c r="L78">
        <v>52.1</v>
      </c>
      <c r="M78">
        <v>34.5</v>
      </c>
      <c r="N78">
        <v>35.9</v>
      </c>
      <c r="O78">
        <v>80.099999999999994</v>
      </c>
      <c r="P78">
        <v>37.700000000000003</v>
      </c>
      <c r="Q78">
        <v>-0.9</v>
      </c>
      <c r="R78">
        <f>VLOOKUP($B78,'FG21'!$A:$Y,15,FALSE)</f>
        <v>0.42456896500000002</v>
      </c>
      <c r="S78">
        <f>VLOOKUP($B78,'FG21'!$A:$Y,16,FALSE)</f>
        <v>0.312474067612449</v>
      </c>
      <c r="T78">
        <f>VLOOKUP($B78,'FG21'!$A:$Y,17,FALSE)</f>
        <v>0.307</v>
      </c>
      <c r="U78">
        <f t="shared" si="18"/>
        <v>-4.9205795512916751E-3</v>
      </c>
      <c r="V78">
        <f t="shared" si="19"/>
        <v>-0.58858806997326718</v>
      </c>
      <c r="W78">
        <f t="shared" si="20"/>
        <v>-7.6924914453131224E-2</v>
      </c>
      <c r="X78">
        <f t="shared" si="21"/>
        <v>0.35118080642576077</v>
      </c>
      <c r="Y78">
        <f t="shared" si="22"/>
        <v>0.15702273388791071</v>
      </c>
      <c r="Z78">
        <f t="shared" si="23"/>
        <v>0.28889253510098395</v>
      </c>
      <c r="AA78">
        <f t="shared" si="24"/>
        <v>-0.95124072131440107</v>
      </c>
      <c r="AB78">
        <f t="shared" si="25"/>
        <v>0.71397661601223494</v>
      </c>
      <c r="AC78">
        <f t="shared" si="26"/>
        <v>-1.7970871385397091</v>
      </c>
      <c r="AD78">
        <f>X78*'Comb LR RESULTS'!$B$18+Y78*'Comb LR RESULTS'!$B$19+Z78*'Comb LR RESULTS'!$B$20+AA78*'Comb LR RESULTS'!$B$21+AB78*'Comb LR RESULTS'!$B$22</f>
        <v>-0.37239595654950164</v>
      </c>
    </row>
    <row r="79" spans="1:30" x14ac:dyDescent="0.3">
      <c r="A79">
        <v>2021</v>
      </c>
      <c r="B79" t="s">
        <v>429</v>
      </c>
      <c r="C79" t="s">
        <v>38</v>
      </c>
      <c r="D79">
        <v>2021</v>
      </c>
      <c r="E79">
        <v>531</v>
      </c>
      <c r="F79">
        <v>341</v>
      </c>
      <c r="G79">
        <v>22.6</v>
      </c>
      <c r="H79">
        <v>103.1</v>
      </c>
      <c r="I79">
        <v>109.4</v>
      </c>
      <c r="J79">
        <v>14.7</v>
      </c>
      <c r="K79">
        <v>12.7</v>
      </c>
      <c r="L79">
        <v>50.3</v>
      </c>
      <c r="M79">
        <v>37.6</v>
      </c>
      <c r="N79">
        <v>30.8</v>
      </c>
      <c r="O79">
        <v>85.9</v>
      </c>
      <c r="P79">
        <v>26.1</v>
      </c>
      <c r="Q79">
        <v>1.2</v>
      </c>
      <c r="R79">
        <f>VLOOKUP($B79,'FG21'!$A:$Y,15,FALSE)</f>
        <v>0.45726495700000003</v>
      </c>
      <c r="S79">
        <f>VLOOKUP($B79,'FG21'!$A:$Y,16,FALSE)</f>
        <v>0.325834772279185</v>
      </c>
      <c r="T79">
        <f>VLOOKUP($B79,'FG21'!$A:$Y,17,FALSE)</f>
        <v>0.318</v>
      </c>
      <c r="U79">
        <f t="shared" si="18"/>
        <v>-1.0899083706118042</v>
      </c>
      <c r="V79">
        <f t="shared" si="19"/>
        <v>-0.20756245639019355</v>
      </c>
      <c r="W79">
        <f t="shared" si="20"/>
        <v>1.757206379174491</v>
      </c>
      <c r="X79">
        <f t="shared" si="21"/>
        <v>-0.19947356045069412</v>
      </c>
      <c r="Y79">
        <f t="shared" si="22"/>
        <v>0.13195187721673143</v>
      </c>
      <c r="Z79">
        <f t="shared" si="23"/>
        <v>1.0542195358857429</v>
      </c>
      <c r="AA79">
        <f t="shared" si="24"/>
        <v>0.26500337743462854</v>
      </c>
      <c r="AB79">
        <f t="shared" si="25"/>
        <v>-0.26736145620883683</v>
      </c>
      <c r="AC79">
        <f t="shared" si="26"/>
        <v>-0.38990282502554607</v>
      </c>
      <c r="AD79">
        <f>X79*'Comb LR RESULTS'!$B$18+Y79*'Comb LR RESULTS'!$B$19+Z79*'Comb LR RESULTS'!$B$20+AA79*'Comb LR RESULTS'!$B$21+AB79*'Comb LR RESULTS'!$B$22</f>
        <v>1.3961258978623381E-2</v>
      </c>
    </row>
    <row r="80" spans="1:30" x14ac:dyDescent="0.3">
      <c r="A80">
        <v>2021</v>
      </c>
      <c r="B80" t="s">
        <v>73</v>
      </c>
      <c r="C80" t="s">
        <v>25</v>
      </c>
      <c r="D80">
        <v>2021</v>
      </c>
      <c r="E80">
        <v>550</v>
      </c>
      <c r="F80">
        <v>385</v>
      </c>
      <c r="G80">
        <v>22.6</v>
      </c>
      <c r="H80">
        <v>103.3</v>
      </c>
      <c r="I80">
        <v>107.9</v>
      </c>
      <c r="J80">
        <v>10.6</v>
      </c>
      <c r="K80">
        <v>20.3</v>
      </c>
      <c r="L80">
        <v>55.5</v>
      </c>
      <c r="M80">
        <v>35.200000000000003</v>
      </c>
      <c r="N80">
        <v>24.8</v>
      </c>
      <c r="O80">
        <v>92.1</v>
      </c>
      <c r="P80">
        <v>23.8</v>
      </c>
      <c r="Q80">
        <v>8.9</v>
      </c>
      <c r="R80">
        <f>VLOOKUP($B80,'FG21'!$A:$Y,15,FALSE)</f>
        <v>0.48712446300000001</v>
      </c>
      <c r="S80">
        <f>VLOOKUP($B80,'FG21'!$A:$Y,16,FALSE)</f>
        <v>0.36538698518798302</v>
      </c>
      <c r="T80">
        <f>VLOOKUP($B80,'FG21'!$A:$Y,17,FALSE)</f>
        <v>0.35699999999999998</v>
      </c>
      <c r="U80">
        <f t="shared" si="18"/>
        <v>0.5929298359310311</v>
      </c>
      <c r="V80">
        <f t="shared" si="19"/>
        <v>0.92040246522533709</v>
      </c>
      <c r="W80">
        <f t="shared" si="20"/>
        <v>0.58221601919429533</v>
      </c>
      <c r="X80">
        <f t="shared" si="21"/>
        <v>1.3913057216368394</v>
      </c>
      <c r="Y80">
        <f t="shared" si="22"/>
        <v>0.13195187721673143</v>
      </c>
      <c r="Z80">
        <f t="shared" si="23"/>
        <v>0.46170830947173663</v>
      </c>
      <c r="AA80">
        <f t="shared" si="24"/>
        <v>1.5651263795456551</v>
      </c>
      <c r="AB80">
        <f t="shared" si="25"/>
        <v>-1.4218768352924511</v>
      </c>
      <c r="AC80">
        <f t="shared" si="26"/>
        <v>2.6572467825831012</v>
      </c>
      <c r="AD80">
        <f>X80*'Comb LR RESULTS'!$B$18+Y80*'Comb LR RESULTS'!$B$19+Z80*'Comb LR RESULTS'!$B$20+AA80*'Comb LR RESULTS'!$B$21+AB80*'Comb LR RESULTS'!$B$22</f>
        <v>0.9181418599766954</v>
      </c>
    </row>
    <row r="81" spans="1:30" x14ac:dyDescent="0.3">
      <c r="A81">
        <v>2021</v>
      </c>
      <c r="B81" t="s">
        <v>290</v>
      </c>
      <c r="C81" t="s">
        <v>19</v>
      </c>
      <c r="D81">
        <v>2021</v>
      </c>
      <c r="E81">
        <v>547</v>
      </c>
      <c r="F81">
        <v>400</v>
      </c>
      <c r="G81">
        <v>22.5</v>
      </c>
      <c r="H81">
        <v>107.2</v>
      </c>
      <c r="I81">
        <v>113.8</v>
      </c>
      <c r="J81">
        <v>12.2</v>
      </c>
      <c r="K81">
        <v>14.1</v>
      </c>
      <c r="L81">
        <v>47.2</v>
      </c>
      <c r="M81">
        <v>33.1</v>
      </c>
      <c r="N81">
        <v>37.4</v>
      </c>
      <c r="O81">
        <v>88.6</v>
      </c>
      <c r="P81">
        <v>29.2</v>
      </c>
      <c r="Q81">
        <v>6.3</v>
      </c>
      <c r="R81">
        <f>VLOOKUP($B81,'FG21'!$A:$Y,15,FALSE)</f>
        <v>0.42270058700000002</v>
      </c>
      <c r="S81">
        <f>VLOOKUP($B81,'FG21'!$A:$Y,16,FALSE)</f>
        <v>0.30004395027773001</v>
      </c>
      <c r="T81">
        <f>VLOOKUP($B81,'FG21'!$A:$Y,17,FALSE)</f>
        <v>0.29699999999999999</v>
      </c>
      <c r="U81">
        <f t="shared" si="18"/>
        <v>-0.77991185888022929</v>
      </c>
      <c r="V81">
        <f t="shared" si="19"/>
        <v>-0.94307484312697298</v>
      </c>
      <c r="W81">
        <f t="shared" si="20"/>
        <v>1.0407488426012008</v>
      </c>
      <c r="X81">
        <f t="shared" si="21"/>
        <v>-1.147822747849029</v>
      </c>
      <c r="Y81">
        <f t="shared" si="22"/>
        <v>0.11941644888114158</v>
      </c>
      <c r="Z81">
        <f t="shared" si="23"/>
        <v>-5.6739013640519628E-2</v>
      </c>
      <c r="AA81">
        <f t="shared" si="24"/>
        <v>0.83118597512813874</v>
      </c>
      <c r="AB81">
        <f t="shared" si="25"/>
        <v>1.0026054607831385</v>
      </c>
      <c r="AC81">
        <f t="shared" si="26"/>
        <v>4.735976866661426E-3</v>
      </c>
      <c r="AD81">
        <f>X81*'Comb LR RESULTS'!$B$18+Y81*'Comb LR RESULTS'!$B$19+Z81*'Comb LR RESULTS'!$B$20+AA81*'Comb LR RESULTS'!$B$21+AB81*'Comb LR RESULTS'!$B$22</f>
        <v>0.17442045533772635</v>
      </c>
    </row>
    <row r="82" spans="1:30" x14ac:dyDescent="0.3">
      <c r="A82">
        <v>2021</v>
      </c>
      <c r="B82" t="s">
        <v>207</v>
      </c>
      <c r="C82" t="s">
        <v>88</v>
      </c>
      <c r="D82">
        <v>2021</v>
      </c>
      <c r="E82">
        <v>493</v>
      </c>
      <c r="F82">
        <v>340</v>
      </c>
      <c r="G82">
        <v>22.4</v>
      </c>
      <c r="H82">
        <v>103.9</v>
      </c>
      <c r="I82">
        <v>109.5</v>
      </c>
      <c r="J82">
        <v>7.6</v>
      </c>
      <c r="K82">
        <v>17.5</v>
      </c>
      <c r="L82">
        <v>48.4</v>
      </c>
      <c r="M82">
        <v>30.9</v>
      </c>
      <c r="N82">
        <v>38</v>
      </c>
      <c r="O82">
        <v>84.5</v>
      </c>
      <c r="P82">
        <v>33.299999999999997</v>
      </c>
      <c r="Q82">
        <v>2.1</v>
      </c>
      <c r="R82">
        <f>VLOOKUP($B82,'FG21'!$A:$Y,15,FALSE)</f>
        <v>0.36322869899999999</v>
      </c>
      <c r="S82">
        <f>VLOOKUP($B82,'FG21'!$A:$Y,16,FALSE)</f>
        <v>0.29067191584775498</v>
      </c>
      <c r="T82">
        <f>VLOOKUP($B82,'FG21'!$A:$Y,17,FALSE)</f>
        <v>0.32500000000000001</v>
      </c>
      <c r="U82">
        <f t="shared" si="18"/>
        <v>-2.7063187532118768E-2</v>
      </c>
      <c r="V82">
        <f t="shared" si="19"/>
        <v>-1.2103500548973198</v>
      </c>
      <c r="W82">
        <f t="shared" si="20"/>
        <v>-0.27753302469365276</v>
      </c>
      <c r="X82">
        <f t="shared" si="21"/>
        <v>-0.78071983659806132</v>
      </c>
      <c r="Y82">
        <f t="shared" si="22"/>
        <v>0.10688102054555172</v>
      </c>
      <c r="Z82">
        <f t="shared" si="23"/>
        <v>-0.59987430452002655</v>
      </c>
      <c r="AA82">
        <f t="shared" si="24"/>
        <v>-2.8572784332379239E-2</v>
      </c>
      <c r="AB82">
        <f t="shared" si="25"/>
        <v>1.1180569986915003</v>
      </c>
      <c r="AC82">
        <f t="shared" si="26"/>
        <v>-0.43987445795830138</v>
      </c>
      <c r="AD82">
        <f>X82*'Comb LR RESULTS'!$B$18+Y82*'Comb LR RESULTS'!$B$19+Z82*'Comb LR RESULTS'!$B$20+AA82*'Comb LR RESULTS'!$B$21+AB82*'Comb LR RESULTS'!$B$22</f>
        <v>-4.6877883225542677E-2</v>
      </c>
    </row>
    <row r="83" spans="1:30" x14ac:dyDescent="0.3">
      <c r="A83">
        <v>2021</v>
      </c>
      <c r="B83" t="s">
        <v>136</v>
      </c>
      <c r="C83" t="s">
        <v>85</v>
      </c>
      <c r="D83">
        <v>2021</v>
      </c>
      <c r="E83">
        <v>530</v>
      </c>
      <c r="F83">
        <v>385</v>
      </c>
      <c r="G83">
        <v>22.3</v>
      </c>
      <c r="H83">
        <v>104.6</v>
      </c>
      <c r="I83">
        <v>110.3</v>
      </c>
      <c r="J83">
        <v>11.7</v>
      </c>
      <c r="K83">
        <v>15.9</v>
      </c>
      <c r="L83">
        <v>52.5</v>
      </c>
      <c r="M83">
        <v>36.6</v>
      </c>
      <c r="N83">
        <v>34.1</v>
      </c>
      <c r="O83">
        <v>90</v>
      </c>
      <c r="P83">
        <v>33.4</v>
      </c>
      <c r="Q83">
        <v>4.9000000000000004</v>
      </c>
      <c r="R83">
        <f>VLOOKUP($B83,'FG21'!$A:$Y,15,FALSE)</f>
        <v>0.46106557300000001</v>
      </c>
      <c r="S83">
        <f>VLOOKUP($B83,'FG21'!$A:$Y,16,FALSE)</f>
        <v>0.32839304560037602</v>
      </c>
      <c r="T83">
        <f>VLOOKUP($B83,'FG21'!$A:$Y,17,FALSE)</f>
        <v>0.316</v>
      </c>
      <c r="U83">
        <f t="shared" si="18"/>
        <v>-0.38134491522534714</v>
      </c>
      <c r="V83">
        <f t="shared" si="19"/>
        <v>-0.1346046531729064</v>
      </c>
      <c r="W83">
        <f t="shared" si="20"/>
        <v>0.89745733528654292</v>
      </c>
      <c r="X83">
        <f t="shared" si="21"/>
        <v>0.47354844350941672</v>
      </c>
      <c r="Y83">
        <f t="shared" si="22"/>
        <v>9.4345592209962303E-2</v>
      </c>
      <c r="Z83">
        <f t="shared" si="23"/>
        <v>0.80733985821324017</v>
      </c>
      <c r="AA83">
        <f t="shared" si="24"/>
        <v>1.1247621368951466</v>
      </c>
      <c r="AB83">
        <f t="shared" si="25"/>
        <v>0.36762200228715125</v>
      </c>
      <c r="AC83">
        <f t="shared" si="26"/>
        <v>4.4145868604717475E-2</v>
      </c>
      <c r="AD83">
        <f>X83*'Comb LR RESULTS'!$B$18+Y83*'Comb LR RESULTS'!$B$19+Z83*'Comb LR RESULTS'!$B$20+AA83*'Comb LR RESULTS'!$B$21+AB83*'Comb LR RESULTS'!$B$22</f>
        <v>0.34714889333162885</v>
      </c>
    </row>
    <row r="84" spans="1:30" x14ac:dyDescent="0.3">
      <c r="A84">
        <v>2021</v>
      </c>
      <c r="B84" t="s">
        <v>211</v>
      </c>
      <c r="C84" t="s">
        <v>19</v>
      </c>
      <c r="D84">
        <v>2021</v>
      </c>
      <c r="E84">
        <v>726</v>
      </c>
      <c r="F84">
        <v>509</v>
      </c>
      <c r="G84">
        <v>22.2</v>
      </c>
      <c r="H84">
        <v>103</v>
      </c>
      <c r="I84">
        <v>109.5</v>
      </c>
      <c r="J84">
        <v>16.899999999999999</v>
      </c>
      <c r="K84">
        <v>20.2</v>
      </c>
      <c r="L84">
        <v>51.9</v>
      </c>
      <c r="M84">
        <v>31.7</v>
      </c>
      <c r="N84">
        <v>26.3</v>
      </c>
      <c r="O84">
        <v>87.9</v>
      </c>
      <c r="P84">
        <v>27.8</v>
      </c>
      <c r="Q84">
        <v>4.2</v>
      </c>
      <c r="R84">
        <f>VLOOKUP($B84,'FG21'!$A:$Y,15,FALSE)</f>
        <v>0.538343558</v>
      </c>
      <c r="S84">
        <f>VLOOKUP($B84,'FG21'!$A:$Y,16,FALSE)</f>
        <v>0.36761135068716899</v>
      </c>
      <c r="T84">
        <f>VLOOKUP($B84,'FG21'!$A:$Y,17,FALSE)</f>
        <v>0.33600000000000002</v>
      </c>
      <c r="U84">
        <f t="shared" si="18"/>
        <v>0.57078722795020409</v>
      </c>
      <c r="V84">
        <f t="shared" si="19"/>
        <v>0.98383775926865713</v>
      </c>
      <c r="W84">
        <f t="shared" si="20"/>
        <v>2.3876890113589861</v>
      </c>
      <c r="X84">
        <f t="shared" si="21"/>
        <v>0.28999698788393174</v>
      </c>
      <c r="Y84">
        <f t="shared" si="22"/>
        <v>8.1810163874372455E-2</v>
      </c>
      <c r="Z84">
        <f t="shared" si="23"/>
        <v>-0.40237056238202407</v>
      </c>
      <c r="AA84">
        <f t="shared" si="24"/>
        <v>0.68439789424463793</v>
      </c>
      <c r="AB84">
        <f t="shared" si="25"/>
        <v>-1.1332479905215476</v>
      </c>
      <c r="AC84">
        <f t="shared" si="26"/>
        <v>2.301826611022582</v>
      </c>
      <c r="AD84">
        <f>X84*'Comb LR RESULTS'!$B$18+Y84*'Comb LR RESULTS'!$B$19+Z84*'Comb LR RESULTS'!$B$20+AA84*'Comb LR RESULTS'!$B$21+AB84*'Comb LR RESULTS'!$B$22</f>
        <v>0.56220958581326119</v>
      </c>
    </row>
    <row r="85" spans="1:30" x14ac:dyDescent="0.3">
      <c r="A85">
        <v>2021</v>
      </c>
      <c r="B85" t="s">
        <v>294</v>
      </c>
      <c r="C85" t="s">
        <v>44</v>
      </c>
      <c r="D85">
        <v>2021</v>
      </c>
      <c r="E85">
        <v>587</v>
      </c>
      <c r="F85">
        <v>405</v>
      </c>
      <c r="G85">
        <v>22.2</v>
      </c>
      <c r="H85">
        <v>104.1</v>
      </c>
      <c r="I85">
        <v>111.3</v>
      </c>
      <c r="J85">
        <v>11.1</v>
      </c>
      <c r="K85">
        <v>22.1</v>
      </c>
      <c r="L85">
        <v>53.8</v>
      </c>
      <c r="M85">
        <v>31.7</v>
      </c>
      <c r="N85">
        <v>30.4</v>
      </c>
      <c r="O85">
        <v>88.1</v>
      </c>
      <c r="P85">
        <v>33.1</v>
      </c>
      <c r="Q85">
        <v>3.3</v>
      </c>
      <c r="R85">
        <f>VLOOKUP($B85,'FG21'!$A:$Y,15,FALSE)</f>
        <v>0.44881889699999999</v>
      </c>
      <c r="S85">
        <f>VLOOKUP($B85,'FG21'!$A:$Y,16,FALSE)</f>
        <v>0.33784446767252702</v>
      </c>
      <c r="T85">
        <f>VLOOKUP($B85,'FG21'!$A:$Y,17,FALSE)</f>
        <v>0.34599999999999997</v>
      </c>
      <c r="U85">
        <f t="shared" si="18"/>
        <v>0.99149677958591331</v>
      </c>
      <c r="V85">
        <f t="shared" si="19"/>
        <v>0.13493456531157144</v>
      </c>
      <c r="W85">
        <f t="shared" si="20"/>
        <v>0.72550752650895334</v>
      </c>
      <c r="X85">
        <f t="shared" si="21"/>
        <v>0.87124326403129904</v>
      </c>
      <c r="Y85">
        <f t="shared" si="22"/>
        <v>8.1810163874372455E-2</v>
      </c>
      <c r="Z85">
        <f t="shared" si="23"/>
        <v>-0.40237056238202407</v>
      </c>
      <c r="AA85">
        <f t="shared" si="24"/>
        <v>0.72633734592563648</v>
      </c>
      <c r="AB85">
        <f t="shared" si="25"/>
        <v>-0.34432914814774485</v>
      </c>
      <c r="AC85">
        <f t="shared" si="26"/>
        <v>1.5548472203297776</v>
      </c>
      <c r="AD85">
        <f>X85*'Comb LR RESULTS'!$B$18+Y85*'Comb LR RESULTS'!$B$19+Z85*'Comb LR RESULTS'!$B$20+AA85*'Comb LR RESULTS'!$B$21+AB85*'Comb LR RESULTS'!$B$22</f>
        <v>0.53246614791669589</v>
      </c>
    </row>
    <row r="86" spans="1:30" x14ac:dyDescent="0.3">
      <c r="A86">
        <v>2021</v>
      </c>
      <c r="B86" t="s">
        <v>184</v>
      </c>
      <c r="C86" t="s">
        <v>172</v>
      </c>
      <c r="D86">
        <v>2021</v>
      </c>
      <c r="E86">
        <v>625</v>
      </c>
      <c r="F86">
        <v>469</v>
      </c>
      <c r="G86">
        <v>22.2</v>
      </c>
      <c r="H86">
        <v>105.9</v>
      </c>
      <c r="I86">
        <v>112.6</v>
      </c>
      <c r="J86">
        <v>18.8</v>
      </c>
      <c r="K86">
        <v>19.399999999999999</v>
      </c>
      <c r="L86">
        <v>54.8</v>
      </c>
      <c r="M86">
        <v>35.4</v>
      </c>
      <c r="N86">
        <v>30.6</v>
      </c>
      <c r="O86">
        <v>92.8</v>
      </c>
      <c r="P86">
        <v>21.5</v>
      </c>
      <c r="Q86">
        <v>12.6</v>
      </c>
      <c r="R86">
        <f>VLOOKUP($B86,'FG21'!$A:$Y,15,FALSE)</f>
        <v>0.53804347799999996</v>
      </c>
      <c r="S86">
        <f>VLOOKUP($B86,'FG21'!$A:$Y,16,FALSE)</f>
        <v>0.37188094635360103</v>
      </c>
      <c r="T86">
        <f>VLOOKUP($B86,'FG21'!$A:$Y,17,FALSE)</f>
        <v>0.376</v>
      </c>
      <c r="U86">
        <f t="shared" si="18"/>
        <v>0.39364636410358966</v>
      </c>
      <c r="V86">
        <f t="shared" si="19"/>
        <v>1.1055996984127943</v>
      </c>
      <c r="W86">
        <f t="shared" si="20"/>
        <v>2.932196739154687</v>
      </c>
      <c r="X86">
        <f t="shared" si="21"/>
        <v>1.1771623567404399</v>
      </c>
      <c r="Y86">
        <f t="shared" si="22"/>
        <v>8.1810163874372455E-2</v>
      </c>
      <c r="Z86">
        <f t="shared" si="23"/>
        <v>0.51108424500623617</v>
      </c>
      <c r="AA86">
        <f t="shared" si="24"/>
        <v>1.7119144604291592</v>
      </c>
      <c r="AB86">
        <f t="shared" si="25"/>
        <v>-0.30584530217829048</v>
      </c>
      <c r="AC86">
        <f t="shared" si="26"/>
        <v>1.5884856814755861</v>
      </c>
      <c r="AD86">
        <f>X86*'Comb LR RESULTS'!$B$18+Y86*'Comb LR RESULTS'!$B$19+Z86*'Comb LR RESULTS'!$B$20+AA86*'Comb LR RESULTS'!$B$21+AB86*'Comb LR RESULTS'!$B$22</f>
        <v>0.77032803219493573</v>
      </c>
    </row>
    <row r="87" spans="1:30" x14ac:dyDescent="0.3">
      <c r="A87">
        <v>2021</v>
      </c>
      <c r="B87" t="s">
        <v>357</v>
      </c>
      <c r="C87" t="s">
        <v>23</v>
      </c>
      <c r="D87">
        <v>2021</v>
      </c>
      <c r="E87">
        <v>580</v>
      </c>
      <c r="F87">
        <v>380</v>
      </c>
      <c r="G87">
        <v>22.1</v>
      </c>
      <c r="H87">
        <v>107.5</v>
      </c>
      <c r="I87">
        <v>114.8</v>
      </c>
      <c r="J87">
        <v>7.9</v>
      </c>
      <c r="K87">
        <v>13.7</v>
      </c>
      <c r="L87">
        <v>48.9</v>
      </c>
      <c r="M87">
        <v>35.200000000000003</v>
      </c>
      <c r="N87">
        <v>34.799999999999997</v>
      </c>
      <c r="O87">
        <v>82.4</v>
      </c>
      <c r="P87">
        <v>27.7</v>
      </c>
      <c r="Q87">
        <v>2.1</v>
      </c>
      <c r="R87">
        <f>VLOOKUP($B87,'FG21'!$A:$Y,15,FALSE)</f>
        <v>0.50943396200000002</v>
      </c>
      <c r="S87">
        <f>VLOOKUP($B87,'FG21'!$A:$Y,16,FALSE)</f>
        <v>0.357296322293849</v>
      </c>
      <c r="T87">
        <f>VLOOKUP($B87,'FG21'!$A:$Y,17,FALSE)</f>
        <v>0.32600000000000001</v>
      </c>
      <c r="U87">
        <f t="shared" si="18"/>
        <v>-0.86848229080353645</v>
      </c>
      <c r="V87">
        <f t="shared" si="19"/>
        <v>0.68966989007858548</v>
      </c>
      <c r="W87">
        <f t="shared" si="20"/>
        <v>-0.19155812030485775</v>
      </c>
      <c r="X87">
        <f t="shared" si="21"/>
        <v>-0.62776029024349089</v>
      </c>
      <c r="Y87">
        <f t="shared" si="22"/>
        <v>6.9274735538783036E-2</v>
      </c>
      <c r="Z87">
        <f t="shared" si="23"/>
        <v>0.46170830947173663</v>
      </c>
      <c r="AA87">
        <f t="shared" si="24"/>
        <v>-0.46893702698288792</v>
      </c>
      <c r="AB87">
        <f t="shared" si="25"/>
        <v>0.50231546318023879</v>
      </c>
      <c r="AC87">
        <f t="shared" si="26"/>
        <v>-1.3636860640960804</v>
      </c>
      <c r="AD87">
        <f>X87*'Comb LR RESULTS'!$B$18+Y87*'Comb LR RESULTS'!$B$19+Z87*'Comb LR RESULTS'!$B$20+AA87*'Comb LR RESULTS'!$B$21+AB87*'Comb LR RESULTS'!$B$22</f>
        <v>-0.34107008243281639</v>
      </c>
    </row>
    <row r="88" spans="1:30" x14ac:dyDescent="0.3">
      <c r="A88">
        <v>2021</v>
      </c>
      <c r="B88" t="s">
        <v>98</v>
      </c>
      <c r="C88" t="s">
        <v>99</v>
      </c>
      <c r="D88">
        <v>2021</v>
      </c>
      <c r="E88">
        <v>491</v>
      </c>
      <c r="F88">
        <v>334</v>
      </c>
      <c r="G88">
        <v>21.9</v>
      </c>
      <c r="H88">
        <v>105.8</v>
      </c>
      <c r="I88">
        <v>110.8</v>
      </c>
      <c r="J88">
        <v>12</v>
      </c>
      <c r="K88">
        <v>21.5</v>
      </c>
      <c r="L88">
        <v>52.8</v>
      </c>
      <c r="M88">
        <v>31.3</v>
      </c>
      <c r="N88">
        <v>26.3</v>
      </c>
      <c r="O88">
        <v>86.6</v>
      </c>
      <c r="P88">
        <v>25.5</v>
      </c>
      <c r="Q88">
        <v>2.8</v>
      </c>
      <c r="R88">
        <f>VLOOKUP($B88,'FG21'!$A:$Y,15,FALSE)</f>
        <v>0.41314553900000001</v>
      </c>
      <c r="S88">
        <f>VLOOKUP($B88,'FG21'!$A:$Y,16,FALSE)</f>
        <v>0.30906805341003801</v>
      </c>
      <c r="T88">
        <f>VLOOKUP($B88,'FG21'!$A:$Y,17,FALSE)</f>
        <v>0.34699999999999998</v>
      </c>
      <c r="U88">
        <f t="shared" si="18"/>
        <v>0.85864113170095235</v>
      </c>
      <c r="V88">
        <f t="shared" si="19"/>
        <v>-0.68572206729732865</v>
      </c>
      <c r="W88">
        <f t="shared" si="20"/>
        <v>0.98343223967533788</v>
      </c>
      <c r="X88">
        <f t="shared" si="21"/>
        <v>0.56532417132215806</v>
      </c>
      <c r="Y88">
        <f t="shared" si="22"/>
        <v>4.4203878867603318E-2</v>
      </c>
      <c r="Z88">
        <f t="shared" si="23"/>
        <v>-0.50112243345102481</v>
      </c>
      <c r="AA88">
        <f t="shared" si="24"/>
        <v>0.41179145831812941</v>
      </c>
      <c r="AB88">
        <f t="shared" si="25"/>
        <v>-1.1332479905215476</v>
      </c>
      <c r="AC88">
        <f t="shared" si="26"/>
        <v>2.0903657611583051</v>
      </c>
      <c r="AD88">
        <f>X88*'Comb LR RESULTS'!$B$18+Y88*'Comb LR RESULTS'!$B$19+Z88*'Comb LR RESULTS'!$B$20+AA88*'Comb LR RESULTS'!$B$21+AB88*'Comb LR RESULTS'!$B$22</f>
        <v>0.47597047026385775</v>
      </c>
    </row>
    <row r="89" spans="1:30" x14ac:dyDescent="0.3">
      <c r="A89">
        <v>2021</v>
      </c>
      <c r="B89" t="s">
        <v>369</v>
      </c>
      <c r="C89" t="s">
        <v>112</v>
      </c>
      <c r="D89">
        <v>2021</v>
      </c>
      <c r="E89">
        <v>485</v>
      </c>
      <c r="F89">
        <v>348</v>
      </c>
      <c r="G89">
        <v>21.8</v>
      </c>
      <c r="H89">
        <v>105.3</v>
      </c>
      <c r="I89">
        <v>113.4</v>
      </c>
      <c r="J89">
        <v>5.7</v>
      </c>
      <c r="K89">
        <v>21.3</v>
      </c>
      <c r="L89">
        <v>53.4</v>
      </c>
      <c r="M89">
        <v>32.1</v>
      </c>
      <c r="N89">
        <v>28.4</v>
      </c>
      <c r="O89">
        <v>85.1</v>
      </c>
      <c r="P89">
        <v>21.2</v>
      </c>
      <c r="Q89">
        <v>3.9</v>
      </c>
      <c r="R89">
        <f>VLOOKUP($B89,'FG21'!$A:$Y,15,FALSE)</f>
        <v>0.55555555499999998</v>
      </c>
      <c r="S89">
        <f>VLOOKUP($B89,'FG21'!$A:$Y,16,FALSE)</f>
        <v>0.40333862701230799</v>
      </c>
      <c r="T89">
        <f>VLOOKUP($B89,'FG21'!$A:$Y,17,FALSE)</f>
        <v>0.39</v>
      </c>
      <c r="U89">
        <f t="shared" si="18"/>
        <v>0.81435591573929889</v>
      </c>
      <c r="V89">
        <f t="shared" si="19"/>
        <v>2.0027216971293793</v>
      </c>
      <c r="W89">
        <f t="shared" si="20"/>
        <v>-0.82204075248935304</v>
      </c>
      <c r="X89">
        <f t="shared" si="21"/>
        <v>0.74887562694764309</v>
      </c>
      <c r="Y89">
        <f t="shared" si="22"/>
        <v>3.1668450532013906E-2</v>
      </c>
      <c r="Z89">
        <f t="shared" si="23"/>
        <v>-0.30361869131302244</v>
      </c>
      <c r="AA89">
        <f t="shared" si="24"/>
        <v>9.7245570710622384E-2</v>
      </c>
      <c r="AB89">
        <f t="shared" si="25"/>
        <v>-0.72916760784228296</v>
      </c>
      <c r="AC89">
        <f t="shared" si="26"/>
        <v>1.1617003203979417</v>
      </c>
      <c r="AD89">
        <f>X89*'Comb LR RESULTS'!$B$18+Y89*'Comb LR RESULTS'!$B$19+Z89*'Comb LR RESULTS'!$B$20+AA89*'Comb LR RESULTS'!$B$21+AB89*'Comb LR RESULTS'!$B$22</f>
        <v>0.27651145515836661</v>
      </c>
    </row>
    <row r="90" spans="1:30" x14ac:dyDescent="0.3">
      <c r="A90">
        <v>2021</v>
      </c>
      <c r="B90" t="s">
        <v>437</v>
      </c>
      <c r="C90" t="s">
        <v>80</v>
      </c>
      <c r="D90">
        <v>2021</v>
      </c>
      <c r="E90">
        <v>544</v>
      </c>
      <c r="F90">
        <v>339</v>
      </c>
      <c r="G90">
        <v>21.8</v>
      </c>
      <c r="H90">
        <v>105.9</v>
      </c>
      <c r="I90">
        <v>113</v>
      </c>
      <c r="J90">
        <v>12.4</v>
      </c>
      <c r="K90">
        <v>18.899999999999999</v>
      </c>
      <c r="L90">
        <v>51.2</v>
      </c>
      <c r="M90">
        <v>32.299999999999997</v>
      </c>
      <c r="N90">
        <v>33.700000000000003</v>
      </c>
      <c r="O90">
        <v>84.7</v>
      </c>
      <c r="P90">
        <v>43.4</v>
      </c>
      <c r="Q90">
        <v>-1.3</v>
      </c>
      <c r="R90">
        <f>VLOOKUP($B90,'FG21'!$A:$Y,15,FALSE)</f>
        <v>0.39425051300000002</v>
      </c>
      <c r="S90">
        <f>VLOOKUP($B90,'FG21'!$A:$Y,16,FALSE)</f>
        <v>0.29293036449899501</v>
      </c>
      <c r="T90">
        <f>VLOOKUP($B90,'FG21'!$A:$Y,17,FALSE)</f>
        <v>0.29899999999999999</v>
      </c>
      <c r="U90">
        <f t="shared" si="18"/>
        <v>0.28293332419945577</v>
      </c>
      <c r="V90">
        <f t="shared" si="19"/>
        <v>-1.145942764672049</v>
      </c>
      <c r="W90">
        <f t="shared" si="20"/>
        <v>1.0980654455270644</v>
      </c>
      <c r="X90">
        <f t="shared" si="21"/>
        <v>7.5853622987534439E-2</v>
      </c>
      <c r="Y90">
        <f t="shared" si="22"/>
        <v>3.1668450532013906E-2</v>
      </c>
      <c r="Z90">
        <f t="shared" si="23"/>
        <v>-0.2542427557785229</v>
      </c>
      <c r="AA90">
        <f t="shared" si="24"/>
        <v>1.3366667348622295E-2</v>
      </c>
      <c r="AB90">
        <f t="shared" si="25"/>
        <v>0.29065431034824385</v>
      </c>
      <c r="AC90">
        <f t="shared" si="26"/>
        <v>8.6235633109152388E-3</v>
      </c>
      <c r="AD90">
        <f>X90*'Comb LR RESULTS'!$B$18+Y90*'Comb LR RESULTS'!$B$19+Z90*'Comb LR RESULTS'!$B$20+AA90*'Comb LR RESULTS'!$B$21+AB90*'Comb LR RESULTS'!$B$22</f>
        <v>4.2356049721765661E-2</v>
      </c>
    </row>
    <row r="91" spans="1:30" x14ac:dyDescent="0.3">
      <c r="A91">
        <v>2021</v>
      </c>
      <c r="B91" t="s">
        <v>281</v>
      </c>
      <c r="C91" t="s">
        <v>19</v>
      </c>
      <c r="D91">
        <v>2021</v>
      </c>
      <c r="E91">
        <v>541</v>
      </c>
      <c r="F91">
        <v>404</v>
      </c>
      <c r="G91">
        <v>21.8</v>
      </c>
      <c r="H91">
        <v>104.4</v>
      </c>
      <c r="I91">
        <v>110.7</v>
      </c>
      <c r="J91">
        <v>7.9</v>
      </c>
      <c r="K91">
        <v>15</v>
      </c>
      <c r="L91">
        <v>48.7</v>
      </c>
      <c r="M91">
        <v>33.700000000000003</v>
      </c>
      <c r="N91">
        <v>37.799999999999997</v>
      </c>
      <c r="O91">
        <v>85.6</v>
      </c>
      <c r="P91">
        <v>32.299999999999997</v>
      </c>
      <c r="Q91">
        <v>3.7</v>
      </c>
      <c r="R91">
        <f>VLOOKUP($B91,'FG21'!$A:$Y,15,FALSE)</f>
        <v>0.46600000000000003</v>
      </c>
      <c r="S91">
        <f>VLOOKUP($B91,'FG21'!$A:$Y,16,FALSE)</f>
        <v>0.33284593557382502</v>
      </c>
      <c r="T91">
        <f>VLOOKUP($B91,'FG21'!$A:$Y,17,FALSE)</f>
        <v>0.33900000000000002</v>
      </c>
      <c r="U91">
        <f t="shared" si="18"/>
        <v>-0.58062838705278819</v>
      </c>
      <c r="V91">
        <f t="shared" si="19"/>
        <v>-7.6154578668016738E-3</v>
      </c>
      <c r="W91">
        <f t="shared" si="20"/>
        <v>-0.19155812030485775</v>
      </c>
      <c r="X91">
        <f t="shared" si="21"/>
        <v>-0.68894410878531775</v>
      </c>
      <c r="Y91">
        <f t="shared" si="22"/>
        <v>3.1668450532013906E-2</v>
      </c>
      <c r="Z91">
        <f t="shared" si="23"/>
        <v>9.1388792962982413E-2</v>
      </c>
      <c r="AA91">
        <f t="shared" si="24"/>
        <v>0.20209419991312472</v>
      </c>
      <c r="AB91">
        <f t="shared" si="25"/>
        <v>1.079573152722046</v>
      </c>
      <c r="AC91">
        <f t="shared" si="26"/>
        <v>-0.93719929523988976</v>
      </c>
      <c r="AD91">
        <f>X91*'Comb LR RESULTS'!$B$18+Y91*'Comb LR RESULTS'!$B$19+Z91*'Comb LR RESULTS'!$B$20+AA91*'Comb LR RESULTS'!$B$21+AB91*'Comb LR RESULTS'!$B$22</f>
        <v>-0.11970751778367257</v>
      </c>
    </row>
    <row r="92" spans="1:30" x14ac:dyDescent="0.3">
      <c r="A92">
        <v>2021</v>
      </c>
      <c r="B92" t="s">
        <v>196</v>
      </c>
      <c r="C92" t="s">
        <v>64</v>
      </c>
      <c r="D92">
        <v>2021</v>
      </c>
      <c r="E92">
        <v>546</v>
      </c>
      <c r="F92">
        <v>404</v>
      </c>
      <c r="G92">
        <v>21.5</v>
      </c>
      <c r="H92">
        <v>104.5</v>
      </c>
      <c r="I92">
        <v>110.2</v>
      </c>
      <c r="J92">
        <v>3.2</v>
      </c>
      <c r="K92">
        <v>18.399999999999999</v>
      </c>
      <c r="L92">
        <v>44.2</v>
      </c>
      <c r="M92">
        <v>25.8</v>
      </c>
      <c r="N92">
        <v>41.5</v>
      </c>
      <c r="O92">
        <v>83.1</v>
      </c>
      <c r="P92">
        <v>26.4</v>
      </c>
      <c r="Q92">
        <v>2.9</v>
      </c>
      <c r="R92">
        <f>VLOOKUP($B92,'FG21'!$A:$Y,15,FALSE)</f>
        <v>0.46869070200000001</v>
      </c>
      <c r="S92">
        <f>VLOOKUP($B92,'FG21'!$A:$Y,16,FALSE)</f>
        <v>0.34471630454063401</v>
      </c>
      <c r="T92">
        <f>VLOOKUP($B92,'FG21'!$A:$Y,17,FALSE)</f>
        <v>0.32400000000000001</v>
      </c>
      <c r="U92">
        <f t="shared" si="18"/>
        <v>0.17222028429532191</v>
      </c>
      <c r="V92">
        <f t="shared" si="19"/>
        <v>0.33090820026752715</v>
      </c>
      <c r="W92">
        <f t="shared" si="20"/>
        <v>-1.5384982890626431</v>
      </c>
      <c r="X92">
        <f t="shared" si="21"/>
        <v>-2.0655800259764519</v>
      </c>
      <c r="Y92">
        <f t="shared" si="22"/>
        <v>-5.9378344747552242E-3</v>
      </c>
      <c r="Z92">
        <f t="shared" si="23"/>
        <v>-1.8589606606497904</v>
      </c>
      <c r="AA92">
        <f t="shared" si="24"/>
        <v>-0.32214894609938699</v>
      </c>
      <c r="AB92">
        <f t="shared" si="25"/>
        <v>1.7915243031569421</v>
      </c>
      <c r="AC92">
        <f t="shared" si="26"/>
        <v>-0.26065042308129382</v>
      </c>
      <c r="AD92">
        <f>X92*'Comb LR RESULTS'!$B$18+Y92*'Comb LR RESULTS'!$B$19+Z92*'Comb LR RESULTS'!$B$20+AA92*'Comb LR RESULTS'!$B$21+AB92*'Comb LR RESULTS'!$B$22</f>
        <v>-0.21290707361476197</v>
      </c>
    </row>
    <row r="93" spans="1:30" x14ac:dyDescent="0.3">
      <c r="A93">
        <v>2021</v>
      </c>
      <c r="B93" t="s">
        <v>94</v>
      </c>
      <c r="C93" t="s">
        <v>88</v>
      </c>
      <c r="D93">
        <v>2021</v>
      </c>
      <c r="E93">
        <v>522</v>
      </c>
      <c r="F93">
        <v>365</v>
      </c>
      <c r="G93">
        <v>21.4</v>
      </c>
      <c r="H93">
        <v>104.3</v>
      </c>
      <c r="I93">
        <v>112.9</v>
      </c>
      <c r="J93">
        <v>9.9</v>
      </c>
      <c r="K93">
        <v>17.5</v>
      </c>
      <c r="L93">
        <v>50.9</v>
      </c>
      <c r="M93">
        <v>33.4</v>
      </c>
      <c r="N93">
        <v>32.799999999999997</v>
      </c>
      <c r="O93">
        <v>85.9</v>
      </c>
      <c r="P93">
        <v>29.3</v>
      </c>
      <c r="Q93">
        <v>3.7</v>
      </c>
      <c r="R93">
        <f>VLOOKUP($B93,'FG21'!$A:$Y,15,FALSE)</f>
        <v>0.41150442399999998</v>
      </c>
      <c r="S93">
        <f>VLOOKUP($B93,'FG21'!$A:$Y,16,FALSE)</f>
        <v>0.31673481828507699</v>
      </c>
      <c r="T93">
        <f>VLOOKUP($B93,'FG21'!$A:$Y,17,FALSE)</f>
        <v>0.34399999999999997</v>
      </c>
      <c r="U93">
        <f t="shared" si="18"/>
        <v>-2.7063187532118768E-2</v>
      </c>
      <c r="V93">
        <f t="shared" si="19"/>
        <v>-0.46707837569759986</v>
      </c>
      <c r="W93">
        <f t="shared" si="20"/>
        <v>0.38160790895377433</v>
      </c>
      <c r="X93">
        <f t="shared" si="21"/>
        <v>-1.5922104825209137E-2</v>
      </c>
      <c r="Y93">
        <f t="shared" si="22"/>
        <v>-1.8473262810345083E-2</v>
      </c>
      <c r="Z93">
        <f t="shared" si="23"/>
        <v>1.7324889661230514E-2</v>
      </c>
      <c r="AA93">
        <f t="shared" si="24"/>
        <v>0.26500337743462854</v>
      </c>
      <c r="AB93">
        <f t="shared" si="25"/>
        <v>0.11747700348570063</v>
      </c>
      <c r="AC93">
        <f t="shared" si="26"/>
        <v>0.1117282214773523</v>
      </c>
      <c r="AD93">
        <f>X93*'Comb LR RESULTS'!$B$18+Y93*'Comb LR RESULTS'!$B$19+Z93*'Comb LR RESULTS'!$B$20+AA93*'Comb LR RESULTS'!$B$21+AB93*'Comb LR RESULTS'!$B$22</f>
        <v>7.0214925819758162E-2</v>
      </c>
    </row>
    <row r="94" spans="1:30" x14ac:dyDescent="0.3">
      <c r="A94">
        <v>2021</v>
      </c>
      <c r="B94" t="s">
        <v>55</v>
      </c>
      <c r="C94" t="s">
        <v>42</v>
      </c>
      <c r="D94">
        <v>2021</v>
      </c>
      <c r="E94">
        <v>449</v>
      </c>
      <c r="F94">
        <v>282</v>
      </c>
      <c r="G94">
        <v>21.3</v>
      </c>
      <c r="H94">
        <v>106.4</v>
      </c>
      <c r="I94">
        <v>112.8</v>
      </c>
      <c r="J94">
        <v>8.9</v>
      </c>
      <c r="K94">
        <v>14.3</v>
      </c>
      <c r="L94">
        <v>50</v>
      </c>
      <c r="M94">
        <v>35.700000000000003</v>
      </c>
      <c r="N94">
        <v>31.8</v>
      </c>
      <c r="O94">
        <v>84</v>
      </c>
      <c r="P94">
        <v>33.6</v>
      </c>
      <c r="Q94">
        <v>1</v>
      </c>
      <c r="R94">
        <f>VLOOKUP($B94,'FG21'!$A:$Y,15,FALSE)</f>
        <v>0.40458015200000003</v>
      </c>
      <c r="S94">
        <f>VLOOKUP($B94,'FG21'!$A:$Y,16,FALSE)</f>
        <v>0.30928154316331602</v>
      </c>
      <c r="T94">
        <f>VLOOKUP($B94,'FG21'!$A:$Y,17,FALSE)</f>
        <v>0.33700000000000002</v>
      </c>
      <c r="U94">
        <f t="shared" si="18"/>
        <v>-0.73562664291857549</v>
      </c>
      <c r="V94">
        <f t="shared" si="19"/>
        <v>-0.67963368601314567</v>
      </c>
      <c r="W94">
        <f t="shared" si="20"/>
        <v>9.5024894324458292E-2</v>
      </c>
      <c r="X94">
        <f t="shared" si="21"/>
        <v>-0.29124928826343549</v>
      </c>
      <c r="Y94">
        <f t="shared" si="22"/>
        <v>-3.1008691145934495E-2</v>
      </c>
      <c r="Z94">
        <f t="shared" si="23"/>
        <v>0.585148148307988</v>
      </c>
      <c r="AA94">
        <f t="shared" si="24"/>
        <v>-0.13342141353488157</v>
      </c>
      <c r="AB94">
        <f t="shared" si="25"/>
        <v>-7.4942226361567763E-2</v>
      </c>
      <c r="AC94">
        <f t="shared" si="26"/>
        <v>-0.67463602662723632</v>
      </c>
      <c r="AD94">
        <f>X94*'Comb LR RESULTS'!$B$18+Y94*'Comb LR RESULTS'!$B$19+Z94*'Comb LR RESULTS'!$B$20+AA94*'Comb LR RESULTS'!$B$21+AB94*'Comb LR RESULTS'!$B$22</f>
        <v>-0.19576176366922732</v>
      </c>
    </row>
    <row r="95" spans="1:30" x14ac:dyDescent="0.3">
      <c r="A95">
        <v>2021</v>
      </c>
      <c r="B95" t="s">
        <v>83</v>
      </c>
      <c r="C95" t="s">
        <v>54</v>
      </c>
      <c r="D95">
        <v>2021</v>
      </c>
      <c r="E95">
        <v>528</v>
      </c>
      <c r="F95">
        <v>348</v>
      </c>
      <c r="G95">
        <v>21</v>
      </c>
      <c r="H95">
        <v>103.1</v>
      </c>
      <c r="I95">
        <v>109.4</v>
      </c>
      <c r="J95">
        <v>10.1</v>
      </c>
      <c r="K95">
        <v>15.5</v>
      </c>
      <c r="L95">
        <v>53.3</v>
      </c>
      <c r="M95">
        <v>37.799999999999997</v>
      </c>
      <c r="N95">
        <v>23.9</v>
      </c>
      <c r="O95">
        <v>86.2</v>
      </c>
      <c r="P95">
        <v>24.2</v>
      </c>
      <c r="Q95">
        <v>0.1</v>
      </c>
      <c r="R95">
        <f>VLOOKUP($B95,'FG21'!$A:$Y,15,FALSE)</f>
        <v>0.41341991300000003</v>
      </c>
      <c r="S95">
        <f>VLOOKUP($B95,'FG21'!$A:$Y,16,FALSE)</f>
        <v>0.32039398705686301</v>
      </c>
      <c r="T95">
        <f>VLOOKUP($B95,'FG21'!$A:$Y,17,FALSE)</f>
        <v>0.309</v>
      </c>
      <c r="U95">
        <f t="shared" si="18"/>
        <v>-0.46991534714865429</v>
      </c>
      <c r="V95">
        <f t="shared" si="19"/>
        <v>-0.36272482090755914</v>
      </c>
      <c r="W95">
        <f t="shared" si="20"/>
        <v>0.43892451187963732</v>
      </c>
      <c r="X95">
        <f t="shared" si="21"/>
        <v>0.71828371767672861</v>
      </c>
      <c r="Y95">
        <f t="shared" si="22"/>
        <v>-6.8614976152703622E-2</v>
      </c>
      <c r="Z95">
        <f t="shared" si="23"/>
        <v>1.1035954714202425</v>
      </c>
      <c r="AA95">
        <f t="shared" si="24"/>
        <v>0.32791255495612931</v>
      </c>
      <c r="AB95">
        <f t="shared" si="25"/>
        <v>-1.5950541421549937</v>
      </c>
      <c r="AC95">
        <f t="shared" si="26"/>
        <v>0.75075624953817699</v>
      </c>
      <c r="AD95">
        <f>X95*'Comb LR RESULTS'!$B$18+Y95*'Comb LR RESULTS'!$B$19+Z95*'Comb LR RESULTS'!$B$20+AA95*'Comb LR RESULTS'!$B$21+AB95*'Comb LR RESULTS'!$B$22</f>
        <v>0.15114785951795501</v>
      </c>
    </row>
    <row r="96" spans="1:30" x14ac:dyDescent="0.3">
      <c r="A96">
        <v>2021</v>
      </c>
      <c r="B96" t="s">
        <v>285</v>
      </c>
      <c r="C96" t="s">
        <v>80</v>
      </c>
      <c r="D96">
        <v>2021</v>
      </c>
      <c r="E96">
        <v>658</v>
      </c>
      <c r="F96">
        <v>468</v>
      </c>
      <c r="G96">
        <v>20.9</v>
      </c>
      <c r="H96">
        <v>105.3</v>
      </c>
      <c r="I96">
        <v>111.2</v>
      </c>
      <c r="J96">
        <v>11.1</v>
      </c>
      <c r="K96">
        <v>20.7</v>
      </c>
      <c r="L96">
        <v>54.1</v>
      </c>
      <c r="M96">
        <v>33.4</v>
      </c>
      <c r="N96">
        <v>29.4</v>
      </c>
      <c r="O96">
        <v>86.2</v>
      </c>
      <c r="P96">
        <v>27.4</v>
      </c>
      <c r="Q96">
        <v>2.2000000000000002</v>
      </c>
      <c r="R96">
        <f>VLOOKUP($B96,'FG21'!$A:$Y,15,FALSE)</f>
        <v>0.34159292000000002</v>
      </c>
      <c r="S96">
        <f>VLOOKUP($B96,'FG21'!$A:$Y,16,FALSE)</f>
        <v>0.29390964448088502</v>
      </c>
      <c r="T96">
        <f>VLOOKUP($B96,'FG21'!$A:$Y,17,FALSE)</f>
        <v>0.33500000000000002</v>
      </c>
      <c r="U96">
        <f t="shared" si="18"/>
        <v>0.68150026785433793</v>
      </c>
      <c r="V96">
        <f t="shared" si="19"/>
        <v>-1.1180152888931523</v>
      </c>
      <c r="W96">
        <f t="shared" si="20"/>
        <v>0.72550752650895334</v>
      </c>
      <c r="X96">
        <f t="shared" si="21"/>
        <v>0.9630189918440426</v>
      </c>
      <c r="Y96">
        <f t="shared" si="22"/>
        <v>-8.1150404488293484E-2</v>
      </c>
      <c r="Z96">
        <f t="shared" si="23"/>
        <v>1.7324889661230514E-2</v>
      </c>
      <c r="AA96">
        <f t="shared" si="24"/>
        <v>0.32791255495612931</v>
      </c>
      <c r="AB96">
        <f t="shared" si="25"/>
        <v>-0.53674837799501396</v>
      </c>
      <c r="AC96">
        <f t="shared" si="26"/>
        <v>0.76618563880161938</v>
      </c>
      <c r="AD96">
        <f>X96*'Comb LR RESULTS'!$B$18+Y96*'Comb LR RESULTS'!$B$19+Z96*'Comb LR RESULTS'!$B$20+AA96*'Comb LR RESULTS'!$B$21+AB96*'Comb LR RESULTS'!$B$22</f>
        <v>0.22790398615298799</v>
      </c>
    </row>
    <row r="97" spans="1:30" x14ac:dyDescent="0.3">
      <c r="A97">
        <v>2021</v>
      </c>
      <c r="B97" t="s">
        <v>485</v>
      </c>
      <c r="C97" t="s">
        <v>59</v>
      </c>
      <c r="D97">
        <v>2021</v>
      </c>
      <c r="E97">
        <v>588</v>
      </c>
      <c r="F97">
        <v>404</v>
      </c>
      <c r="G97">
        <v>20.8</v>
      </c>
      <c r="H97">
        <v>104.6</v>
      </c>
      <c r="I97">
        <v>110.3</v>
      </c>
      <c r="J97">
        <v>13.4</v>
      </c>
      <c r="K97">
        <v>20.8</v>
      </c>
      <c r="L97">
        <v>51.8</v>
      </c>
      <c r="M97">
        <v>31</v>
      </c>
      <c r="N97">
        <v>30.1</v>
      </c>
      <c r="O97">
        <v>85.9</v>
      </c>
      <c r="P97">
        <v>32.200000000000003</v>
      </c>
      <c r="Q97">
        <v>3.1</v>
      </c>
      <c r="R97">
        <f>VLOOKUP($B97,'FG21'!$A:$Y,15,FALSE)</f>
        <v>0.45752895700000001</v>
      </c>
      <c r="S97">
        <f>VLOOKUP($B97,'FG21'!$A:$Y,16,FALSE)</f>
        <v>0.327307802073809</v>
      </c>
      <c r="T97">
        <f>VLOOKUP($B97,'FG21'!$A:$Y,17,FALSE)</f>
        <v>0.32600000000000001</v>
      </c>
      <c r="U97">
        <f t="shared" si="18"/>
        <v>0.70364287583516505</v>
      </c>
      <c r="V97">
        <f t="shared" si="19"/>
        <v>-0.16555403727438722</v>
      </c>
      <c r="W97">
        <f t="shared" si="20"/>
        <v>1.3846484601563804</v>
      </c>
      <c r="X97">
        <f t="shared" si="21"/>
        <v>0.2594050786130172</v>
      </c>
      <c r="Y97">
        <f t="shared" si="22"/>
        <v>-9.3685832823882903E-2</v>
      </c>
      <c r="Z97">
        <f t="shared" si="23"/>
        <v>-0.57518633675277586</v>
      </c>
      <c r="AA97">
        <f t="shared" si="24"/>
        <v>0.26500337743462854</v>
      </c>
      <c r="AB97">
        <f t="shared" si="25"/>
        <v>-0.40205491710192504</v>
      </c>
      <c r="AC97">
        <f t="shared" si="26"/>
        <v>1.1485587984654466</v>
      </c>
      <c r="AD97">
        <f>X97*'Comb LR RESULTS'!$B$18+Y97*'Comb LR RESULTS'!$B$19+Z97*'Comb LR RESULTS'!$B$20+AA97*'Comb LR RESULTS'!$B$21+AB97*'Comb LR RESULTS'!$B$22</f>
        <v>0.2195823634320816</v>
      </c>
    </row>
    <row r="98" spans="1:30" x14ac:dyDescent="0.3">
      <c r="A98">
        <v>2021</v>
      </c>
      <c r="B98" t="s">
        <v>486</v>
      </c>
      <c r="C98" t="s">
        <v>38</v>
      </c>
      <c r="D98">
        <v>2021</v>
      </c>
      <c r="E98">
        <v>449</v>
      </c>
      <c r="F98">
        <v>310</v>
      </c>
      <c r="G98">
        <v>20.6</v>
      </c>
      <c r="H98">
        <v>102.6</v>
      </c>
      <c r="I98">
        <v>109.2</v>
      </c>
      <c r="J98">
        <v>6.8</v>
      </c>
      <c r="K98">
        <v>20.7</v>
      </c>
      <c r="L98">
        <v>52.5</v>
      </c>
      <c r="M98">
        <v>31.8</v>
      </c>
      <c r="N98">
        <v>27.6</v>
      </c>
      <c r="O98">
        <v>81.8</v>
      </c>
      <c r="P98">
        <v>34.5</v>
      </c>
      <c r="Q98">
        <v>1.2</v>
      </c>
      <c r="R98">
        <f>VLOOKUP($B98,'FG21'!$A:$Y,15,FALSE)</f>
        <v>0.498734177</v>
      </c>
      <c r="S98">
        <f>VLOOKUP($B98,'FG21'!$A:$Y,16,FALSE)</f>
        <v>0.37888676512214797</v>
      </c>
      <c r="T98">
        <f>VLOOKUP($B98,'FG21'!$A:$Y,17,FALSE)</f>
        <v>0.36099999999999999</v>
      </c>
      <c r="U98">
        <f t="shared" si="18"/>
        <v>0.68150026785433793</v>
      </c>
      <c r="V98">
        <f t="shared" si="19"/>
        <v>1.3053942797258129</v>
      </c>
      <c r="W98">
        <f t="shared" si="20"/>
        <v>-0.50679943639710556</v>
      </c>
      <c r="X98">
        <f t="shared" si="21"/>
        <v>0.47354844350941672</v>
      </c>
      <c r="Y98">
        <f t="shared" si="22"/>
        <v>-0.11875668949506217</v>
      </c>
      <c r="Z98">
        <f t="shared" si="23"/>
        <v>-0.37768259461477344</v>
      </c>
      <c r="AA98">
        <f t="shared" si="24"/>
        <v>-0.59475538202589251</v>
      </c>
      <c r="AB98">
        <f t="shared" si="25"/>
        <v>-0.88310299172009765</v>
      </c>
      <c r="AC98">
        <f t="shared" ref="AC98:AC101" si="27">Y98+AA98-AB98-Z98</f>
        <v>0.54727351481391651</v>
      </c>
      <c r="AD98">
        <f>X98*'Comb LR RESULTS'!$B$18+Y98*'Comb LR RESULTS'!$B$19+Z98*'Comb LR RESULTS'!$B$20+AA98*'Comb LR RESULTS'!$B$21+AB98*'Comb LR RESULTS'!$B$22</f>
        <v>-8.2657484705194392E-2</v>
      </c>
    </row>
    <row r="99" spans="1:30" x14ac:dyDescent="0.3">
      <c r="A99">
        <v>2021</v>
      </c>
      <c r="B99" t="s">
        <v>238</v>
      </c>
      <c r="C99" t="s">
        <v>80</v>
      </c>
      <c r="D99">
        <v>2021</v>
      </c>
      <c r="E99">
        <v>542</v>
      </c>
      <c r="F99">
        <v>403</v>
      </c>
      <c r="G99">
        <v>20.6</v>
      </c>
      <c r="H99">
        <v>102</v>
      </c>
      <c r="I99">
        <v>107.6</v>
      </c>
      <c r="J99">
        <v>11.2</v>
      </c>
      <c r="K99">
        <v>12.8</v>
      </c>
      <c r="L99">
        <v>45.7</v>
      </c>
      <c r="M99">
        <v>32.9</v>
      </c>
      <c r="N99">
        <v>36</v>
      </c>
      <c r="O99">
        <v>82.5</v>
      </c>
      <c r="P99">
        <v>27.4</v>
      </c>
      <c r="Q99">
        <v>3.8</v>
      </c>
      <c r="R99">
        <f>VLOOKUP($B99,'FG21'!$A:$Y,15,FALSE)</f>
        <v>0.44219066899999998</v>
      </c>
      <c r="S99">
        <f>VLOOKUP($B99,'FG21'!$A:$Y,16,FALSE)</f>
        <v>0.32817873253280599</v>
      </c>
      <c r="T99">
        <f>VLOOKUP($B99,'FG21'!$A:$Y,17,FALSE)</f>
        <v>0.33100000000000002</v>
      </c>
      <c r="U99">
        <f t="shared" si="18"/>
        <v>-1.0677657626309771</v>
      </c>
      <c r="V99">
        <f t="shared" si="19"/>
        <v>-0.14071651404451485</v>
      </c>
      <c r="W99">
        <f t="shared" si="20"/>
        <v>0.75416582797188492</v>
      </c>
      <c r="X99">
        <f t="shared" si="21"/>
        <v>-1.6067013869127404</v>
      </c>
      <c r="Y99">
        <f t="shared" si="22"/>
        <v>-0.11875668949506217</v>
      </c>
      <c r="Z99">
        <f t="shared" si="23"/>
        <v>-0.10611494917502089</v>
      </c>
      <c r="AA99">
        <f t="shared" si="24"/>
        <v>-0.44796730114238864</v>
      </c>
      <c r="AB99">
        <f t="shared" si="25"/>
        <v>0.73321853899696221</v>
      </c>
      <c r="AC99">
        <f t="shared" si="27"/>
        <v>-1.1938275804593921</v>
      </c>
      <c r="AD99">
        <f>X99*'Comb LR RESULTS'!$B$18+Y99*'Comb LR RESULTS'!$B$19+Z99*'Comb LR RESULTS'!$B$20+AA99*'Comb LR RESULTS'!$B$21+AB99*'Comb LR RESULTS'!$B$22</f>
        <v>-0.47611640730136678</v>
      </c>
    </row>
    <row r="100" spans="1:30" x14ac:dyDescent="0.3">
      <c r="A100">
        <v>2021</v>
      </c>
      <c r="B100" t="s">
        <v>288</v>
      </c>
      <c r="C100" t="s">
        <v>32</v>
      </c>
      <c r="D100">
        <v>2021</v>
      </c>
      <c r="E100">
        <v>402</v>
      </c>
      <c r="F100">
        <v>255</v>
      </c>
      <c r="G100">
        <v>20.399999999999999</v>
      </c>
      <c r="H100">
        <v>103.9</v>
      </c>
      <c r="I100">
        <v>109.5</v>
      </c>
      <c r="J100">
        <v>13.7</v>
      </c>
      <c r="K100">
        <v>23.5</v>
      </c>
      <c r="L100">
        <v>50.6</v>
      </c>
      <c r="M100">
        <v>27.1</v>
      </c>
      <c r="N100">
        <v>32.6</v>
      </c>
      <c r="O100">
        <v>81.400000000000006</v>
      </c>
      <c r="P100">
        <v>29.3</v>
      </c>
      <c r="Q100">
        <v>0</v>
      </c>
      <c r="R100">
        <f>VLOOKUP($B100,'FG21'!$A:$Y,15,FALSE)</f>
        <v>0.39044943799999998</v>
      </c>
      <c r="S100">
        <f>VLOOKUP($B100,'FG21'!$A:$Y,16,FALSE)</f>
        <v>0.29347772488546597</v>
      </c>
      <c r="T100">
        <f>VLOOKUP($B100,'FG21'!$A:$Y,17,FALSE)</f>
        <v>0.312</v>
      </c>
      <c r="U100">
        <f t="shared" si="18"/>
        <v>1.3014932913174879</v>
      </c>
      <c r="V100">
        <f t="shared" si="19"/>
        <v>-1.1303329347784647</v>
      </c>
      <c r="W100">
        <f t="shared" si="20"/>
        <v>1.4706233645451749</v>
      </c>
      <c r="X100">
        <f t="shared" si="21"/>
        <v>-0.10769783263795053</v>
      </c>
      <c r="Y100">
        <f t="shared" si="22"/>
        <v>-0.14382754616624188</v>
      </c>
      <c r="Z100">
        <f t="shared" si="23"/>
        <v>-1.5380170796755364</v>
      </c>
      <c r="AA100">
        <f t="shared" si="24"/>
        <v>-0.67863428538789261</v>
      </c>
      <c r="AB100">
        <f t="shared" si="25"/>
        <v>7.8993157516247636E-2</v>
      </c>
      <c r="AC100">
        <f t="shared" si="27"/>
        <v>0.63656209060515412</v>
      </c>
      <c r="AD100">
        <f>X100*'Comb LR RESULTS'!$B$18+Y100*'Comb LR RESULTS'!$B$19+Z100*'Comb LR RESULTS'!$B$20+AA100*'Comb LR RESULTS'!$B$21+AB100*'Comb LR RESULTS'!$B$22</f>
        <v>-9.8321990769039136E-2</v>
      </c>
    </row>
    <row r="101" spans="1:30" x14ac:dyDescent="0.3">
      <c r="A101">
        <v>2021</v>
      </c>
      <c r="B101" t="s">
        <v>403</v>
      </c>
      <c r="C101" t="s">
        <v>17</v>
      </c>
      <c r="D101">
        <v>2021</v>
      </c>
      <c r="E101">
        <v>442</v>
      </c>
      <c r="F101">
        <v>312</v>
      </c>
      <c r="G101">
        <v>20.2</v>
      </c>
      <c r="H101">
        <v>104.1</v>
      </c>
      <c r="I101">
        <v>110.4</v>
      </c>
      <c r="J101">
        <v>3.8</v>
      </c>
      <c r="K101">
        <v>14.5</v>
      </c>
      <c r="L101">
        <v>46.6</v>
      </c>
      <c r="M101">
        <v>32.1</v>
      </c>
      <c r="N101">
        <v>40.5</v>
      </c>
      <c r="O101">
        <v>82.5</v>
      </c>
      <c r="P101">
        <v>26.9</v>
      </c>
      <c r="Q101">
        <v>4.9000000000000004</v>
      </c>
      <c r="R101">
        <f>VLOOKUP($B101,'FG21'!$A:$Y,15,FALSE)</f>
        <v>0.41904761899999998</v>
      </c>
      <c r="S101">
        <f>VLOOKUP($B101,'FG21'!$A:$Y,16,FALSE)</f>
        <v>0.30927489745131398</v>
      </c>
      <c r="T101">
        <f>VLOOKUP($B101,'FG21'!$A:$Y,17,FALSE)</f>
        <v>0.30399999999999999</v>
      </c>
      <c r="U101">
        <f t="shared" si="18"/>
        <v>-0.69134142695692202</v>
      </c>
      <c r="V101">
        <f t="shared" si="19"/>
        <v>-0.67982321093390663</v>
      </c>
      <c r="W101">
        <f t="shared" si="20"/>
        <v>-1.3665484802850536</v>
      </c>
      <c r="X101">
        <f t="shared" si="21"/>
        <v>-1.3313742034745142</v>
      </c>
      <c r="Y101">
        <f t="shared" si="22"/>
        <v>-0.16889840283742116</v>
      </c>
      <c r="Z101">
        <f t="shared" si="23"/>
        <v>-0.30361869131302244</v>
      </c>
      <c r="AA101">
        <f t="shared" si="24"/>
        <v>-0.44796730114238864</v>
      </c>
      <c r="AB101">
        <f t="shared" si="25"/>
        <v>1.599105073309673</v>
      </c>
      <c r="AC101">
        <f t="shared" si="27"/>
        <v>-1.9123520859764604</v>
      </c>
      <c r="AD101">
        <f>X101*'Comb LR RESULTS'!$B$18+Y101*'Comb LR RESULTS'!$B$19+Z101*'Comb LR RESULTS'!$B$20+AA101*'Comb LR RESULTS'!$B$21+AB101*'Comb LR RESULTS'!$B$22</f>
        <v>-0.55799495343756789</v>
      </c>
    </row>
    <row r="102" spans="1:30" x14ac:dyDescent="0.3">
      <c r="A102">
        <v>2021</v>
      </c>
      <c r="B102" t="s">
        <v>170</v>
      </c>
      <c r="C102" t="s">
        <v>27</v>
      </c>
      <c r="D102">
        <v>2021</v>
      </c>
      <c r="E102">
        <v>650</v>
      </c>
      <c r="F102">
        <v>471</v>
      </c>
      <c r="G102">
        <v>20.2</v>
      </c>
      <c r="H102">
        <v>104.1</v>
      </c>
      <c r="I102">
        <v>111.1</v>
      </c>
      <c r="J102">
        <v>5.7</v>
      </c>
      <c r="K102">
        <v>19</v>
      </c>
      <c r="L102">
        <v>49.5</v>
      </c>
      <c r="M102">
        <v>30.5</v>
      </c>
      <c r="N102">
        <v>36.299999999999997</v>
      </c>
      <c r="O102">
        <v>91.9</v>
      </c>
      <c r="P102">
        <v>22.8</v>
      </c>
      <c r="Q102">
        <v>9.1999999999999993</v>
      </c>
      <c r="R102">
        <f>VLOOKUP($B102,'FG21'!$A:$Y,15,FALSE)</f>
        <v>0.44483362500000001</v>
      </c>
      <c r="S102">
        <f>VLOOKUP($B102,'FG21'!$A:$Y,16,FALSE)</f>
        <v>0.35304914940670901</v>
      </c>
      <c r="T102">
        <f>VLOOKUP($B102,'FG21'!$A:$Y,17,FALSE)</f>
        <v>0.34599999999999997</v>
      </c>
      <c r="U102">
        <f t="shared" ref="U102:U165" si="28">STANDARDIZE(K102,AVERAGE(K:K),_xlfn.STDEV.P(K:K))</f>
        <v>0.30507593218028289</v>
      </c>
      <c r="V102">
        <f t="shared" ref="V102:V165" si="29">STANDARDIZE(S102,AVERAGE(S:S),_xlfn.STDEV.P(S:S))</f>
        <v>0.56854741220921612</v>
      </c>
      <c r="W102">
        <f t="shared" ref="W102:W165" si="30">STANDARDIZE(J102,AVERAGE(J:J),_xlfn.STDEV.P(J:J))</f>
        <v>-0.82204075248935304</v>
      </c>
      <c r="X102">
        <f t="shared" ref="X102:X165" si="31">STANDARDIZE(L102,AVERAGE(L:L),_xlfn.STDEV.P(L:L))</f>
        <v>-0.44420883461800592</v>
      </c>
      <c r="Y102">
        <f t="shared" ref="Y102:Y165" si="32">STANDARDIZE(G102,AVERAGE(G:G),_xlfn.STDEV.P(G:G))</f>
        <v>-0.16889840283742116</v>
      </c>
      <c r="Z102">
        <f t="shared" ref="Z102:Z165" si="33">STANDARDIZE(M102,AVERAGE(M:M),_xlfn.STDEV.P(M:M))</f>
        <v>-0.69862617558902729</v>
      </c>
      <c r="AA102">
        <f t="shared" ref="AA102:AA165" si="34">STANDARDIZE(O102,AVERAGE(O:O),_xlfn.STDEV.P(O:O))</f>
        <v>1.5231869278646566</v>
      </c>
      <c r="AB102">
        <f t="shared" ref="AB102:AB165" si="35">STANDARDIZE(N102,AVERAGE(N:N),_xlfn.STDEV.P(N:N))</f>
        <v>0.79094430795114234</v>
      </c>
      <c r="AC102">
        <f t="shared" ref="AC102:AC165" si="36">Y102+AA102-AB102-Z102</f>
        <v>1.2619703926651202</v>
      </c>
      <c r="AD102">
        <f>X102*'Comb LR RESULTS'!$B$18+Y102*'Comb LR RESULTS'!$B$19+Z102*'Comb LR RESULTS'!$B$20+AA102*'Comb LR RESULTS'!$B$21+AB102*'Comb LR RESULTS'!$B$22</f>
        <v>0.4587710819716439</v>
      </c>
    </row>
    <row r="103" spans="1:30" x14ac:dyDescent="0.3">
      <c r="A103">
        <v>2021</v>
      </c>
      <c r="B103" t="s">
        <v>459</v>
      </c>
      <c r="C103" t="s">
        <v>54</v>
      </c>
      <c r="D103">
        <v>2021</v>
      </c>
      <c r="E103">
        <v>566</v>
      </c>
      <c r="F103">
        <v>413</v>
      </c>
      <c r="G103">
        <v>20.100000000000001</v>
      </c>
      <c r="H103">
        <v>106.7</v>
      </c>
      <c r="I103">
        <v>112.5</v>
      </c>
      <c r="J103">
        <v>2.9</v>
      </c>
      <c r="K103">
        <v>16.3</v>
      </c>
      <c r="L103">
        <v>51.1</v>
      </c>
      <c r="M103">
        <v>34.799999999999997</v>
      </c>
      <c r="N103">
        <v>35.5</v>
      </c>
      <c r="O103">
        <v>86.3</v>
      </c>
      <c r="P103">
        <v>28.5</v>
      </c>
      <c r="Q103">
        <v>6.2</v>
      </c>
      <c r="R103">
        <f>VLOOKUP($B103,'FG21'!$A:$Y,15,FALSE)</f>
        <v>0.39489194399999999</v>
      </c>
      <c r="S103">
        <f>VLOOKUP($B103,'FG21'!$A:$Y,16,FALSE)</f>
        <v>0.31946871978532299</v>
      </c>
      <c r="T103">
        <f>VLOOKUP($B103,'FG21'!$A:$Y,17,FALSE)</f>
        <v>0.32600000000000001</v>
      </c>
      <c r="U103">
        <f t="shared" si="28"/>
        <v>-0.29277448330203992</v>
      </c>
      <c r="V103">
        <f t="shared" si="29"/>
        <v>-0.38911194184621845</v>
      </c>
      <c r="W103">
        <f t="shared" si="30"/>
        <v>-1.624473193451438</v>
      </c>
      <c r="X103">
        <f t="shared" si="31"/>
        <v>4.5261713716619911E-2</v>
      </c>
      <c r="Y103">
        <f t="shared" si="32"/>
        <v>-0.18143383117301057</v>
      </c>
      <c r="Z103">
        <f t="shared" si="33"/>
        <v>0.36295643840273406</v>
      </c>
      <c r="AA103">
        <f t="shared" si="34"/>
        <v>0.34888228079662859</v>
      </c>
      <c r="AB103">
        <f t="shared" si="35"/>
        <v>0.63700892407332765</v>
      </c>
      <c r="AC103">
        <f t="shared" si="36"/>
        <v>-0.83251691285244367</v>
      </c>
      <c r="AD103">
        <f>X103*'Comb LR RESULTS'!$B$18+Y103*'Comb LR RESULTS'!$B$19+Z103*'Comb LR RESULTS'!$B$20+AA103*'Comb LR RESULTS'!$B$21+AB103*'Comb LR RESULTS'!$B$22</f>
        <v>-0.1286563530931962</v>
      </c>
    </row>
    <row r="104" spans="1:30" x14ac:dyDescent="0.3">
      <c r="A104">
        <v>2021</v>
      </c>
      <c r="B104" t="s">
        <v>143</v>
      </c>
      <c r="C104" t="s">
        <v>88</v>
      </c>
      <c r="D104">
        <v>2021</v>
      </c>
      <c r="E104">
        <v>478</v>
      </c>
      <c r="F104">
        <v>304</v>
      </c>
      <c r="G104">
        <v>20.100000000000001</v>
      </c>
      <c r="H104">
        <v>104</v>
      </c>
      <c r="I104">
        <v>111.3</v>
      </c>
      <c r="J104">
        <v>9.5</v>
      </c>
      <c r="K104">
        <v>20.100000000000001</v>
      </c>
      <c r="L104">
        <v>53</v>
      </c>
      <c r="M104">
        <v>32.9</v>
      </c>
      <c r="N104">
        <v>28.2</v>
      </c>
      <c r="O104">
        <v>83</v>
      </c>
      <c r="P104">
        <v>27.6</v>
      </c>
      <c r="Q104">
        <v>2.6</v>
      </c>
      <c r="R104">
        <f>VLOOKUP($B104,'FG21'!$A:$Y,15,FALSE)</f>
        <v>0.38423645299999998</v>
      </c>
      <c r="S104">
        <f>VLOOKUP($B104,'FG21'!$A:$Y,16,FALSE)</f>
        <v>0.32156915774866301</v>
      </c>
      <c r="T104">
        <f>VLOOKUP($B104,'FG21'!$A:$Y,17,FALSE)</f>
        <v>0.35</v>
      </c>
      <c r="U104">
        <f t="shared" si="28"/>
        <v>0.54864461996937774</v>
      </c>
      <c r="V104">
        <f t="shared" si="29"/>
        <v>-0.32921085999928817</v>
      </c>
      <c r="W104">
        <f t="shared" si="30"/>
        <v>0.26697470310204779</v>
      </c>
      <c r="X104">
        <f t="shared" si="31"/>
        <v>0.62650798986398715</v>
      </c>
      <c r="Y104">
        <f t="shared" si="32"/>
        <v>-0.18143383117301057</v>
      </c>
      <c r="Z104">
        <f t="shared" si="33"/>
        <v>-0.10611494917502089</v>
      </c>
      <c r="AA104">
        <f t="shared" si="34"/>
        <v>-0.34311867193988627</v>
      </c>
      <c r="AB104">
        <f t="shared" si="35"/>
        <v>-0.76765145381173661</v>
      </c>
      <c r="AC104">
        <f t="shared" si="36"/>
        <v>0.3492138998738607</v>
      </c>
      <c r="AD104">
        <f>X104*'Comb LR RESULTS'!$B$18+Y104*'Comb LR RESULTS'!$B$19+Z104*'Comb LR RESULTS'!$B$20+AA104*'Comb LR RESULTS'!$B$21+AB104*'Comb LR RESULTS'!$B$22</f>
        <v>-7.6901687440801642E-2</v>
      </c>
    </row>
    <row r="105" spans="1:30" x14ac:dyDescent="0.3">
      <c r="A105">
        <v>2021</v>
      </c>
      <c r="B105" t="s">
        <v>173</v>
      </c>
      <c r="C105" t="s">
        <v>61</v>
      </c>
      <c r="D105">
        <v>2021</v>
      </c>
      <c r="E105">
        <v>626</v>
      </c>
      <c r="F105">
        <v>422</v>
      </c>
      <c r="G105">
        <v>19.899999999999999</v>
      </c>
      <c r="H105">
        <v>105.3</v>
      </c>
      <c r="I105">
        <v>111</v>
      </c>
      <c r="J105">
        <v>8.5</v>
      </c>
      <c r="K105">
        <v>14.9</v>
      </c>
      <c r="L105">
        <v>50.6</v>
      </c>
      <c r="M105">
        <v>35.700000000000003</v>
      </c>
      <c r="N105">
        <v>33.5</v>
      </c>
      <c r="O105">
        <v>85.7</v>
      </c>
      <c r="P105">
        <v>30.5</v>
      </c>
      <c r="Q105">
        <v>4.4000000000000004</v>
      </c>
      <c r="R105">
        <f>VLOOKUP($B105,'FG21'!$A:$Y,15,FALSE)</f>
        <v>0.44344703699999999</v>
      </c>
      <c r="S105">
        <f>VLOOKUP($B105,'FG21'!$A:$Y,16,FALSE)</f>
        <v>0.34436820793151801</v>
      </c>
      <c r="T105">
        <f>VLOOKUP($B105,'FG21'!$A:$Y,17,FALSE)</f>
        <v>0.35599999999999998</v>
      </c>
      <c r="U105">
        <f t="shared" si="28"/>
        <v>-0.60277099503361486</v>
      </c>
      <c r="V105">
        <f t="shared" si="29"/>
        <v>0.32098104991258908</v>
      </c>
      <c r="W105">
        <f t="shared" si="30"/>
        <v>-1.9608311527268225E-2</v>
      </c>
      <c r="X105">
        <f t="shared" si="31"/>
        <v>-0.10769783263795053</v>
      </c>
      <c r="Y105">
        <f t="shared" si="32"/>
        <v>-0.20650468784419029</v>
      </c>
      <c r="Z105">
        <f t="shared" si="33"/>
        <v>0.585148148307988</v>
      </c>
      <c r="AA105">
        <f t="shared" si="34"/>
        <v>0.22306392575362699</v>
      </c>
      <c r="AB105">
        <f t="shared" si="35"/>
        <v>0.25217046437878954</v>
      </c>
      <c r="AC105">
        <f t="shared" si="36"/>
        <v>-0.82075937477734084</v>
      </c>
      <c r="AD105">
        <f>X105*'Comb LR RESULTS'!$B$18+Y105*'Comb LR RESULTS'!$B$19+Z105*'Comb LR RESULTS'!$B$20+AA105*'Comb LR RESULTS'!$B$21+AB105*'Comb LR RESULTS'!$B$22</f>
        <v>-0.19937852308937715</v>
      </c>
    </row>
    <row r="106" spans="1:30" x14ac:dyDescent="0.3">
      <c r="A106">
        <v>2021</v>
      </c>
      <c r="B106" t="s">
        <v>158</v>
      </c>
      <c r="C106" t="s">
        <v>112</v>
      </c>
      <c r="D106">
        <v>2021</v>
      </c>
      <c r="E106">
        <v>633</v>
      </c>
      <c r="F106">
        <v>396</v>
      </c>
      <c r="G106">
        <v>19.899999999999999</v>
      </c>
      <c r="H106">
        <v>104.3</v>
      </c>
      <c r="I106">
        <v>110.2</v>
      </c>
      <c r="J106">
        <v>10.1</v>
      </c>
      <c r="K106">
        <v>18.7</v>
      </c>
      <c r="L106">
        <v>57.4</v>
      </c>
      <c r="M106">
        <v>38.700000000000003</v>
      </c>
      <c r="N106">
        <v>26</v>
      </c>
      <c r="O106">
        <v>84.1</v>
      </c>
      <c r="P106">
        <v>35.700000000000003</v>
      </c>
      <c r="Q106">
        <v>2.2999999999999998</v>
      </c>
      <c r="R106">
        <f>VLOOKUP($B106,'FG21'!$A:$Y,15,FALSE)</f>
        <v>0.45864661600000001</v>
      </c>
      <c r="S106">
        <f>VLOOKUP($B106,'FG21'!$A:$Y,16,FALSE)</f>
        <v>0.36265872838197699</v>
      </c>
      <c r="T106">
        <f>VLOOKUP($B106,'FG21'!$A:$Y,17,FALSE)</f>
        <v>0.35199999999999998</v>
      </c>
      <c r="U106">
        <f t="shared" si="28"/>
        <v>0.23864810823780239</v>
      </c>
      <c r="V106">
        <f t="shared" si="29"/>
        <v>0.84259700889272593</v>
      </c>
      <c r="W106">
        <f t="shared" si="30"/>
        <v>0.43892451187963732</v>
      </c>
      <c r="X106">
        <f t="shared" si="31"/>
        <v>1.9725519977842065</v>
      </c>
      <c r="Y106">
        <f t="shared" si="32"/>
        <v>-0.20650468784419029</v>
      </c>
      <c r="Z106">
        <f t="shared" si="33"/>
        <v>1.3257871813254964</v>
      </c>
      <c r="AA106">
        <f t="shared" si="34"/>
        <v>-0.11245168769438231</v>
      </c>
      <c r="AB106">
        <f t="shared" si="35"/>
        <v>-1.1909737594757284</v>
      </c>
      <c r="AC106">
        <f t="shared" si="36"/>
        <v>-0.45376979738834067</v>
      </c>
      <c r="AD106">
        <f>X106*'Comb LR RESULTS'!$B$18+Y106*'Comb LR RESULTS'!$B$19+Z106*'Comb LR RESULTS'!$B$20+AA106*'Comb LR RESULTS'!$B$21+AB106*'Comb LR RESULTS'!$B$22</f>
        <v>-8.4038809680940241E-2</v>
      </c>
    </row>
    <row r="107" spans="1:30" x14ac:dyDescent="0.3">
      <c r="A107">
        <v>2021</v>
      </c>
      <c r="B107" t="s">
        <v>441</v>
      </c>
      <c r="C107" t="s">
        <v>82</v>
      </c>
      <c r="D107">
        <v>2021</v>
      </c>
      <c r="E107">
        <v>568</v>
      </c>
      <c r="F107">
        <v>378</v>
      </c>
      <c r="G107">
        <v>19.8</v>
      </c>
      <c r="H107">
        <v>103.2</v>
      </c>
      <c r="I107">
        <v>111.5</v>
      </c>
      <c r="J107">
        <v>13.2</v>
      </c>
      <c r="K107">
        <v>16.2</v>
      </c>
      <c r="L107">
        <v>50.9</v>
      </c>
      <c r="M107">
        <v>34.700000000000003</v>
      </c>
      <c r="N107">
        <v>30.6</v>
      </c>
      <c r="O107">
        <v>84.1</v>
      </c>
      <c r="P107">
        <v>28.7</v>
      </c>
      <c r="Q107">
        <v>3.5</v>
      </c>
      <c r="R107">
        <f>VLOOKUP($B107,'FG21'!$A:$Y,15,FALSE)</f>
        <v>0.44489795900000001</v>
      </c>
      <c r="S107">
        <f>VLOOKUP($B107,'FG21'!$A:$Y,16,FALSE)</f>
        <v>0.34041305291292701</v>
      </c>
      <c r="T107">
        <f>VLOOKUP($B107,'FG21'!$A:$Y,17,FALSE)</f>
        <v>0.33300000000000002</v>
      </c>
      <c r="U107">
        <f t="shared" si="28"/>
        <v>-0.31491709128286705</v>
      </c>
      <c r="V107">
        <f t="shared" si="29"/>
        <v>0.20818644772915704</v>
      </c>
      <c r="W107">
        <f t="shared" si="30"/>
        <v>1.3273318572305171</v>
      </c>
      <c r="X107">
        <f t="shared" si="31"/>
        <v>-1.5922104825209137E-2</v>
      </c>
      <c r="Y107">
        <f t="shared" si="32"/>
        <v>-0.2190401161797797</v>
      </c>
      <c r="Z107">
        <f t="shared" si="33"/>
        <v>0.33826847063548521</v>
      </c>
      <c r="AA107">
        <f t="shared" si="34"/>
        <v>-0.11245168769438231</v>
      </c>
      <c r="AB107">
        <f t="shared" si="35"/>
        <v>-0.30584530217829048</v>
      </c>
      <c r="AC107">
        <f t="shared" si="36"/>
        <v>-0.36391497233135672</v>
      </c>
      <c r="AD107">
        <f>X107*'Comb LR RESULTS'!$B$18+Y107*'Comb LR RESULTS'!$B$19+Z107*'Comb LR RESULTS'!$B$20+AA107*'Comb LR RESULTS'!$B$21+AB107*'Comb LR RESULTS'!$B$22</f>
        <v>-0.21256160711755503</v>
      </c>
    </row>
    <row r="108" spans="1:30" x14ac:dyDescent="0.3">
      <c r="A108">
        <v>2021</v>
      </c>
      <c r="B108" t="s">
        <v>176</v>
      </c>
      <c r="C108" t="s">
        <v>25</v>
      </c>
      <c r="D108">
        <v>2021</v>
      </c>
      <c r="E108">
        <v>613</v>
      </c>
      <c r="F108">
        <v>441</v>
      </c>
      <c r="G108">
        <v>19.5</v>
      </c>
      <c r="H108">
        <v>103</v>
      </c>
      <c r="I108">
        <v>109.8</v>
      </c>
      <c r="J108">
        <v>6.1</v>
      </c>
      <c r="K108">
        <v>21.9</v>
      </c>
      <c r="L108">
        <v>53.5</v>
      </c>
      <c r="M108">
        <v>31.6</v>
      </c>
      <c r="N108">
        <v>29.5</v>
      </c>
      <c r="O108">
        <v>87.7</v>
      </c>
      <c r="P108">
        <v>18.5</v>
      </c>
      <c r="Q108">
        <v>7.6</v>
      </c>
      <c r="R108">
        <f>VLOOKUP($B108,'FG21'!$A:$Y,15,FALSE)</f>
        <v>0.47091932399999997</v>
      </c>
      <c r="S108">
        <f>VLOOKUP($B108,'FG21'!$A:$Y,16,FALSE)</f>
        <v>0.35845867734329301</v>
      </c>
      <c r="T108">
        <f>VLOOKUP($B108,'FG21'!$A:$Y,17,FALSE)</f>
        <v>0.35899999999999999</v>
      </c>
      <c r="U108">
        <f t="shared" si="28"/>
        <v>0.94721156362425907</v>
      </c>
      <c r="V108">
        <f t="shared" si="29"/>
        <v>0.72281836966577651</v>
      </c>
      <c r="W108">
        <f t="shared" si="30"/>
        <v>-0.70740754663762684</v>
      </c>
      <c r="X108">
        <f t="shared" si="31"/>
        <v>0.77946753621855758</v>
      </c>
      <c r="Y108">
        <f t="shared" si="32"/>
        <v>-0.25664640118654886</v>
      </c>
      <c r="Z108">
        <f t="shared" si="33"/>
        <v>-0.42705853014927381</v>
      </c>
      <c r="AA108">
        <f t="shared" si="34"/>
        <v>0.64245844256363638</v>
      </c>
      <c r="AB108">
        <f t="shared" si="35"/>
        <v>-0.51750645501028669</v>
      </c>
      <c r="AC108">
        <f t="shared" si="36"/>
        <v>1.3303770265366479</v>
      </c>
      <c r="AD108">
        <f>X108*'Comb LR RESULTS'!$B$18+Y108*'Comb LR RESULTS'!$B$19+Z108*'Comb LR RESULTS'!$B$20+AA108*'Comb LR RESULTS'!$B$21+AB108*'Comb LR RESULTS'!$B$22</f>
        <v>0.2934057078693616</v>
      </c>
    </row>
    <row r="109" spans="1:30" x14ac:dyDescent="0.3">
      <c r="A109">
        <v>2021</v>
      </c>
      <c r="B109" t="s">
        <v>125</v>
      </c>
      <c r="C109" t="s">
        <v>157</v>
      </c>
      <c r="D109">
        <v>2021</v>
      </c>
      <c r="E109">
        <v>417</v>
      </c>
      <c r="F109">
        <v>310</v>
      </c>
      <c r="G109">
        <v>19.399999999999999</v>
      </c>
      <c r="H109">
        <v>104.9</v>
      </c>
      <c r="I109">
        <v>111.1</v>
      </c>
      <c r="J109">
        <v>9</v>
      </c>
      <c r="K109">
        <v>19</v>
      </c>
      <c r="L109">
        <v>50.7</v>
      </c>
      <c r="M109">
        <v>31.7</v>
      </c>
      <c r="N109">
        <v>30.7</v>
      </c>
      <c r="O109">
        <v>87.5</v>
      </c>
      <c r="P109">
        <v>29.5</v>
      </c>
      <c r="Q109">
        <v>4.2</v>
      </c>
      <c r="R109">
        <f>VLOOKUP($B109,'FG21'!$A:$Y,15,FALSE)</f>
        <v>0.53613445299999996</v>
      </c>
      <c r="S109">
        <f>VLOOKUP($B109,'FG21'!$A:$Y,16,FALSE)</f>
        <v>0.38616197153648202</v>
      </c>
      <c r="T109">
        <f>VLOOKUP($B109,'FG21'!$A:$Y,17,FALSE)</f>
        <v>0.36399999999999999</v>
      </c>
      <c r="U109">
        <f t="shared" si="28"/>
        <v>0.30507593218028289</v>
      </c>
      <c r="V109">
        <f t="shared" si="29"/>
        <v>1.5128713594989074</v>
      </c>
      <c r="W109">
        <f t="shared" si="30"/>
        <v>0.12368319578738979</v>
      </c>
      <c r="X109">
        <f t="shared" si="31"/>
        <v>-7.7105923367036006E-2</v>
      </c>
      <c r="Y109">
        <f t="shared" si="32"/>
        <v>-0.2691818295221387</v>
      </c>
      <c r="Z109">
        <f t="shared" si="33"/>
        <v>-0.40237056238202407</v>
      </c>
      <c r="AA109">
        <f t="shared" si="34"/>
        <v>0.60051899088263483</v>
      </c>
      <c r="AB109">
        <f t="shared" si="35"/>
        <v>-0.28660337919356399</v>
      </c>
      <c r="AC109">
        <f t="shared" si="36"/>
        <v>1.0203111029360841</v>
      </c>
      <c r="AD109">
        <f>X109*'Comb LR RESULTS'!$B$18+Y109*'Comb LR RESULTS'!$B$19+Z109*'Comb LR RESULTS'!$B$20+AA109*'Comb LR RESULTS'!$B$21+AB109*'Comb LR RESULTS'!$B$22</f>
        <v>0.15474525531079669</v>
      </c>
    </row>
    <row r="110" spans="1:30" x14ac:dyDescent="0.3">
      <c r="A110">
        <v>2021</v>
      </c>
      <c r="B110" t="s">
        <v>141</v>
      </c>
      <c r="C110" t="s">
        <v>35</v>
      </c>
      <c r="D110">
        <v>2021</v>
      </c>
      <c r="E110">
        <v>644</v>
      </c>
      <c r="F110">
        <v>398</v>
      </c>
      <c r="G110">
        <v>19.3</v>
      </c>
      <c r="H110">
        <v>106.3</v>
      </c>
      <c r="I110">
        <v>113.9</v>
      </c>
      <c r="J110">
        <v>3</v>
      </c>
      <c r="K110">
        <v>14.9</v>
      </c>
      <c r="L110">
        <v>50.8</v>
      </c>
      <c r="M110">
        <v>35.9</v>
      </c>
      <c r="N110">
        <v>26.9</v>
      </c>
      <c r="O110">
        <v>83.2</v>
      </c>
      <c r="P110">
        <v>22.5</v>
      </c>
      <c r="Q110">
        <v>1.1000000000000001</v>
      </c>
      <c r="R110">
        <f>VLOOKUP($B110,'FG21'!$A:$Y,15,FALSE)</f>
        <v>0.41472172299999999</v>
      </c>
      <c r="S110">
        <f>VLOOKUP($B110,'FG21'!$A:$Y,16,FALSE)</f>
        <v>0.33700360152870401</v>
      </c>
      <c r="T110">
        <f>VLOOKUP($B110,'FG21'!$A:$Y,17,FALSE)</f>
        <v>0.32300000000000001</v>
      </c>
      <c r="U110">
        <f t="shared" si="28"/>
        <v>-0.60277099503361486</v>
      </c>
      <c r="V110">
        <f t="shared" si="29"/>
        <v>0.11095442755812879</v>
      </c>
      <c r="W110">
        <f t="shared" si="30"/>
        <v>-1.5958148919885065</v>
      </c>
      <c r="X110">
        <f t="shared" si="31"/>
        <v>-4.6514014096123657E-2</v>
      </c>
      <c r="Y110">
        <f t="shared" si="32"/>
        <v>-0.28171725785772811</v>
      </c>
      <c r="Z110">
        <f t="shared" si="33"/>
        <v>0.63452408384248749</v>
      </c>
      <c r="AA110">
        <f t="shared" si="34"/>
        <v>-0.30117922025888472</v>
      </c>
      <c r="AB110">
        <f t="shared" si="35"/>
        <v>-1.0177964526131866</v>
      </c>
      <c r="AC110">
        <f t="shared" si="36"/>
        <v>-0.19962410934591368</v>
      </c>
      <c r="AD110">
        <f>X110*'Comb LR RESULTS'!$B$18+Y110*'Comb LR RESULTS'!$B$19+Z110*'Comb LR RESULTS'!$B$20+AA110*'Comb LR RESULTS'!$B$21+AB110*'Comb LR RESULTS'!$B$22</f>
        <v>-0.29278727812323474</v>
      </c>
    </row>
    <row r="111" spans="1:30" x14ac:dyDescent="0.3">
      <c r="A111">
        <v>2021</v>
      </c>
      <c r="B111" t="s">
        <v>487</v>
      </c>
      <c r="C111" t="s">
        <v>88</v>
      </c>
      <c r="D111">
        <v>2021</v>
      </c>
      <c r="E111">
        <v>503</v>
      </c>
      <c r="F111">
        <v>324</v>
      </c>
      <c r="G111">
        <v>19.100000000000001</v>
      </c>
      <c r="H111">
        <v>105.7</v>
      </c>
      <c r="I111">
        <v>114.9</v>
      </c>
      <c r="J111">
        <v>6.8</v>
      </c>
      <c r="K111">
        <v>15.5</v>
      </c>
      <c r="L111">
        <v>48.7</v>
      </c>
      <c r="M111">
        <v>33.200000000000003</v>
      </c>
      <c r="N111">
        <v>32.200000000000003</v>
      </c>
      <c r="O111">
        <v>79.599999999999994</v>
      </c>
      <c r="P111">
        <v>32</v>
      </c>
      <c r="Q111">
        <v>-5</v>
      </c>
      <c r="R111">
        <f>VLOOKUP($B111,'FG21'!$A:$Y,15,FALSE)</f>
        <v>0.41629955899999999</v>
      </c>
      <c r="S111">
        <f>VLOOKUP($B111,'FG21'!$A:$Y,16,FALSE)</f>
        <v>0.31962772936164202</v>
      </c>
      <c r="T111">
        <f>VLOOKUP($B111,'FG21'!$A:$Y,17,FALSE)</f>
        <v>0.307</v>
      </c>
      <c r="U111">
        <f t="shared" si="28"/>
        <v>-0.46991534714865429</v>
      </c>
      <c r="V111">
        <f t="shared" si="29"/>
        <v>-0.38457724679129462</v>
      </c>
      <c r="W111">
        <f t="shared" si="30"/>
        <v>-0.50679943639710556</v>
      </c>
      <c r="X111">
        <f t="shared" si="31"/>
        <v>-0.68894410878531775</v>
      </c>
      <c r="Y111">
        <f t="shared" si="32"/>
        <v>-0.30678811452890736</v>
      </c>
      <c r="Z111">
        <f t="shared" si="33"/>
        <v>-3.2051045873268992E-2</v>
      </c>
      <c r="AA111">
        <f t="shared" si="34"/>
        <v>-1.0560893505169033</v>
      </c>
      <c r="AB111">
        <f t="shared" si="35"/>
        <v>2.0254655773402786E-3</v>
      </c>
      <c r="AC111">
        <f t="shared" si="36"/>
        <v>-1.3328518847498818</v>
      </c>
      <c r="AD111">
        <f>X111*'Comb LR RESULTS'!$B$18+Y111*'Comb LR RESULTS'!$B$19+Z111*'Comb LR RESULTS'!$B$20+AA111*'Comb LR RESULTS'!$B$21+AB111*'Comb LR RESULTS'!$B$22</f>
        <v>-0.66943035527500561</v>
      </c>
    </row>
    <row r="112" spans="1:30" x14ac:dyDescent="0.3">
      <c r="A112">
        <v>2021</v>
      </c>
      <c r="B112" t="s">
        <v>200</v>
      </c>
      <c r="C112" t="s">
        <v>69</v>
      </c>
      <c r="D112">
        <v>2021</v>
      </c>
      <c r="E112">
        <v>584</v>
      </c>
      <c r="F112">
        <v>426</v>
      </c>
      <c r="G112">
        <v>19</v>
      </c>
      <c r="H112">
        <v>104.8</v>
      </c>
      <c r="I112">
        <v>109.8</v>
      </c>
      <c r="J112">
        <v>6.3</v>
      </c>
      <c r="K112">
        <v>14.8</v>
      </c>
      <c r="L112">
        <v>49.9</v>
      </c>
      <c r="M112">
        <v>35.1</v>
      </c>
      <c r="N112">
        <v>31.5</v>
      </c>
      <c r="O112">
        <v>87.2</v>
      </c>
      <c r="P112">
        <v>24.2</v>
      </c>
      <c r="Q112">
        <v>4.3</v>
      </c>
      <c r="R112">
        <f>VLOOKUP($B112,'FG21'!$A:$Y,15,FALSE)</f>
        <v>0.41050583600000001</v>
      </c>
      <c r="S112">
        <f>VLOOKUP($B112,'FG21'!$A:$Y,16,FALSE)</f>
        <v>0.33264805845877798</v>
      </c>
      <c r="T112">
        <f>VLOOKUP($B112,'FG21'!$A:$Y,17,FALSE)</f>
        <v>0.35899999999999999</v>
      </c>
      <c r="U112">
        <f t="shared" si="28"/>
        <v>-0.62491360301444154</v>
      </c>
      <c r="V112">
        <f t="shared" si="29"/>
        <v>-1.3258592046884274E-2</v>
      </c>
      <c r="W112">
        <f t="shared" si="30"/>
        <v>-0.65009094371176357</v>
      </c>
      <c r="X112">
        <f t="shared" si="31"/>
        <v>-0.32184119753435003</v>
      </c>
      <c r="Y112">
        <f t="shared" si="32"/>
        <v>-0.31932354286449721</v>
      </c>
      <c r="Z112">
        <f t="shared" si="33"/>
        <v>0.437020341704486</v>
      </c>
      <c r="AA112">
        <f t="shared" si="34"/>
        <v>0.537609813361134</v>
      </c>
      <c r="AB112">
        <f t="shared" si="35"/>
        <v>-0.1326679953157486</v>
      </c>
      <c r="AC112">
        <f t="shared" si="36"/>
        <v>-8.606607589210058E-2</v>
      </c>
      <c r="AD112">
        <f>X112*'Comb LR RESULTS'!$B$18+Y112*'Comb LR RESULTS'!$B$19+Z112*'Comb LR RESULTS'!$B$20+AA112*'Comb LR RESULTS'!$B$21+AB112*'Comb LR RESULTS'!$B$22</f>
        <v>-9.7391713262803908E-2</v>
      </c>
    </row>
    <row r="113" spans="1:30" x14ac:dyDescent="0.3">
      <c r="A113">
        <v>2021</v>
      </c>
      <c r="B113" t="s">
        <v>488</v>
      </c>
      <c r="C113" t="s">
        <v>88</v>
      </c>
      <c r="D113">
        <v>2021</v>
      </c>
      <c r="E113">
        <v>412</v>
      </c>
      <c r="F113">
        <v>263</v>
      </c>
      <c r="G113">
        <v>19</v>
      </c>
      <c r="H113">
        <v>103.4</v>
      </c>
      <c r="I113">
        <v>112.5</v>
      </c>
      <c r="J113">
        <v>5.3</v>
      </c>
      <c r="K113">
        <v>19.8</v>
      </c>
      <c r="L113">
        <v>51.3</v>
      </c>
      <c r="M113">
        <v>31.5</v>
      </c>
      <c r="N113">
        <v>36.700000000000003</v>
      </c>
      <c r="O113">
        <v>84.9</v>
      </c>
      <c r="P113">
        <v>34.9</v>
      </c>
      <c r="Q113">
        <v>2.5</v>
      </c>
      <c r="R113">
        <f>VLOOKUP($B113,'FG21'!$A:$Y,15,FALSE)</f>
        <v>0.34933333300000002</v>
      </c>
      <c r="S113">
        <f>VLOOKUP($B113,'FG21'!$A:$Y,16,FALSE)</f>
        <v>0.28145886511698198</v>
      </c>
      <c r="T113">
        <f>VLOOKUP($B113,'FG21'!$A:$Y,17,FALSE)</f>
        <v>0.28000000000000003</v>
      </c>
      <c r="U113">
        <f t="shared" si="28"/>
        <v>0.48221679602689727</v>
      </c>
      <c r="V113">
        <f t="shared" si="29"/>
        <v>-1.4730913095861233</v>
      </c>
      <c r="W113">
        <f t="shared" si="30"/>
        <v>-0.93667395834107958</v>
      </c>
      <c r="X113">
        <f t="shared" si="31"/>
        <v>0.10644553225844679</v>
      </c>
      <c r="Y113">
        <f t="shared" si="32"/>
        <v>-0.31932354286449721</v>
      </c>
      <c r="Z113">
        <f t="shared" si="33"/>
        <v>-0.45174649791652444</v>
      </c>
      <c r="AA113">
        <f t="shared" si="34"/>
        <v>5.5306119029623825E-2</v>
      </c>
      <c r="AB113">
        <f t="shared" si="35"/>
        <v>0.86791199989005108</v>
      </c>
      <c r="AC113">
        <f t="shared" si="36"/>
        <v>-0.68018292580840001</v>
      </c>
      <c r="AD113">
        <f>X113*'Comb LR RESULTS'!$B$18+Y113*'Comb LR RESULTS'!$B$19+Z113*'Comb LR RESULTS'!$B$20+AA113*'Comb LR RESULTS'!$B$21+AB113*'Comb LR RESULTS'!$B$22</f>
        <v>-0.20928828181148279</v>
      </c>
    </row>
    <row r="114" spans="1:30" x14ac:dyDescent="0.3">
      <c r="A114">
        <v>2021</v>
      </c>
      <c r="B114" t="s">
        <v>452</v>
      </c>
      <c r="C114" t="s">
        <v>61</v>
      </c>
      <c r="D114">
        <v>2021</v>
      </c>
      <c r="E114">
        <v>674</v>
      </c>
      <c r="F114">
        <v>498</v>
      </c>
      <c r="G114">
        <v>18.899999999999999</v>
      </c>
      <c r="H114">
        <v>107</v>
      </c>
      <c r="I114">
        <v>117.1</v>
      </c>
      <c r="J114">
        <v>6.8</v>
      </c>
      <c r="K114">
        <v>15.6</v>
      </c>
      <c r="L114">
        <v>48.2</v>
      </c>
      <c r="M114">
        <v>32.6</v>
      </c>
      <c r="N114">
        <v>38.1</v>
      </c>
      <c r="O114">
        <v>86</v>
      </c>
      <c r="P114">
        <v>32.799999999999997</v>
      </c>
      <c r="Q114">
        <v>5</v>
      </c>
      <c r="R114">
        <f>VLOOKUP($B114,'FG21'!$A:$Y,15,FALSE)</f>
        <v>0.434991974</v>
      </c>
      <c r="S114">
        <f>VLOOKUP($B114,'FG21'!$A:$Y,16,FALSE)</f>
        <v>0.32399502246245399</v>
      </c>
      <c r="T114">
        <f>VLOOKUP($B114,'FG21'!$A:$Y,17,FALSE)</f>
        <v>0.311</v>
      </c>
      <c r="U114">
        <f t="shared" si="28"/>
        <v>-0.44777273916782762</v>
      </c>
      <c r="V114">
        <f t="shared" si="29"/>
        <v>-0.26002913537491318</v>
      </c>
      <c r="W114">
        <f t="shared" si="30"/>
        <v>-0.50679943639710556</v>
      </c>
      <c r="X114">
        <f t="shared" si="31"/>
        <v>-0.84190365513988819</v>
      </c>
      <c r="Y114">
        <f t="shared" si="32"/>
        <v>-0.33185897120008712</v>
      </c>
      <c r="Z114">
        <f t="shared" si="33"/>
        <v>-0.18017885247677104</v>
      </c>
      <c r="AA114">
        <f t="shared" si="34"/>
        <v>0.28597310327512782</v>
      </c>
      <c r="AB114">
        <f t="shared" si="35"/>
        <v>1.1372989216762275</v>
      </c>
      <c r="AC114">
        <f t="shared" si="36"/>
        <v>-1.0030059371244158</v>
      </c>
      <c r="AD114">
        <f>X114*'Comb LR RESULTS'!$B$18+Y114*'Comb LR RESULTS'!$B$19+Z114*'Comb LR RESULTS'!$B$20+AA114*'Comb LR RESULTS'!$B$21+AB114*'Comb LR RESULTS'!$B$22</f>
        <v>-0.30119502609272863</v>
      </c>
    </row>
    <row r="115" spans="1:30" x14ac:dyDescent="0.3">
      <c r="A115">
        <v>2021</v>
      </c>
      <c r="B115" t="s">
        <v>178</v>
      </c>
      <c r="C115" t="s">
        <v>29</v>
      </c>
      <c r="D115">
        <v>2021</v>
      </c>
      <c r="E115">
        <v>677</v>
      </c>
      <c r="F115">
        <v>517</v>
      </c>
      <c r="G115">
        <v>18.8</v>
      </c>
      <c r="H115">
        <v>102.9</v>
      </c>
      <c r="I115">
        <v>109.1</v>
      </c>
      <c r="J115">
        <v>17</v>
      </c>
      <c r="K115">
        <v>17.600000000000001</v>
      </c>
      <c r="L115">
        <v>52.5</v>
      </c>
      <c r="M115">
        <v>34.9</v>
      </c>
      <c r="N115">
        <v>35.6</v>
      </c>
      <c r="O115">
        <v>91.2</v>
      </c>
      <c r="P115">
        <v>21.3</v>
      </c>
      <c r="Q115">
        <v>14.5</v>
      </c>
      <c r="R115">
        <f>VLOOKUP($B115,'FG21'!$A:$Y,15,FALSE)</f>
        <v>0.48918469199999998</v>
      </c>
      <c r="S115">
        <f>VLOOKUP($B115,'FG21'!$A:$Y,16,FALSE)</f>
        <v>0.35684194179246198</v>
      </c>
      <c r="T115">
        <f>VLOOKUP($B115,'FG21'!$A:$Y,17,FALSE)</f>
        <v>0.33200000000000002</v>
      </c>
      <c r="U115">
        <f t="shared" si="28"/>
        <v>-4.9205795512916751E-3</v>
      </c>
      <c r="V115">
        <f t="shared" si="29"/>
        <v>0.6767116956075846</v>
      </c>
      <c r="W115">
        <f t="shared" si="30"/>
        <v>2.4163473128219182</v>
      </c>
      <c r="X115">
        <f t="shared" si="31"/>
        <v>0.47354844350941672</v>
      </c>
      <c r="Y115">
        <f t="shared" si="32"/>
        <v>-0.34439439953567652</v>
      </c>
      <c r="Z115">
        <f t="shared" si="33"/>
        <v>0.38764440616998475</v>
      </c>
      <c r="AA115">
        <f t="shared" si="34"/>
        <v>1.3763988469811528</v>
      </c>
      <c r="AB115">
        <f t="shared" si="35"/>
        <v>0.65625084705805481</v>
      </c>
      <c r="AC115">
        <f t="shared" si="36"/>
        <v>-1.1890805782563185E-2</v>
      </c>
      <c r="AD115">
        <f>X115*'Comb LR RESULTS'!$B$18+Y115*'Comb LR RESULTS'!$B$19+Z115*'Comb LR RESULTS'!$B$20+AA115*'Comb LR RESULTS'!$B$21+AB115*'Comb LR RESULTS'!$B$22</f>
        <v>0.19214077310297373</v>
      </c>
    </row>
    <row r="116" spans="1:30" x14ac:dyDescent="0.3">
      <c r="A116">
        <v>2021</v>
      </c>
      <c r="B116" t="s">
        <v>149</v>
      </c>
      <c r="C116" t="s">
        <v>32</v>
      </c>
      <c r="D116">
        <v>2021</v>
      </c>
      <c r="E116">
        <v>647</v>
      </c>
      <c r="F116">
        <v>504</v>
      </c>
      <c r="G116">
        <v>18.5</v>
      </c>
      <c r="H116">
        <v>103.2</v>
      </c>
      <c r="I116">
        <v>110.6</v>
      </c>
      <c r="J116">
        <v>19</v>
      </c>
      <c r="K116">
        <v>20.7</v>
      </c>
      <c r="L116">
        <v>53</v>
      </c>
      <c r="M116">
        <v>32.299999999999997</v>
      </c>
      <c r="N116">
        <v>33.200000000000003</v>
      </c>
      <c r="O116">
        <v>91.1</v>
      </c>
      <c r="P116">
        <v>25.6</v>
      </c>
      <c r="Q116">
        <v>9.3000000000000007</v>
      </c>
      <c r="R116">
        <f>VLOOKUP($B116,'FG21'!$A:$Y,15,FALSE)</f>
        <v>0.494097807</v>
      </c>
      <c r="S116">
        <f>VLOOKUP($B116,'FG21'!$A:$Y,16,FALSE)</f>
        <v>0.33594423846680899</v>
      </c>
      <c r="T116">
        <f>VLOOKUP($B116,'FG21'!$A:$Y,17,FALSE)</f>
        <v>0.311</v>
      </c>
      <c r="U116">
        <f t="shared" si="28"/>
        <v>0.68150026785433793</v>
      </c>
      <c r="V116">
        <f t="shared" si="29"/>
        <v>8.0743112306864803E-2</v>
      </c>
      <c r="W116">
        <f t="shared" si="30"/>
        <v>2.9895133420805502</v>
      </c>
      <c r="X116">
        <f t="shared" si="31"/>
        <v>0.62650798986398715</v>
      </c>
      <c r="Y116">
        <f t="shared" si="32"/>
        <v>-0.38200068454244562</v>
      </c>
      <c r="Z116">
        <f t="shared" si="33"/>
        <v>-0.2542427557785229</v>
      </c>
      <c r="AA116">
        <f t="shared" si="34"/>
        <v>1.3554291211406506</v>
      </c>
      <c r="AB116">
        <f t="shared" si="35"/>
        <v>0.19444469542460935</v>
      </c>
      <c r="AC116">
        <f t="shared" si="36"/>
        <v>1.0332264969521185</v>
      </c>
      <c r="AD116">
        <f>X116*'Comb LR RESULTS'!$B$18+Y116*'Comb LR RESULTS'!$B$19+Z116*'Comb LR RESULTS'!$B$20+AA116*'Comb LR RESULTS'!$B$21+AB116*'Comb LR RESULTS'!$B$22</f>
        <v>0.34851873203298717</v>
      </c>
    </row>
    <row r="117" spans="1:30" x14ac:dyDescent="0.3">
      <c r="A117">
        <v>2021</v>
      </c>
      <c r="B117" t="s">
        <v>197</v>
      </c>
      <c r="C117" t="s">
        <v>21</v>
      </c>
      <c r="D117">
        <v>2021</v>
      </c>
      <c r="E117">
        <v>682</v>
      </c>
      <c r="F117">
        <v>507</v>
      </c>
      <c r="G117">
        <v>18.5</v>
      </c>
      <c r="H117">
        <v>103</v>
      </c>
      <c r="I117">
        <v>111.4</v>
      </c>
      <c r="J117">
        <v>12.6</v>
      </c>
      <c r="K117">
        <v>12.2</v>
      </c>
      <c r="L117">
        <v>43</v>
      </c>
      <c r="M117">
        <v>30.8</v>
      </c>
      <c r="N117">
        <v>41.6</v>
      </c>
      <c r="O117">
        <v>84</v>
      </c>
      <c r="P117">
        <v>25.1</v>
      </c>
      <c r="Q117">
        <v>2.7</v>
      </c>
      <c r="R117">
        <f>VLOOKUP($B117,'FG21'!$A:$Y,15,FALSE)</f>
        <v>0.48807631099999998</v>
      </c>
      <c r="S117">
        <f>VLOOKUP($B117,'FG21'!$A:$Y,16,FALSE)</f>
        <v>0.33586148394827198</v>
      </c>
      <c r="T117">
        <f>VLOOKUP($B117,'FG21'!$A:$Y,17,FALSE)</f>
        <v>0.32900000000000001</v>
      </c>
      <c r="U117">
        <f t="shared" si="28"/>
        <v>-1.2006214105159381</v>
      </c>
      <c r="V117">
        <f t="shared" si="29"/>
        <v>7.838308774312755E-2</v>
      </c>
      <c r="W117">
        <f t="shared" si="30"/>
        <v>1.1553820484529274</v>
      </c>
      <c r="X117">
        <f t="shared" si="31"/>
        <v>-2.4326829372274217</v>
      </c>
      <c r="Y117">
        <f t="shared" si="32"/>
        <v>-0.38200068454244562</v>
      </c>
      <c r="Z117">
        <f t="shared" si="33"/>
        <v>-0.62456227228727623</v>
      </c>
      <c r="AA117">
        <f t="shared" si="34"/>
        <v>-0.13342141353488157</v>
      </c>
      <c r="AB117">
        <f t="shared" si="35"/>
        <v>1.8107662261416693</v>
      </c>
      <c r="AC117">
        <f t="shared" si="36"/>
        <v>-1.7016260519317203</v>
      </c>
      <c r="AD117">
        <f>X117*'Comb LR RESULTS'!$B$18+Y117*'Comb LR RESULTS'!$B$19+Z117*'Comb LR RESULTS'!$B$20+AA117*'Comb LR RESULTS'!$B$21+AB117*'Comb LR RESULTS'!$B$22</f>
        <v>-0.65037544333642983</v>
      </c>
    </row>
    <row r="118" spans="1:30" x14ac:dyDescent="0.3">
      <c r="A118">
        <v>2021</v>
      </c>
      <c r="B118" t="s">
        <v>162</v>
      </c>
      <c r="C118" t="s">
        <v>17</v>
      </c>
      <c r="D118">
        <v>2021</v>
      </c>
      <c r="E118">
        <v>673</v>
      </c>
      <c r="F118">
        <v>506</v>
      </c>
      <c r="G118">
        <v>18.399999999999999</v>
      </c>
      <c r="H118">
        <v>103.9</v>
      </c>
      <c r="I118">
        <v>110.6</v>
      </c>
      <c r="J118">
        <v>2.6</v>
      </c>
      <c r="K118">
        <v>15.9</v>
      </c>
      <c r="L118">
        <v>54.2</v>
      </c>
      <c r="M118">
        <v>38.299999999999997</v>
      </c>
      <c r="N118">
        <v>25.7</v>
      </c>
      <c r="O118">
        <v>90.2</v>
      </c>
      <c r="P118">
        <v>15.6</v>
      </c>
      <c r="Q118">
        <v>11.2</v>
      </c>
      <c r="R118">
        <f>VLOOKUP($B118,'FG21'!$A:$Y,15,FALSE)</f>
        <v>0.361809045</v>
      </c>
      <c r="S118">
        <f>VLOOKUP($B118,'FG21'!$A:$Y,16,FALSE)</f>
        <v>0.315087584836444</v>
      </c>
      <c r="T118">
        <f>VLOOKUP($B118,'FG21'!$A:$Y,17,FALSE)</f>
        <v>0.34</v>
      </c>
      <c r="U118">
        <f t="shared" si="28"/>
        <v>-0.38134491522534714</v>
      </c>
      <c r="V118">
        <f t="shared" si="29"/>
        <v>-0.51405480030509609</v>
      </c>
      <c r="W118">
        <f t="shared" si="30"/>
        <v>-1.710448097840233</v>
      </c>
      <c r="X118">
        <f t="shared" si="31"/>
        <v>0.99361090111495709</v>
      </c>
      <c r="Y118">
        <f t="shared" si="32"/>
        <v>-0.39453611287803547</v>
      </c>
      <c r="Z118">
        <f t="shared" si="33"/>
        <v>1.2270353102564939</v>
      </c>
      <c r="AA118">
        <f t="shared" si="34"/>
        <v>1.166701588576148</v>
      </c>
      <c r="AB118">
        <f t="shared" si="35"/>
        <v>-1.2486995284299094</v>
      </c>
      <c r="AC118">
        <f t="shared" si="36"/>
        <v>0.79382969387152813</v>
      </c>
      <c r="AD118">
        <f>X118*'Comb LR RESULTS'!$B$18+Y118*'Comb LR RESULTS'!$B$19+Z118*'Comb LR RESULTS'!$B$20+AA118*'Comb LR RESULTS'!$B$21+AB118*'Comb LR RESULTS'!$B$22</f>
        <v>0.21722241139043116</v>
      </c>
    </row>
    <row r="119" spans="1:30" x14ac:dyDescent="0.3">
      <c r="A119">
        <v>2021</v>
      </c>
      <c r="B119" t="s">
        <v>489</v>
      </c>
      <c r="C119" t="s">
        <v>129</v>
      </c>
      <c r="D119">
        <v>2021</v>
      </c>
      <c r="E119">
        <v>545</v>
      </c>
      <c r="F119">
        <v>393</v>
      </c>
      <c r="G119">
        <v>18.100000000000001</v>
      </c>
      <c r="H119">
        <v>104.1</v>
      </c>
      <c r="I119">
        <v>110.8</v>
      </c>
      <c r="J119">
        <v>7.4</v>
      </c>
      <c r="K119">
        <v>10.1</v>
      </c>
      <c r="L119">
        <v>51.7</v>
      </c>
      <c r="M119">
        <v>41.6</v>
      </c>
      <c r="N119">
        <v>27.8</v>
      </c>
      <c r="O119">
        <v>92.6</v>
      </c>
      <c r="P119">
        <v>27.6</v>
      </c>
      <c r="Q119">
        <v>7.3</v>
      </c>
      <c r="R119">
        <f>VLOOKUP($B119,'FG21'!$A:$Y,15,FALSE)</f>
        <v>0.40361445699999998</v>
      </c>
      <c r="S119">
        <f>VLOOKUP($B119,'FG21'!$A:$Y,16,FALSE)</f>
        <v>0.31821750630350598</v>
      </c>
      <c r="T119">
        <f>VLOOKUP($B119,'FG21'!$A:$Y,17,FALSE)</f>
        <v>0.317</v>
      </c>
      <c r="U119">
        <f t="shared" si="28"/>
        <v>-1.6656161781133003</v>
      </c>
      <c r="V119">
        <f t="shared" si="29"/>
        <v>-0.42479451971351334</v>
      </c>
      <c r="W119">
        <f t="shared" si="30"/>
        <v>-0.33484962761951576</v>
      </c>
      <c r="X119">
        <f t="shared" si="31"/>
        <v>0.22881316934210488</v>
      </c>
      <c r="Y119">
        <f t="shared" si="32"/>
        <v>-0.43214239788480419</v>
      </c>
      <c r="Z119">
        <f t="shared" si="33"/>
        <v>2.0417382465757541</v>
      </c>
      <c r="AA119">
        <f t="shared" si="34"/>
        <v>1.6699750087481575</v>
      </c>
      <c r="AB119">
        <f t="shared" si="35"/>
        <v>-0.84461914575064401</v>
      </c>
      <c r="AC119">
        <f t="shared" si="36"/>
        <v>4.0713510038242973E-2</v>
      </c>
      <c r="AD119">
        <f>X119*'Comb LR RESULTS'!$B$18+Y119*'Comb LR RESULTS'!$B$19+Z119*'Comb LR RESULTS'!$B$20+AA119*'Comb LR RESULTS'!$B$21+AB119*'Comb LR RESULTS'!$B$22</f>
        <v>0.11532646622615103</v>
      </c>
    </row>
    <row r="120" spans="1:30" x14ac:dyDescent="0.3">
      <c r="A120">
        <v>2021</v>
      </c>
      <c r="B120" t="s">
        <v>181</v>
      </c>
      <c r="C120" t="s">
        <v>129</v>
      </c>
      <c r="D120">
        <v>2021</v>
      </c>
      <c r="E120">
        <v>535</v>
      </c>
      <c r="F120">
        <v>397</v>
      </c>
      <c r="G120">
        <v>17.899999999999999</v>
      </c>
      <c r="H120">
        <v>106.8</v>
      </c>
      <c r="I120">
        <v>113.8</v>
      </c>
      <c r="J120">
        <v>3.3</v>
      </c>
      <c r="K120">
        <v>13.5</v>
      </c>
      <c r="L120">
        <v>50.1</v>
      </c>
      <c r="M120">
        <v>36.6</v>
      </c>
      <c r="N120">
        <v>31.3</v>
      </c>
      <c r="O120">
        <v>88.3</v>
      </c>
      <c r="P120">
        <v>27.5</v>
      </c>
      <c r="Q120">
        <v>5.5</v>
      </c>
      <c r="R120">
        <f>VLOOKUP($B120,'FG21'!$A:$Y,15,FALSE)</f>
        <v>0.40246406499999998</v>
      </c>
      <c r="S120">
        <f>VLOOKUP($B120,'FG21'!$A:$Y,16,FALSE)</f>
        <v>0.31416734635272803</v>
      </c>
      <c r="T120">
        <f>VLOOKUP($B120,'FG21'!$A:$Y,17,FALSE)</f>
        <v>0.29299999999999998</v>
      </c>
      <c r="U120">
        <f t="shared" si="28"/>
        <v>-0.91276750676518981</v>
      </c>
      <c r="V120">
        <f t="shared" si="29"/>
        <v>-0.54029850837639326</v>
      </c>
      <c r="W120">
        <f t="shared" si="30"/>
        <v>-1.5098399875997117</v>
      </c>
      <c r="X120">
        <f t="shared" si="31"/>
        <v>-0.26065737899252095</v>
      </c>
      <c r="Y120">
        <f t="shared" si="32"/>
        <v>-0.45721325455598388</v>
      </c>
      <c r="Z120">
        <f t="shared" si="33"/>
        <v>0.80733985821324017</v>
      </c>
      <c r="AA120">
        <f t="shared" si="34"/>
        <v>0.76827679760663803</v>
      </c>
      <c r="AB120">
        <f t="shared" si="35"/>
        <v>-0.17115184128520228</v>
      </c>
      <c r="AC120">
        <f t="shared" si="36"/>
        <v>-0.32512447387738375</v>
      </c>
      <c r="AD120">
        <f>X120*'Comb LR RESULTS'!$B$18+Y120*'Comb LR RESULTS'!$B$19+Z120*'Comb LR RESULTS'!$B$20+AA120*'Comb LR RESULTS'!$B$21+AB120*'Comb LR RESULTS'!$B$22</f>
        <v>-0.15654476173949713</v>
      </c>
    </row>
    <row r="121" spans="1:30" x14ac:dyDescent="0.3">
      <c r="A121">
        <v>2021</v>
      </c>
      <c r="B121" t="s">
        <v>194</v>
      </c>
      <c r="C121" t="s">
        <v>44</v>
      </c>
      <c r="D121">
        <v>2021</v>
      </c>
      <c r="E121">
        <v>600</v>
      </c>
      <c r="F121">
        <v>453</v>
      </c>
      <c r="G121">
        <v>17.899999999999999</v>
      </c>
      <c r="H121">
        <v>104.1</v>
      </c>
      <c r="I121">
        <v>110.8</v>
      </c>
      <c r="J121">
        <v>5.5</v>
      </c>
      <c r="K121">
        <v>14.4</v>
      </c>
      <c r="L121">
        <v>51.6</v>
      </c>
      <c r="M121">
        <v>37.200000000000003</v>
      </c>
      <c r="N121">
        <v>30.5</v>
      </c>
      <c r="O121">
        <v>90.4</v>
      </c>
      <c r="P121">
        <v>21.4</v>
      </c>
      <c r="Q121">
        <v>9.3000000000000007</v>
      </c>
      <c r="R121">
        <f>VLOOKUP($B121,'FG21'!$A:$Y,15,FALSE)</f>
        <v>0.42647058799999998</v>
      </c>
      <c r="S121">
        <f>VLOOKUP($B121,'FG21'!$A:$Y,16,FALSE)</f>
        <v>0.33388723557609301</v>
      </c>
      <c r="T121">
        <f>VLOOKUP($B121,'FG21'!$A:$Y,17,FALSE)</f>
        <v>0.34</v>
      </c>
      <c r="U121">
        <f t="shared" si="28"/>
        <v>-0.71348403493774881</v>
      </c>
      <c r="V121">
        <f t="shared" si="29"/>
        <v>2.2080728239012741E-2</v>
      </c>
      <c r="W121">
        <f t="shared" si="30"/>
        <v>-0.87935735541521631</v>
      </c>
      <c r="X121">
        <f t="shared" si="31"/>
        <v>0.19822126007119034</v>
      </c>
      <c r="Y121">
        <f t="shared" si="32"/>
        <v>-0.45721325455598388</v>
      </c>
      <c r="Z121">
        <f t="shared" si="33"/>
        <v>0.95546766481674217</v>
      </c>
      <c r="AA121">
        <f t="shared" si="34"/>
        <v>1.2086410402571497</v>
      </c>
      <c r="AB121">
        <f t="shared" si="35"/>
        <v>-0.32508722516301769</v>
      </c>
      <c r="AC121">
        <f t="shared" si="36"/>
        <v>0.12104734604744127</v>
      </c>
      <c r="AD121">
        <f>X121*'Comb LR RESULTS'!$B$18+Y121*'Comb LR RESULTS'!$B$19+Z121*'Comb LR RESULTS'!$B$20+AA121*'Comb LR RESULTS'!$B$21+AB121*'Comb LR RESULTS'!$B$22</f>
        <v>4.8837623560939063E-2</v>
      </c>
    </row>
    <row r="122" spans="1:30" x14ac:dyDescent="0.3">
      <c r="A122">
        <v>2021</v>
      </c>
      <c r="B122" t="s">
        <v>490</v>
      </c>
      <c r="C122" t="s">
        <v>29</v>
      </c>
      <c r="D122">
        <v>2021</v>
      </c>
      <c r="E122">
        <v>509</v>
      </c>
      <c r="F122">
        <v>417</v>
      </c>
      <c r="G122">
        <v>17.7</v>
      </c>
      <c r="H122">
        <v>103.2</v>
      </c>
      <c r="I122">
        <v>109.4</v>
      </c>
      <c r="J122">
        <v>4.3</v>
      </c>
      <c r="K122">
        <v>12.8</v>
      </c>
      <c r="L122">
        <v>49.9</v>
      </c>
      <c r="M122">
        <v>37.1</v>
      </c>
      <c r="N122">
        <v>28.5</v>
      </c>
      <c r="O122">
        <v>92.6</v>
      </c>
      <c r="P122">
        <v>14.1</v>
      </c>
      <c r="Q122">
        <v>13.1</v>
      </c>
      <c r="R122">
        <f>VLOOKUP($B122,'FG21'!$A:$Y,15,FALSE)</f>
        <v>0.43710021300000002</v>
      </c>
      <c r="S122">
        <f>VLOOKUP($B122,'FG21'!$A:$Y,16,FALSE)</f>
        <v>0.34652541880541698</v>
      </c>
      <c r="T122">
        <f>VLOOKUP($B122,'FG21'!$A:$Y,17,FALSE)</f>
        <v>0.36099999999999999</v>
      </c>
      <c r="U122">
        <f t="shared" si="28"/>
        <v>-1.0677657626309771</v>
      </c>
      <c r="V122">
        <f t="shared" si="29"/>
        <v>0.38250120303009949</v>
      </c>
      <c r="W122">
        <f t="shared" si="30"/>
        <v>-1.2232569729703957</v>
      </c>
      <c r="X122">
        <f t="shared" si="31"/>
        <v>-0.32184119753435003</v>
      </c>
      <c r="Y122">
        <f t="shared" si="32"/>
        <v>-0.48228411122716319</v>
      </c>
      <c r="Z122">
        <f t="shared" si="33"/>
        <v>0.93077969704949159</v>
      </c>
      <c r="AA122">
        <f t="shared" si="34"/>
        <v>1.6699750087481575</v>
      </c>
      <c r="AB122">
        <f t="shared" si="35"/>
        <v>-0.70992568485755581</v>
      </c>
      <c r="AC122">
        <f t="shared" si="36"/>
        <v>0.96683688532905843</v>
      </c>
      <c r="AD122">
        <f>X122*'Comb LR RESULTS'!$B$18+Y122*'Comb LR RESULTS'!$B$19+Z122*'Comb LR RESULTS'!$B$20+AA122*'Comb LR RESULTS'!$B$21+AB122*'Comb LR RESULTS'!$B$22</f>
        <v>0.21454875687827571</v>
      </c>
    </row>
    <row r="123" spans="1:30" x14ac:dyDescent="0.3">
      <c r="A123">
        <v>2021</v>
      </c>
      <c r="B123" t="s">
        <v>111</v>
      </c>
      <c r="C123" t="s">
        <v>112</v>
      </c>
      <c r="D123">
        <v>2021</v>
      </c>
      <c r="E123">
        <v>405</v>
      </c>
      <c r="F123">
        <v>280</v>
      </c>
      <c r="G123">
        <v>17.5</v>
      </c>
      <c r="H123">
        <v>102.4</v>
      </c>
      <c r="I123">
        <v>106.6</v>
      </c>
      <c r="J123">
        <v>2.1</v>
      </c>
      <c r="K123">
        <v>20.5</v>
      </c>
      <c r="L123">
        <v>55.6</v>
      </c>
      <c r="M123">
        <v>35.1</v>
      </c>
      <c r="N123">
        <v>22.4</v>
      </c>
      <c r="O123">
        <v>91.3</v>
      </c>
      <c r="P123">
        <v>28.2</v>
      </c>
      <c r="Q123">
        <v>5</v>
      </c>
      <c r="R123">
        <f>VLOOKUP($B123,'FG21'!$A:$Y,15,FALSE)</f>
        <v>0.43142857099999998</v>
      </c>
      <c r="S123">
        <f>VLOOKUP($B123,'FG21'!$A:$Y,16,FALSE)</f>
        <v>0.346121994337238</v>
      </c>
      <c r="T123">
        <f>VLOOKUP($B123,'FG21'!$A:$Y,17,FALSE)</f>
        <v>0.32400000000000001</v>
      </c>
      <c r="U123">
        <f t="shared" si="28"/>
        <v>0.63721505189268457</v>
      </c>
      <c r="V123">
        <f t="shared" si="29"/>
        <v>0.37099619192802608</v>
      </c>
      <c r="W123">
        <f t="shared" si="30"/>
        <v>-1.8537396051548909</v>
      </c>
      <c r="X123">
        <f t="shared" si="31"/>
        <v>1.421897630907754</v>
      </c>
      <c r="Y123">
        <f t="shared" si="32"/>
        <v>-0.50735496789834245</v>
      </c>
      <c r="Z123">
        <f t="shared" si="33"/>
        <v>0.437020341704486</v>
      </c>
      <c r="AA123">
        <f t="shared" si="34"/>
        <v>1.3973685728216521</v>
      </c>
      <c r="AB123">
        <f t="shared" si="35"/>
        <v>-1.8836829869258973</v>
      </c>
      <c r="AC123">
        <f t="shared" si="36"/>
        <v>2.3366762501447211</v>
      </c>
      <c r="AD123">
        <f>X123*'Comb LR RESULTS'!$B$18+Y123*'Comb LR RESULTS'!$B$19+Z123*'Comb LR RESULTS'!$B$20+AA123*'Comb LR RESULTS'!$B$21+AB123*'Comb LR RESULTS'!$B$22</f>
        <v>0.4952856862991411</v>
      </c>
    </row>
    <row r="124" spans="1:30" x14ac:dyDescent="0.3">
      <c r="A124">
        <v>2021</v>
      </c>
      <c r="B124" t="s">
        <v>491</v>
      </c>
      <c r="C124" t="s">
        <v>32</v>
      </c>
      <c r="D124">
        <v>2021</v>
      </c>
      <c r="E124">
        <v>474</v>
      </c>
      <c r="F124">
        <v>364</v>
      </c>
      <c r="G124">
        <v>17.3</v>
      </c>
      <c r="H124">
        <v>101.9</v>
      </c>
      <c r="I124">
        <v>108.2</v>
      </c>
      <c r="J124">
        <v>9.9</v>
      </c>
      <c r="K124">
        <v>12.9</v>
      </c>
      <c r="L124">
        <v>43.2</v>
      </c>
      <c r="M124">
        <v>30.3</v>
      </c>
      <c r="N124">
        <v>44.1</v>
      </c>
      <c r="O124">
        <v>84</v>
      </c>
      <c r="P124">
        <v>26.7</v>
      </c>
      <c r="Q124">
        <v>4.5</v>
      </c>
      <c r="R124">
        <f>VLOOKUP($B124,'FG21'!$A:$Y,15,FALSE)</f>
        <v>0.37045454500000002</v>
      </c>
      <c r="S124">
        <f>VLOOKUP($B124,'FG21'!$A:$Y,16,FALSE)</f>
        <v>0.28956619658034799</v>
      </c>
      <c r="T124">
        <f>VLOOKUP($B124,'FG21'!$A:$Y,17,FALSE)</f>
        <v>0.30599999999999999</v>
      </c>
      <c r="U124">
        <f t="shared" si="28"/>
        <v>-1.0456231546501504</v>
      </c>
      <c r="V124">
        <f t="shared" si="29"/>
        <v>-1.241883373896826</v>
      </c>
      <c r="W124">
        <f t="shared" si="30"/>
        <v>0.38160790895377433</v>
      </c>
      <c r="X124">
        <f t="shared" si="31"/>
        <v>-2.3714991186855925</v>
      </c>
      <c r="Y124">
        <f t="shared" si="32"/>
        <v>-0.5324258245695217</v>
      </c>
      <c r="Z124">
        <f t="shared" si="33"/>
        <v>-0.74800211112352766</v>
      </c>
      <c r="AA124">
        <f t="shared" si="34"/>
        <v>-0.13342141353488157</v>
      </c>
      <c r="AB124">
        <f t="shared" si="35"/>
        <v>2.2918143007598419</v>
      </c>
      <c r="AC124">
        <f t="shared" si="36"/>
        <v>-2.2096594277407173</v>
      </c>
      <c r="AD124">
        <f>X124*'Comb LR RESULTS'!$B$18+Y124*'Comb LR RESULTS'!$B$19+Z124*'Comb LR RESULTS'!$B$20+AA124*'Comb LR RESULTS'!$B$21+AB124*'Comb LR RESULTS'!$B$22</f>
        <v>-0.78334437192559458</v>
      </c>
    </row>
    <row r="125" spans="1:30" x14ac:dyDescent="0.3">
      <c r="A125">
        <v>2021</v>
      </c>
      <c r="B125" t="s">
        <v>219</v>
      </c>
      <c r="C125" t="s">
        <v>38</v>
      </c>
      <c r="D125">
        <v>2021</v>
      </c>
      <c r="E125">
        <v>436</v>
      </c>
      <c r="F125">
        <v>336</v>
      </c>
      <c r="G125">
        <v>17</v>
      </c>
      <c r="H125">
        <v>102.3</v>
      </c>
      <c r="I125">
        <v>109.7</v>
      </c>
      <c r="J125">
        <v>12.5</v>
      </c>
      <c r="K125">
        <v>20.5</v>
      </c>
      <c r="L125">
        <v>52.4</v>
      </c>
      <c r="M125">
        <v>31.9</v>
      </c>
      <c r="N125">
        <v>30</v>
      </c>
      <c r="O125">
        <v>89.3</v>
      </c>
      <c r="P125">
        <v>23.8</v>
      </c>
      <c r="Q125">
        <v>9.6999999999999993</v>
      </c>
      <c r="R125">
        <f>VLOOKUP($B125,'FG21'!$A:$Y,15,FALSE)</f>
        <v>0.44730077099999999</v>
      </c>
      <c r="S125">
        <f>VLOOKUP($B125,'FG21'!$A:$Y,16,FALSE)</f>
        <v>0.33709775485576798</v>
      </c>
      <c r="T125">
        <f>VLOOKUP($B125,'FG21'!$A:$Y,17,FALSE)</f>
        <v>0.312</v>
      </c>
      <c r="U125">
        <f t="shared" si="28"/>
        <v>0.63721505189268457</v>
      </c>
      <c r="V125">
        <f t="shared" si="29"/>
        <v>0.1136395276415664</v>
      </c>
      <c r="W125">
        <f t="shared" si="30"/>
        <v>1.126723746989996</v>
      </c>
      <c r="X125">
        <f t="shared" si="31"/>
        <v>0.44295653423850218</v>
      </c>
      <c r="Y125">
        <f t="shared" si="32"/>
        <v>-0.5700321095762908</v>
      </c>
      <c r="Z125">
        <f t="shared" si="33"/>
        <v>-0.3529946268475237</v>
      </c>
      <c r="AA125">
        <f t="shared" si="34"/>
        <v>0.97797405601164267</v>
      </c>
      <c r="AB125">
        <f t="shared" si="35"/>
        <v>-0.42129684008665219</v>
      </c>
      <c r="AC125">
        <f t="shared" si="36"/>
        <v>1.1822334133695278</v>
      </c>
      <c r="AD125">
        <f>X125*'Comb LR RESULTS'!$B$18+Y125*'Comb LR RESULTS'!$B$19+Z125*'Comb LR RESULTS'!$B$20+AA125*'Comb LR RESULTS'!$B$21+AB125*'Comb LR RESULTS'!$B$22</f>
        <v>0.15738045258123418</v>
      </c>
    </row>
    <row r="126" spans="1:30" x14ac:dyDescent="0.3">
      <c r="A126">
        <v>2021</v>
      </c>
      <c r="B126" t="s">
        <v>122</v>
      </c>
      <c r="C126" t="s">
        <v>59</v>
      </c>
      <c r="D126">
        <v>2021</v>
      </c>
      <c r="E126">
        <v>541</v>
      </c>
      <c r="F126">
        <v>384</v>
      </c>
      <c r="G126">
        <v>16.899999999999999</v>
      </c>
      <c r="H126">
        <v>107.9</v>
      </c>
      <c r="I126">
        <v>113.5</v>
      </c>
      <c r="J126">
        <v>5.2</v>
      </c>
      <c r="K126">
        <v>16.100000000000001</v>
      </c>
      <c r="L126">
        <v>52.5</v>
      </c>
      <c r="M126">
        <v>36.4</v>
      </c>
      <c r="N126">
        <v>22.3</v>
      </c>
      <c r="O126">
        <v>87.5</v>
      </c>
      <c r="P126">
        <v>22.6</v>
      </c>
      <c r="Q126">
        <v>5.5</v>
      </c>
      <c r="R126">
        <f>VLOOKUP($B126,'FG21'!$A:$Y,15,FALSE)</f>
        <v>0.38709677399999998</v>
      </c>
      <c r="S126">
        <f>VLOOKUP($B126,'FG21'!$A:$Y,16,FALSE)</f>
        <v>0.324642122901795</v>
      </c>
      <c r="T126">
        <f>VLOOKUP($B126,'FG21'!$A:$Y,17,FALSE)</f>
        <v>0.33200000000000002</v>
      </c>
      <c r="U126">
        <f t="shared" si="28"/>
        <v>-0.33705969926369334</v>
      </c>
      <c r="V126">
        <f t="shared" si="29"/>
        <v>-0.24157488104477665</v>
      </c>
      <c r="W126">
        <f t="shared" si="30"/>
        <v>-0.96533225980401105</v>
      </c>
      <c r="X126">
        <f t="shared" si="31"/>
        <v>0.47354844350941672</v>
      </c>
      <c r="Y126">
        <f t="shared" si="32"/>
        <v>-0.58256753791188065</v>
      </c>
      <c r="Z126">
        <f t="shared" si="33"/>
        <v>0.75796392267873891</v>
      </c>
      <c r="AA126">
        <f t="shared" si="34"/>
        <v>0.60051899088263483</v>
      </c>
      <c r="AB126">
        <f t="shared" si="35"/>
        <v>-1.9029249099106238</v>
      </c>
      <c r="AC126">
        <f t="shared" si="36"/>
        <v>1.1629124402026392</v>
      </c>
      <c r="AD126">
        <f>X126*'Comb LR RESULTS'!$B$18+Y126*'Comb LR RESULTS'!$B$19+Z126*'Comb LR RESULTS'!$B$20+AA126*'Comb LR RESULTS'!$B$21+AB126*'Comb LR RESULTS'!$B$22</f>
        <v>-6.1641787551941774E-3</v>
      </c>
    </row>
    <row r="127" spans="1:30" x14ac:dyDescent="0.3">
      <c r="A127">
        <v>2021</v>
      </c>
      <c r="B127" t="s">
        <v>284</v>
      </c>
      <c r="C127" t="s">
        <v>42</v>
      </c>
      <c r="D127">
        <v>2021</v>
      </c>
      <c r="E127">
        <v>624</v>
      </c>
      <c r="F127">
        <v>393</v>
      </c>
      <c r="G127">
        <v>16.8</v>
      </c>
      <c r="H127">
        <v>102.3</v>
      </c>
      <c r="I127">
        <v>107.7</v>
      </c>
      <c r="J127">
        <v>9.4</v>
      </c>
      <c r="K127">
        <v>20.2</v>
      </c>
      <c r="L127">
        <v>56.1</v>
      </c>
      <c r="M127">
        <v>35.9</v>
      </c>
      <c r="N127">
        <v>24</v>
      </c>
      <c r="O127">
        <v>84.9</v>
      </c>
      <c r="P127">
        <v>25.6</v>
      </c>
      <c r="Q127">
        <v>5.3</v>
      </c>
      <c r="R127">
        <f>VLOOKUP($B127,'FG21'!$A:$Y,15,FALSE)</f>
        <v>0.38728323599999998</v>
      </c>
      <c r="S127">
        <f>VLOOKUP($B127,'FG21'!$A:$Y,16,FALSE)</f>
        <v>0.33302507562637301</v>
      </c>
      <c r="T127">
        <f>VLOOKUP($B127,'FG21'!$A:$Y,17,FALSE)</f>
        <v>0.33200000000000002</v>
      </c>
      <c r="U127">
        <f t="shared" si="28"/>
        <v>0.57078722795020409</v>
      </c>
      <c r="V127">
        <f t="shared" si="29"/>
        <v>-2.506674300217812E-3</v>
      </c>
      <c r="W127">
        <f t="shared" si="30"/>
        <v>0.2383164016391163</v>
      </c>
      <c r="X127">
        <f t="shared" si="31"/>
        <v>1.5748571772623243</v>
      </c>
      <c r="Y127">
        <f t="shared" si="32"/>
        <v>-0.59510296624747017</v>
      </c>
      <c r="Z127">
        <f t="shared" si="33"/>
        <v>0.63452408384248749</v>
      </c>
      <c r="AA127">
        <f t="shared" si="34"/>
        <v>5.5306119029623825E-2</v>
      </c>
      <c r="AB127">
        <f t="shared" si="35"/>
        <v>-1.5758122191702666</v>
      </c>
      <c r="AC127">
        <f t="shared" si="36"/>
        <v>0.40149128810993284</v>
      </c>
      <c r="AD127">
        <f>X127*'Comb LR RESULTS'!$B$18+Y127*'Comb LR RESULTS'!$B$19+Z127*'Comb LR RESULTS'!$B$20+AA127*'Comb LR RESULTS'!$B$21+AB127*'Comb LR RESULTS'!$B$22</f>
        <v>-0.14044878095461941</v>
      </c>
    </row>
    <row r="128" spans="1:30" x14ac:dyDescent="0.3">
      <c r="A128">
        <v>2021</v>
      </c>
      <c r="B128" t="s">
        <v>492</v>
      </c>
      <c r="C128" t="s">
        <v>61</v>
      </c>
      <c r="D128">
        <v>2021</v>
      </c>
      <c r="E128">
        <v>461</v>
      </c>
      <c r="F128">
        <v>294</v>
      </c>
      <c r="G128">
        <v>16.7</v>
      </c>
      <c r="H128">
        <v>102.3</v>
      </c>
      <c r="I128">
        <v>111.8</v>
      </c>
      <c r="J128">
        <v>10.5</v>
      </c>
      <c r="K128">
        <v>17.100000000000001</v>
      </c>
      <c r="L128">
        <v>50.7</v>
      </c>
      <c r="M128">
        <v>33.6</v>
      </c>
      <c r="N128">
        <v>29</v>
      </c>
      <c r="O128">
        <v>76.099999999999994</v>
      </c>
      <c r="P128">
        <v>33.200000000000003</v>
      </c>
      <c r="Q128">
        <v>-5</v>
      </c>
      <c r="R128">
        <f>VLOOKUP($B128,'FG21'!$A:$Y,15,FALSE)</f>
        <v>0.43583535099999998</v>
      </c>
      <c r="S128">
        <f>VLOOKUP($B128,'FG21'!$A:$Y,16,FALSE)</f>
        <v>0.32875186153080099</v>
      </c>
      <c r="T128">
        <f>VLOOKUP($B128,'FG21'!$A:$Y,17,FALSE)</f>
        <v>0.309</v>
      </c>
      <c r="U128">
        <f t="shared" si="28"/>
        <v>-0.11563361945542557</v>
      </c>
      <c r="V128">
        <f t="shared" si="29"/>
        <v>-0.12437180517096369</v>
      </c>
      <c r="W128">
        <f t="shared" si="30"/>
        <v>0.55355771773136386</v>
      </c>
      <c r="X128">
        <f t="shared" si="31"/>
        <v>-7.7105923367036006E-2</v>
      </c>
      <c r="Y128">
        <f t="shared" si="32"/>
        <v>-0.60763839458306002</v>
      </c>
      <c r="Z128">
        <f t="shared" si="33"/>
        <v>6.6700825195731769E-2</v>
      </c>
      <c r="AA128">
        <f t="shared" si="34"/>
        <v>-1.7900297549344197</v>
      </c>
      <c r="AB128">
        <f t="shared" si="35"/>
        <v>-0.61371606993392125</v>
      </c>
      <c r="AC128">
        <f t="shared" si="36"/>
        <v>-1.8506529047792901</v>
      </c>
      <c r="AD128">
        <f>X128*'Comb LR RESULTS'!$B$18+Y128*'Comb LR RESULTS'!$B$19+Z128*'Comb LR RESULTS'!$B$20+AA128*'Comb LR RESULTS'!$B$21+AB128*'Comb LR RESULTS'!$B$22</f>
        <v>-1.0339429424221496</v>
      </c>
    </row>
    <row r="129" spans="1:30" x14ac:dyDescent="0.3">
      <c r="A129">
        <v>2021</v>
      </c>
      <c r="B129" t="s">
        <v>493</v>
      </c>
      <c r="C129" t="s">
        <v>35</v>
      </c>
      <c r="D129">
        <v>2021</v>
      </c>
      <c r="E129">
        <v>512</v>
      </c>
      <c r="F129">
        <v>355</v>
      </c>
      <c r="G129">
        <v>16.600000000000001</v>
      </c>
      <c r="H129">
        <v>103.2</v>
      </c>
      <c r="I129">
        <v>110.6</v>
      </c>
      <c r="J129">
        <v>5.4</v>
      </c>
      <c r="K129">
        <v>15</v>
      </c>
      <c r="L129">
        <v>52.6</v>
      </c>
      <c r="M129">
        <v>37.6</v>
      </c>
      <c r="N129">
        <v>34.299999999999997</v>
      </c>
      <c r="O129">
        <v>82.9</v>
      </c>
      <c r="P129">
        <v>27.6</v>
      </c>
      <c r="Q129">
        <v>4.7</v>
      </c>
      <c r="R129">
        <f>VLOOKUP($B129,'FG21'!$A:$Y,15,FALSE)</f>
        <v>0.36244541400000002</v>
      </c>
      <c r="S129">
        <f>VLOOKUP($B129,'FG21'!$A:$Y,16,FALSE)</f>
        <v>0.29907493307923</v>
      </c>
      <c r="T129">
        <f>VLOOKUP($B129,'FG21'!$A:$Y,17,FALSE)</f>
        <v>0.29899999999999999</v>
      </c>
      <c r="U129">
        <f t="shared" si="28"/>
        <v>-0.58062838705278819</v>
      </c>
      <c r="V129">
        <f t="shared" si="29"/>
        <v>-0.97070964097938428</v>
      </c>
      <c r="W129">
        <f t="shared" si="30"/>
        <v>-0.90801565687814789</v>
      </c>
      <c r="X129">
        <f t="shared" si="31"/>
        <v>0.5041403527803312</v>
      </c>
      <c r="Y129">
        <f t="shared" si="32"/>
        <v>-0.62017382291864942</v>
      </c>
      <c r="Z129">
        <f t="shared" si="33"/>
        <v>1.0542195358857429</v>
      </c>
      <c r="AA129">
        <f t="shared" si="34"/>
        <v>-0.36408839778038554</v>
      </c>
      <c r="AB129">
        <f t="shared" si="35"/>
        <v>0.40610584825660423</v>
      </c>
      <c r="AC129">
        <f t="shared" si="36"/>
        <v>-2.4445876048413822</v>
      </c>
      <c r="AD129">
        <f>X129*'Comb LR RESULTS'!$B$18+Y129*'Comb LR RESULTS'!$B$19+Z129*'Comb LR RESULTS'!$B$20+AA129*'Comb LR RESULTS'!$B$21+AB129*'Comb LR RESULTS'!$B$22</f>
        <v>-0.74729703672142089</v>
      </c>
    </row>
    <row r="130" spans="1:30" x14ac:dyDescent="0.3">
      <c r="A130">
        <v>2021</v>
      </c>
      <c r="B130" t="s">
        <v>494</v>
      </c>
      <c r="C130" t="s">
        <v>46</v>
      </c>
      <c r="D130">
        <v>2021</v>
      </c>
      <c r="E130">
        <v>492</v>
      </c>
      <c r="F130">
        <v>379</v>
      </c>
      <c r="G130">
        <v>16.399999999999999</v>
      </c>
      <c r="H130">
        <v>106.4</v>
      </c>
      <c r="I130">
        <v>113</v>
      </c>
      <c r="J130">
        <v>7.9</v>
      </c>
      <c r="K130">
        <v>11.9</v>
      </c>
      <c r="L130">
        <v>48.1</v>
      </c>
      <c r="M130">
        <v>36.200000000000003</v>
      </c>
      <c r="N130">
        <v>38.299999999999997</v>
      </c>
      <c r="O130">
        <v>85.4</v>
      </c>
      <c r="P130">
        <v>25.1</v>
      </c>
      <c r="Q130">
        <v>8.4</v>
      </c>
      <c r="R130">
        <f>VLOOKUP($B130,'FG21'!$A:$Y,15,FALSE)</f>
        <v>0.41555555500000002</v>
      </c>
      <c r="S130">
        <f>VLOOKUP($B130,'FG21'!$A:$Y,16,FALSE)</f>
        <v>0.31237914829837998</v>
      </c>
      <c r="T130">
        <f>VLOOKUP($B130,'FG21'!$A:$Y,17,FALSE)</f>
        <v>0.30199999999999999</v>
      </c>
      <c r="U130">
        <f t="shared" si="28"/>
        <v>-1.2670492344584181</v>
      </c>
      <c r="V130">
        <f t="shared" si="29"/>
        <v>-0.5912950147629441</v>
      </c>
      <c r="W130">
        <f t="shared" si="30"/>
        <v>-0.19155812030485775</v>
      </c>
      <c r="X130">
        <f t="shared" si="31"/>
        <v>-0.87249556441080278</v>
      </c>
      <c r="Y130">
        <f t="shared" si="32"/>
        <v>-0.64524467958982912</v>
      </c>
      <c r="Z130">
        <f t="shared" si="33"/>
        <v>0.70858798714423943</v>
      </c>
      <c r="AA130">
        <f t="shared" si="34"/>
        <v>0.16015474823212617</v>
      </c>
      <c r="AB130">
        <f t="shared" si="35"/>
        <v>1.1757827676456805</v>
      </c>
      <c r="AC130">
        <f t="shared" si="36"/>
        <v>-2.3694606861476228</v>
      </c>
      <c r="AD130">
        <f>X130*'Comb LR RESULTS'!$B$18+Y130*'Comb LR RESULTS'!$B$19+Z130*'Comb LR RESULTS'!$B$20+AA130*'Comb LR RESULTS'!$B$21+AB130*'Comb LR RESULTS'!$B$22</f>
        <v>-0.72646856083835298</v>
      </c>
    </row>
    <row r="131" spans="1:30" x14ac:dyDescent="0.3">
      <c r="A131">
        <v>2021</v>
      </c>
      <c r="B131" t="s">
        <v>398</v>
      </c>
      <c r="C131" t="s">
        <v>69</v>
      </c>
      <c r="D131">
        <v>2021</v>
      </c>
      <c r="E131">
        <v>416</v>
      </c>
      <c r="F131">
        <v>305</v>
      </c>
      <c r="G131">
        <v>16.399999999999999</v>
      </c>
      <c r="H131">
        <v>105.2</v>
      </c>
      <c r="I131">
        <v>111.8</v>
      </c>
      <c r="J131">
        <v>4.5999999999999996</v>
      </c>
      <c r="K131">
        <v>15.9</v>
      </c>
      <c r="L131">
        <v>46.9</v>
      </c>
      <c r="M131">
        <v>31</v>
      </c>
      <c r="N131">
        <v>35.200000000000003</v>
      </c>
      <c r="O131">
        <v>87.1</v>
      </c>
      <c r="P131">
        <v>25.8</v>
      </c>
      <c r="Q131">
        <v>2.6</v>
      </c>
      <c r="R131">
        <f>VLOOKUP($B131,'FG21'!$A:$Y,15,FALSE)</f>
        <v>0.47028423699999999</v>
      </c>
      <c r="S131">
        <f>VLOOKUP($B131,'FG21'!$A:$Y,16,FALSE)</f>
        <v>0.34092878189431602</v>
      </c>
      <c r="T131">
        <f>VLOOKUP($B131,'FG21'!$A:$Y,17,FALSE)</f>
        <v>0.311</v>
      </c>
      <c r="U131">
        <f t="shared" si="28"/>
        <v>-0.38134491522534714</v>
      </c>
      <c r="V131">
        <f t="shared" si="29"/>
        <v>0.22289420128541693</v>
      </c>
      <c r="W131">
        <f t="shared" si="30"/>
        <v>-1.137282068581601</v>
      </c>
      <c r="X131">
        <f t="shared" si="31"/>
        <v>-1.2395984756617726</v>
      </c>
      <c r="Y131">
        <f t="shared" si="32"/>
        <v>-0.64524467958982912</v>
      </c>
      <c r="Z131">
        <f t="shared" si="33"/>
        <v>-0.57518633675277586</v>
      </c>
      <c r="AA131">
        <f t="shared" si="34"/>
        <v>0.51664008752063173</v>
      </c>
      <c r="AB131">
        <f t="shared" si="35"/>
        <v>0.57928315511914752</v>
      </c>
      <c r="AC131">
        <f t="shared" si="36"/>
        <v>-0.13270141043556904</v>
      </c>
      <c r="AD131">
        <f>X131*'Comb LR RESULTS'!$B$18+Y131*'Comb LR RESULTS'!$B$19+Z131*'Comb LR RESULTS'!$B$20+AA131*'Comb LR RESULTS'!$B$21+AB131*'Comb LR RESULTS'!$B$22</f>
        <v>-0.31508857585887284</v>
      </c>
    </row>
    <row r="132" spans="1:30" x14ac:dyDescent="0.3">
      <c r="A132">
        <v>2021</v>
      </c>
      <c r="B132" t="s">
        <v>203</v>
      </c>
      <c r="C132" t="s">
        <v>61</v>
      </c>
      <c r="D132">
        <v>2021</v>
      </c>
      <c r="E132">
        <v>450</v>
      </c>
      <c r="F132">
        <v>310</v>
      </c>
      <c r="G132">
        <v>16.100000000000001</v>
      </c>
      <c r="H132">
        <v>104.2</v>
      </c>
      <c r="I132">
        <v>115.4</v>
      </c>
      <c r="J132">
        <v>5.2</v>
      </c>
      <c r="K132">
        <v>10.7</v>
      </c>
      <c r="L132">
        <v>44</v>
      </c>
      <c r="M132">
        <v>33.299999999999997</v>
      </c>
      <c r="N132">
        <v>43.2</v>
      </c>
      <c r="O132">
        <v>83.4</v>
      </c>
      <c r="P132">
        <v>30.9</v>
      </c>
      <c r="Q132">
        <v>-0.3</v>
      </c>
      <c r="R132">
        <f>VLOOKUP($B132,'FG21'!$A:$Y,15,FALSE)</f>
        <v>0.35108958800000001</v>
      </c>
      <c r="S132">
        <f>VLOOKUP($B132,'FG21'!$A:$Y,16,FALSE)</f>
        <v>0.27064326766360502</v>
      </c>
      <c r="T132">
        <f>VLOOKUP($B132,'FG21'!$A:$Y,17,FALSE)</f>
        <v>0.29099999999999998</v>
      </c>
      <c r="U132">
        <f t="shared" si="28"/>
        <v>-1.5327605302283398</v>
      </c>
      <c r="V132">
        <f t="shared" si="29"/>
        <v>-1.7815345959795827</v>
      </c>
      <c r="W132">
        <f t="shared" si="30"/>
        <v>-0.96533225980401105</v>
      </c>
      <c r="X132">
        <f t="shared" si="31"/>
        <v>-2.126763844518281</v>
      </c>
      <c r="Y132">
        <f t="shared" si="32"/>
        <v>-0.68285096459659778</v>
      </c>
      <c r="Z132">
        <f t="shared" si="33"/>
        <v>-7.3630781060201175E-3</v>
      </c>
      <c r="AA132">
        <f t="shared" si="34"/>
        <v>-0.25923976857788322</v>
      </c>
      <c r="AB132">
        <f t="shared" si="35"/>
        <v>2.1186369938973</v>
      </c>
      <c r="AC132">
        <f t="shared" si="36"/>
        <v>-3.0533646489657609</v>
      </c>
      <c r="AD132">
        <f>X132*'Comb LR RESULTS'!$B$18+Y132*'Comb LR RESULTS'!$B$19+Z132*'Comb LR RESULTS'!$B$20+AA132*'Comb LR RESULTS'!$B$21+AB132*'Comb LR RESULTS'!$B$22</f>
        <v>-1.0208514010585521</v>
      </c>
    </row>
    <row r="133" spans="1:30" x14ac:dyDescent="0.3">
      <c r="A133">
        <v>2021</v>
      </c>
      <c r="B133" t="s">
        <v>510</v>
      </c>
      <c r="C133" t="s">
        <v>82</v>
      </c>
      <c r="D133">
        <v>2021</v>
      </c>
      <c r="E133">
        <v>429</v>
      </c>
      <c r="F133">
        <v>258</v>
      </c>
      <c r="G133">
        <v>15.9</v>
      </c>
      <c r="H133">
        <v>102.8</v>
      </c>
      <c r="I133">
        <v>108.4</v>
      </c>
      <c r="J133">
        <v>6.6</v>
      </c>
      <c r="K133">
        <v>10.5</v>
      </c>
      <c r="L133">
        <v>47.8</v>
      </c>
      <c r="M133">
        <v>37.299999999999997</v>
      </c>
      <c r="N133">
        <v>33.9</v>
      </c>
      <c r="O133">
        <v>80.099999999999994</v>
      </c>
      <c r="P133">
        <v>39.1</v>
      </c>
      <c r="Q133">
        <v>-6</v>
      </c>
      <c r="R133">
        <f>VLOOKUP($B133,'FG21'!$A:$Y,15,FALSE)</f>
        <v>0.26098191199999998</v>
      </c>
      <c r="S133">
        <f>VLOOKUP($B133,'FG21'!$A:$Y,16,FALSE)</f>
        <v>0.22400877993797499</v>
      </c>
      <c r="T133">
        <f>VLOOKUP($B133,'FG21'!$A:$Y,17,FALSE)</f>
        <v>0.253</v>
      </c>
      <c r="U133">
        <f t="shared" si="28"/>
        <v>-1.5770457461899932</v>
      </c>
      <c r="V133">
        <f t="shared" si="29"/>
        <v>-3.1114745013222715</v>
      </c>
      <c r="W133">
        <f t="shared" si="30"/>
        <v>-0.56411603932296883</v>
      </c>
      <c r="X133">
        <f t="shared" si="31"/>
        <v>-0.96427129222354635</v>
      </c>
      <c r="Y133">
        <f t="shared" si="32"/>
        <v>-0.70792182126777725</v>
      </c>
      <c r="Z133">
        <f t="shared" si="33"/>
        <v>0.98015563258399108</v>
      </c>
      <c r="AA133">
        <f t="shared" si="34"/>
        <v>-0.95124072131440107</v>
      </c>
      <c r="AB133">
        <f t="shared" si="35"/>
        <v>0.32913815631769688</v>
      </c>
      <c r="AC133">
        <f t="shared" si="36"/>
        <v>-2.9684563314838663</v>
      </c>
      <c r="AD133">
        <f>X133*'Comb LR RESULTS'!$B$18+Y133*'Comb LR RESULTS'!$B$19+Z133*'Comb LR RESULTS'!$B$20+AA133*'Comb LR RESULTS'!$B$21+AB133*'Comb LR RESULTS'!$B$22</f>
        <v>-1.1461625222265182</v>
      </c>
    </row>
    <row r="134" spans="1:30" x14ac:dyDescent="0.3">
      <c r="A134">
        <v>2021</v>
      </c>
      <c r="B134" t="s">
        <v>471</v>
      </c>
      <c r="C134" t="s">
        <v>29</v>
      </c>
      <c r="D134">
        <v>2021</v>
      </c>
      <c r="E134">
        <v>605</v>
      </c>
      <c r="F134">
        <v>474</v>
      </c>
      <c r="G134">
        <v>15.8</v>
      </c>
      <c r="H134">
        <v>104.2</v>
      </c>
      <c r="I134">
        <v>109.1</v>
      </c>
      <c r="J134">
        <v>11.2</v>
      </c>
      <c r="K134">
        <v>22.2</v>
      </c>
      <c r="L134">
        <v>55.7</v>
      </c>
      <c r="M134">
        <v>33.5</v>
      </c>
      <c r="N134">
        <v>29.1</v>
      </c>
      <c r="O134">
        <v>91</v>
      </c>
      <c r="P134">
        <v>18.399999999999999</v>
      </c>
      <c r="Q134">
        <v>12.7</v>
      </c>
      <c r="R134">
        <f>VLOOKUP($B134,'FG21'!$A:$Y,15,FALSE)</f>
        <v>0.46226414999999998</v>
      </c>
      <c r="S134">
        <f>VLOOKUP($B134,'FG21'!$A:$Y,16,FALSE)</f>
        <v>0.363231038968163</v>
      </c>
      <c r="T134">
        <f>VLOOKUP($B134,'FG21'!$A:$Y,17,FALSE)</f>
        <v>0.32600000000000001</v>
      </c>
      <c r="U134">
        <f t="shared" si="28"/>
        <v>1.0136393875667395</v>
      </c>
      <c r="V134">
        <f t="shared" si="29"/>
        <v>0.85891837798971127</v>
      </c>
      <c r="W134">
        <f t="shared" si="30"/>
        <v>0.75416582797188492</v>
      </c>
      <c r="X134">
        <f t="shared" si="31"/>
        <v>1.4524895401786684</v>
      </c>
      <c r="Y134">
        <f t="shared" si="32"/>
        <v>-0.72045724960336688</v>
      </c>
      <c r="Z134">
        <f t="shared" si="33"/>
        <v>4.2012857428481147E-2</v>
      </c>
      <c r="AA134">
        <f t="shared" si="34"/>
        <v>1.3344593953001513</v>
      </c>
      <c r="AB134">
        <f t="shared" si="35"/>
        <v>-0.59447414694919409</v>
      </c>
      <c r="AC134">
        <f t="shared" si="36"/>
        <v>1.1664634352174976</v>
      </c>
      <c r="AD134">
        <f>X134*'Comb LR RESULTS'!$B$18+Y134*'Comb LR RESULTS'!$B$19+Z134*'Comb LR RESULTS'!$B$20+AA134*'Comb LR RESULTS'!$B$21+AB134*'Comb LR RESULTS'!$B$22</f>
        <v>0.23996644735654615</v>
      </c>
    </row>
    <row r="135" spans="1:30" x14ac:dyDescent="0.3">
      <c r="A135">
        <v>2021</v>
      </c>
      <c r="B135" t="s">
        <v>495</v>
      </c>
      <c r="C135" t="s">
        <v>46</v>
      </c>
      <c r="D135">
        <v>2021</v>
      </c>
      <c r="E135">
        <v>567</v>
      </c>
      <c r="F135">
        <v>441</v>
      </c>
      <c r="G135">
        <v>15.6</v>
      </c>
      <c r="H135">
        <v>105.1</v>
      </c>
      <c r="I135">
        <v>113.1</v>
      </c>
      <c r="J135">
        <v>6.6</v>
      </c>
      <c r="K135">
        <v>8.6999999999999993</v>
      </c>
      <c r="L135">
        <v>48.5</v>
      </c>
      <c r="M135">
        <v>39.799999999999997</v>
      </c>
      <c r="N135">
        <v>36.200000000000003</v>
      </c>
      <c r="O135">
        <v>89.7</v>
      </c>
      <c r="P135">
        <v>21.1</v>
      </c>
      <c r="Q135">
        <v>10.9</v>
      </c>
      <c r="R135">
        <f>VLOOKUP($B135,'FG21'!$A:$Y,15,FALSE)</f>
        <v>0.435797665</v>
      </c>
      <c r="S135">
        <f>VLOOKUP($B135,'FG21'!$A:$Y,16,FALSE)</f>
        <v>0.33751287500557597</v>
      </c>
      <c r="T135">
        <f>VLOOKUP($B135,'FG21'!$A:$Y,17,FALSE)</f>
        <v>0.31900000000000001</v>
      </c>
      <c r="U135">
        <f t="shared" si="28"/>
        <v>-1.9756126898448754</v>
      </c>
      <c r="V135">
        <f t="shared" si="29"/>
        <v>0.1254780806024057</v>
      </c>
      <c r="W135">
        <f t="shared" si="30"/>
        <v>-0.56411603932296883</v>
      </c>
      <c r="X135">
        <f t="shared" si="31"/>
        <v>-0.75012792732714684</v>
      </c>
      <c r="Y135">
        <f t="shared" si="32"/>
        <v>-0.74552810627454646</v>
      </c>
      <c r="Z135">
        <f t="shared" si="33"/>
        <v>1.5973548267652482</v>
      </c>
      <c r="AA135">
        <f t="shared" si="34"/>
        <v>1.0618529593736457</v>
      </c>
      <c r="AB135">
        <f t="shared" si="35"/>
        <v>0.77170238496641652</v>
      </c>
      <c r="AC135">
        <f t="shared" si="36"/>
        <v>-2.0527323586325656</v>
      </c>
      <c r="AD135">
        <f>X135*'Comb LR RESULTS'!$B$18+Y135*'Comb LR RESULTS'!$B$19+Z135*'Comb LR RESULTS'!$B$20+AA135*'Comb LR RESULTS'!$B$21+AB135*'Comb LR RESULTS'!$B$22</f>
        <v>-0.54389354504123211</v>
      </c>
    </row>
    <row r="136" spans="1:30" x14ac:dyDescent="0.3">
      <c r="A136">
        <v>2021</v>
      </c>
      <c r="B136" t="s">
        <v>445</v>
      </c>
      <c r="C136" t="s">
        <v>32</v>
      </c>
      <c r="D136">
        <v>2021</v>
      </c>
      <c r="E136">
        <v>617</v>
      </c>
      <c r="F136">
        <v>399</v>
      </c>
      <c r="G136">
        <v>15.5</v>
      </c>
      <c r="H136">
        <v>101.7</v>
      </c>
      <c r="I136">
        <v>109</v>
      </c>
      <c r="J136">
        <v>9.5</v>
      </c>
      <c r="K136">
        <v>16.2</v>
      </c>
      <c r="L136">
        <v>52</v>
      </c>
      <c r="M136">
        <v>35.799999999999997</v>
      </c>
      <c r="N136">
        <v>29</v>
      </c>
      <c r="O136">
        <v>81.3</v>
      </c>
      <c r="P136">
        <v>32.5</v>
      </c>
      <c r="Q136">
        <v>-2.2000000000000002</v>
      </c>
      <c r="R136">
        <f>VLOOKUP($B136,'FG21'!$A:$Y,15,FALSE)</f>
        <v>0.43726937199999999</v>
      </c>
      <c r="S136">
        <f>VLOOKUP($B136,'FG21'!$A:$Y,16,FALSE)</f>
        <v>0.33581189279045298</v>
      </c>
      <c r="T136">
        <f>VLOOKUP($B136,'FG21'!$A:$Y,17,FALSE)</f>
        <v>0.32200000000000001</v>
      </c>
      <c r="U136">
        <f t="shared" si="28"/>
        <v>-0.31491709128286705</v>
      </c>
      <c r="V136">
        <f t="shared" si="29"/>
        <v>7.6968828405195949E-2</v>
      </c>
      <c r="W136">
        <f t="shared" si="30"/>
        <v>0.26697470310204779</v>
      </c>
      <c r="X136">
        <f t="shared" si="31"/>
        <v>0.32058889715484629</v>
      </c>
      <c r="Y136">
        <f t="shared" si="32"/>
        <v>-0.75806353461013609</v>
      </c>
      <c r="Z136">
        <f t="shared" si="33"/>
        <v>0.60983611607523691</v>
      </c>
      <c r="AA136">
        <f t="shared" si="34"/>
        <v>-0.69960401122839488</v>
      </c>
      <c r="AB136">
        <f t="shared" si="35"/>
        <v>-0.61371606993392125</v>
      </c>
      <c r="AC136">
        <f t="shared" si="36"/>
        <v>-1.4537875919798466</v>
      </c>
      <c r="AD136">
        <f>X136*'Comb LR RESULTS'!$B$18+Y136*'Comb LR RESULTS'!$B$19+Z136*'Comb LR RESULTS'!$B$20+AA136*'Comb LR RESULTS'!$B$21+AB136*'Comb LR RESULTS'!$B$22</f>
        <v>-0.77495086517688305</v>
      </c>
    </row>
    <row r="137" spans="1:30" x14ac:dyDescent="0.3">
      <c r="A137">
        <v>2021</v>
      </c>
      <c r="B137" t="s">
        <v>132</v>
      </c>
      <c r="C137" t="s">
        <v>29</v>
      </c>
      <c r="D137">
        <v>2021</v>
      </c>
      <c r="E137">
        <v>425</v>
      </c>
      <c r="F137">
        <v>247</v>
      </c>
      <c r="G137">
        <v>15.4</v>
      </c>
      <c r="H137">
        <v>100.9</v>
      </c>
      <c r="I137">
        <v>108.2</v>
      </c>
      <c r="J137">
        <v>12.1</v>
      </c>
      <c r="K137">
        <v>16.100000000000001</v>
      </c>
      <c r="L137">
        <v>53.6</v>
      </c>
      <c r="M137">
        <v>37.5</v>
      </c>
      <c r="N137">
        <v>26.8</v>
      </c>
      <c r="O137">
        <v>82</v>
      </c>
      <c r="P137">
        <v>36</v>
      </c>
      <c r="Q137">
        <v>-3.3</v>
      </c>
      <c r="R137">
        <f>VLOOKUP($B137,'FG21'!$A:$Y,15,FALSE)</f>
        <v>0.30026809599999998</v>
      </c>
      <c r="S137">
        <f>VLOOKUP($B137,'FG21'!$A:$Y,16,FALSE)</f>
        <v>0.25772381067276001</v>
      </c>
      <c r="T137">
        <f>VLOOKUP($B137,'FG21'!$A:$Y,17,FALSE)</f>
        <v>0.26700000000000002</v>
      </c>
      <c r="U137">
        <f t="shared" si="28"/>
        <v>-0.33705969926369334</v>
      </c>
      <c r="V137">
        <f t="shared" si="29"/>
        <v>-2.1499765419611223</v>
      </c>
      <c r="W137">
        <f t="shared" si="30"/>
        <v>1.0120905411382695</v>
      </c>
      <c r="X137">
        <f t="shared" si="31"/>
        <v>0.81005944548947217</v>
      </c>
      <c r="Y137">
        <f t="shared" si="32"/>
        <v>-0.77059896294572572</v>
      </c>
      <c r="Z137">
        <f t="shared" si="33"/>
        <v>1.0295315681184924</v>
      </c>
      <c r="AA137">
        <f t="shared" si="34"/>
        <v>-0.55281593034489096</v>
      </c>
      <c r="AB137">
        <f t="shared" si="35"/>
        <v>-1.0370383755979131</v>
      </c>
      <c r="AC137">
        <f t="shared" si="36"/>
        <v>-1.315908085811196</v>
      </c>
      <c r="AD137">
        <f>X137*'Comb LR RESULTS'!$B$18+Y137*'Comb LR RESULTS'!$B$19+Z137*'Comb LR RESULTS'!$B$20+AA137*'Comb LR RESULTS'!$B$21+AB137*'Comb LR RESULTS'!$B$22</f>
        <v>-0.70300432107336497</v>
      </c>
    </row>
    <row r="138" spans="1:30" x14ac:dyDescent="0.3">
      <c r="A138">
        <v>2021</v>
      </c>
      <c r="B138" t="s">
        <v>202</v>
      </c>
      <c r="C138" t="s">
        <v>61</v>
      </c>
      <c r="D138">
        <v>2021</v>
      </c>
      <c r="E138">
        <v>670</v>
      </c>
      <c r="F138">
        <v>410</v>
      </c>
      <c r="G138">
        <v>15.4</v>
      </c>
      <c r="H138">
        <v>101.9</v>
      </c>
      <c r="I138">
        <v>110.9</v>
      </c>
      <c r="J138">
        <v>14.1</v>
      </c>
      <c r="K138">
        <v>17.2</v>
      </c>
      <c r="L138">
        <v>55.6</v>
      </c>
      <c r="M138">
        <v>38.4</v>
      </c>
      <c r="N138">
        <v>21.8</v>
      </c>
      <c r="O138">
        <v>84.9</v>
      </c>
      <c r="P138">
        <v>27.6</v>
      </c>
      <c r="Q138">
        <v>2.7</v>
      </c>
      <c r="R138">
        <f>VLOOKUP($B138,'FG21'!$A:$Y,15,FALSE)</f>
        <v>0.41472172299999999</v>
      </c>
      <c r="S138">
        <f>VLOOKUP($B138,'FG21'!$A:$Y,16,FALSE)</f>
        <v>0.337449018303696</v>
      </c>
      <c r="T138">
        <f>VLOOKUP($B138,'FG21'!$A:$Y,17,FALSE)</f>
        <v>0.33400000000000002</v>
      </c>
      <c r="U138">
        <f t="shared" si="28"/>
        <v>-9.3491011474599262E-2</v>
      </c>
      <c r="V138">
        <f t="shared" si="29"/>
        <v>0.12365699109985989</v>
      </c>
      <c r="W138">
        <f t="shared" si="30"/>
        <v>1.5852565703969015</v>
      </c>
      <c r="X138">
        <f t="shared" si="31"/>
        <v>1.421897630907754</v>
      </c>
      <c r="Y138">
        <f t="shared" si="32"/>
        <v>-0.77059896294572572</v>
      </c>
      <c r="Z138">
        <f t="shared" si="33"/>
        <v>1.2517232780237446</v>
      </c>
      <c r="AA138">
        <f t="shared" si="34"/>
        <v>5.5306119029623825E-2</v>
      </c>
      <c r="AB138">
        <f t="shared" si="35"/>
        <v>-1.9991345248342585</v>
      </c>
      <c r="AC138">
        <f t="shared" si="36"/>
        <v>3.2118402894411924E-2</v>
      </c>
      <c r="AD138">
        <f>X138*'Comb LR RESULTS'!$B$18+Y138*'Comb LR RESULTS'!$B$19+Z138*'Comb LR RESULTS'!$B$20+AA138*'Comb LR RESULTS'!$B$21+AB138*'Comb LR RESULTS'!$B$22</f>
        <v>-0.32923579803024311</v>
      </c>
    </row>
    <row r="139" spans="1:30" x14ac:dyDescent="0.3">
      <c r="A139">
        <v>2021</v>
      </c>
      <c r="B139" t="s">
        <v>496</v>
      </c>
      <c r="C139" t="s">
        <v>17</v>
      </c>
      <c r="D139">
        <v>2021</v>
      </c>
      <c r="E139">
        <v>457</v>
      </c>
      <c r="F139">
        <v>295</v>
      </c>
      <c r="G139">
        <v>14.9</v>
      </c>
      <c r="H139">
        <v>102.7</v>
      </c>
      <c r="I139">
        <v>108.6</v>
      </c>
      <c r="J139">
        <v>8.8000000000000007</v>
      </c>
      <c r="K139">
        <v>10.1</v>
      </c>
      <c r="L139">
        <v>54.4</v>
      </c>
      <c r="M139">
        <v>44.3</v>
      </c>
      <c r="N139">
        <v>23.5</v>
      </c>
      <c r="O139">
        <v>87.5</v>
      </c>
      <c r="P139">
        <v>23.7</v>
      </c>
      <c r="Q139">
        <v>5.5</v>
      </c>
      <c r="R139">
        <f>VLOOKUP($B139,'FG21'!$A:$Y,15,FALSE)</f>
        <v>0.36175710500000002</v>
      </c>
      <c r="S139">
        <f>VLOOKUP($B139,'FG21'!$A:$Y,16,FALSE)</f>
        <v>0.30504258617497299</v>
      </c>
      <c r="T139">
        <f>VLOOKUP($B139,'FG21'!$A:$Y,17,FALSE)</f>
        <v>0.29599999999999999</v>
      </c>
      <c r="U139">
        <f t="shared" si="28"/>
        <v>-1.6656161781133003</v>
      </c>
      <c r="V139">
        <f t="shared" si="29"/>
        <v>-0.80052185978266899</v>
      </c>
      <c r="W139">
        <f t="shared" si="30"/>
        <v>6.6366592861526782E-2</v>
      </c>
      <c r="X139">
        <f t="shared" si="31"/>
        <v>1.054794719656784</v>
      </c>
      <c r="Y139">
        <f t="shared" si="32"/>
        <v>-0.83327610462367407</v>
      </c>
      <c r="Z139">
        <f t="shared" si="33"/>
        <v>2.7083133762915108</v>
      </c>
      <c r="AA139">
        <f t="shared" si="34"/>
        <v>0.60051899088263483</v>
      </c>
      <c r="AB139">
        <f t="shared" si="35"/>
        <v>-1.672021834093901</v>
      </c>
      <c r="AC139">
        <f t="shared" si="36"/>
        <v>-1.2690486559386489</v>
      </c>
      <c r="AD139">
        <f>X139*'Comb LR RESULTS'!$B$18+Y139*'Comb LR RESULTS'!$B$19+Z139*'Comb LR RESULTS'!$B$20+AA139*'Comb LR RESULTS'!$B$21+AB139*'Comb LR RESULTS'!$B$22</f>
        <v>-0.50082996438657179</v>
      </c>
    </row>
    <row r="140" spans="1:30" x14ac:dyDescent="0.3">
      <c r="A140">
        <v>2021</v>
      </c>
      <c r="B140" t="s">
        <v>208</v>
      </c>
      <c r="C140" t="s">
        <v>85</v>
      </c>
      <c r="D140">
        <v>2021</v>
      </c>
      <c r="E140">
        <v>674</v>
      </c>
      <c r="F140">
        <v>482</v>
      </c>
      <c r="G140">
        <v>14.9</v>
      </c>
      <c r="H140">
        <v>103.4</v>
      </c>
      <c r="I140">
        <v>109.7</v>
      </c>
      <c r="J140">
        <v>10.8</v>
      </c>
      <c r="K140">
        <v>11.8</v>
      </c>
      <c r="L140">
        <v>50.6</v>
      </c>
      <c r="M140">
        <v>38.799999999999997</v>
      </c>
      <c r="N140">
        <v>32.9</v>
      </c>
      <c r="O140">
        <v>86.4</v>
      </c>
      <c r="P140">
        <v>26</v>
      </c>
      <c r="Q140">
        <v>6.3</v>
      </c>
      <c r="R140">
        <f>VLOOKUP($B140,'FG21'!$A:$Y,15,FALSE)</f>
        <v>0.51827242500000004</v>
      </c>
      <c r="S140">
        <f>VLOOKUP($B140,'FG21'!$A:$Y,16,FALSE)</f>
        <v>0.37168780244998001</v>
      </c>
      <c r="T140">
        <f>VLOOKUP($B140,'FG21'!$A:$Y,17,FALSE)</f>
        <v>0.34399999999999997</v>
      </c>
      <c r="U140">
        <f t="shared" si="28"/>
        <v>-1.2891918424392448</v>
      </c>
      <c r="V140">
        <f t="shared" si="29"/>
        <v>1.1000915477409026</v>
      </c>
      <c r="W140">
        <f t="shared" si="30"/>
        <v>0.63953262212015882</v>
      </c>
      <c r="X140">
        <f t="shared" si="31"/>
        <v>-0.10769783263795053</v>
      </c>
      <c r="Y140">
        <f t="shared" si="32"/>
        <v>-0.83327610462367407</v>
      </c>
      <c r="Z140">
        <f t="shared" si="33"/>
        <v>1.3504751490927454</v>
      </c>
      <c r="AA140">
        <f t="shared" si="34"/>
        <v>0.36985200663713086</v>
      </c>
      <c r="AB140">
        <f t="shared" si="35"/>
        <v>0.1367189264704278</v>
      </c>
      <c r="AC140">
        <f t="shared" si="36"/>
        <v>-1.9506181735497163</v>
      </c>
      <c r="AD140">
        <f>X140*'Comb LR RESULTS'!$B$18+Y140*'Comb LR RESULTS'!$B$19+Z140*'Comb LR RESULTS'!$B$20+AA140*'Comb LR RESULTS'!$B$21+AB140*'Comb LR RESULTS'!$B$22</f>
        <v>-0.68285940033038639</v>
      </c>
    </row>
    <row r="141" spans="1:30" x14ac:dyDescent="0.3">
      <c r="A141">
        <v>2021</v>
      </c>
      <c r="B141" t="s">
        <v>497</v>
      </c>
      <c r="C141" t="s">
        <v>85</v>
      </c>
      <c r="D141">
        <v>2021</v>
      </c>
      <c r="E141">
        <v>403</v>
      </c>
      <c r="F141">
        <v>313</v>
      </c>
      <c r="G141">
        <v>14.7</v>
      </c>
      <c r="H141">
        <v>105.4</v>
      </c>
      <c r="I141">
        <v>113.9</v>
      </c>
      <c r="J141">
        <v>9.6</v>
      </c>
      <c r="K141">
        <v>14.5</v>
      </c>
      <c r="L141">
        <v>49</v>
      </c>
      <c r="M141">
        <v>34.5</v>
      </c>
      <c r="N141">
        <v>38.299999999999997</v>
      </c>
      <c r="O141">
        <v>86.4</v>
      </c>
      <c r="P141">
        <v>35.6</v>
      </c>
      <c r="Q141">
        <v>4.5999999999999996</v>
      </c>
      <c r="R141">
        <f>VLOOKUP($B141,'FG21'!$A:$Y,15,FALSE)</f>
        <v>0.35543766500000001</v>
      </c>
      <c r="S141">
        <f>VLOOKUP($B141,'FG21'!$A:$Y,16,FALSE)</f>
        <v>0.26259227707131599</v>
      </c>
      <c r="T141">
        <f>VLOOKUP($B141,'FG21'!$A:$Y,17,FALSE)</f>
        <v>0.27</v>
      </c>
      <c r="U141">
        <f t="shared" si="28"/>
        <v>-0.69134142695692202</v>
      </c>
      <c r="V141">
        <f t="shared" si="29"/>
        <v>-2.011135781463155</v>
      </c>
      <c r="W141">
        <f t="shared" si="30"/>
        <v>0.29563300456497932</v>
      </c>
      <c r="X141">
        <f t="shared" si="31"/>
        <v>-0.59716838097257641</v>
      </c>
      <c r="Y141">
        <f t="shared" si="32"/>
        <v>-0.85834696129485355</v>
      </c>
      <c r="Z141">
        <f t="shared" si="33"/>
        <v>0.28889253510098395</v>
      </c>
      <c r="AA141">
        <f t="shared" si="34"/>
        <v>0.36985200663713086</v>
      </c>
      <c r="AB141">
        <f t="shared" si="35"/>
        <v>1.1757827676456805</v>
      </c>
      <c r="AC141">
        <f t="shared" si="36"/>
        <v>-1.953170257404387</v>
      </c>
      <c r="AD141">
        <f>X141*'Comb LR RESULTS'!$B$18+Y141*'Comb LR RESULTS'!$B$19+Z141*'Comb LR RESULTS'!$B$20+AA141*'Comb LR RESULTS'!$B$21+AB141*'Comb LR RESULTS'!$B$22</f>
        <v>-0.68530086414227209</v>
      </c>
    </row>
    <row r="142" spans="1:30" x14ac:dyDescent="0.3">
      <c r="A142">
        <v>2021</v>
      </c>
      <c r="B142" t="s">
        <v>198</v>
      </c>
      <c r="C142" t="s">
        <v>54</v>
      </c>
      <c r="D142">
        <v>2021</v>
      </c>
      <c r="E142">
        <v>640</v>
      </c>
      <c r="F142">
        <v>483</v>
      </c>
      <c r="G142">
        <v>14.7</v>
      </c>
      <c r="H142">
        <v>103.5</v>
      </c>
      <c r="I142">
        <v>110.8</v>
      </c>
      <c r="J142">
        <v>8.9</v>
      </c>
      <c r="K142">
        <v>15.7</v>
      </c>
      <c r="L142">
        <v>52.8</v>
      </c>
      <c r="M142">
        <v>37.1</v>
      </c>
      <c r="N142">
        <v>27.9</v>
      </c>
      <c r="O142">
        <v>94.2</v>
      </c>
      <c r="P142">
        <v>21.6</v>
      </c>
      <c r="Q142">
        <v>11</v>
      </c>
      <c r="R142">
        <f>VLOOKUP($B142,'FG21'!$A:$Y,15,FALSE)</f>
        <v>0.46031746000000001</v>
      </c>
      <c r="S142">
        <f>VLOOKUP($B142,'FG21'!$A:$Y,16,FALSE)</f>
        <v>0.34072438313585701</v>
      </c>
      <c r="T142">
        <f>VLOOKUP($B142,'FG21'!$A:$Y,17,FALSE)</f>
        <v>0.34399999999999997</v>
      </c>
      <c r="U142">
        <f t="shared" si="28"/>
        <v>-0.42563013118700088</v>
      </c>
      <c r="V142">
        <f t="shared" si="29"/>
        <v>0.21706508041940725</v>
      </c>
      <c r="W142">
        <f t="shared" si="30"/>
        <v>9.5024894324458292E-2</v>
      </c>
      <c r="X142">
        <f t="shared" si="31"/>
        <v>0.56532417132215806</v>
      </c>
      <c r="Y142">
        <f t="shared" si="32"/>
        <v>-0.85834696129485355</v>
      </c>
      <c r="Z142">
        <f t="shared" si="33"/>
        <v>0.93077969704949159</v>
      </c>
      <c r="AA142">
        <f t="shared" si="34"/>
        <v>2.005490622196167</v>
      </c>
      <c r="AB142">
        <f t="shared" si="35"/>
        <v>-0.82537722276591752</v>
      </c>
      <c r="AC142">
        <f t="shared" si="36"/>
        <v>1.0417411866177395</v>
      </c>
      <c r="AD142">
        <f>X142*'Comb LR RESULTS'!$B$18+Y142*'Comb LR RESULTS'!$B$19+Z142*'Comb LR RESULTS'!$B$20+AA142*'Comb LR RESULTS'!$B$21+AB142*'Comb LR RESULTS'!$B$22</f>
        <v>0.19203036141263058</v>
      </c>
    </row>
    <row r="143" spans="1:30" x14ac:dyDescent="0.3">
      <c r="A143">
        <v>2021</v>
      </c>
      <c r="B143" t="s">
        <v>442</v>
      </c>
      <c r="C143" t="s">
        <v>82</v>
      </c>
      <c r="D143">
        <v>2021</v>
      </c>
      <c r="E143">
        <v>491</v>
      </c>
      <c r="F143">
        <v>365</v>
      </c>
      <c r="G143">
        <v>14.2</v>
      </c>
      <c r="H143">
        <v>102.6</v>
      </c>
      <c r="I143">
        <v>107.1</v>
      </c>
      <c r="J143">
        <v>10.7</v>
      </c>
      <c r="K143">
        <v>7.5</v>
      </c>
      <c r="L143">
        <v>47.8</v>
      </c>
      <c r="M143">
        <v>40.299999999999997</v>
      </c>
      <c r="N143">
        <v>33.799999999999997</v>
      </c>
      <c r="O143">
        <v>91.3</v>
      </c>
      <c r="P143">
        <v>26.5</v>
      </c>
      <c r="Q143">
        <v>7.4</v>
      </c>
      <c r="R143">
        <f>VLOOKUP($B143,'FG21'!$A:$Y,15,FALSE)</f>
        <v>0.44719101100000003</v>
      </c>
      <c r="S143">
        <f>VLOOKUP($B143,'FG21'!$A:$Y,16,FALSE)</f>
        <v>0.33659406021510502</v>
      </c>
      <c r="T143">
        <f>VLOOKUP($B143,'FG21'!$A:$Y,17,FALSE)</f>
        <v>0.308</v>
      </c>
      <c r="U143">
        <f t="shared" si="28"/>
        <v>-2.2413239856147964</v>
      </c>
      <c r="V143">
        <f t="shared" si="29"/>
        <v>9.9274973951899492E-2</v>
      </c>
      <c r="W143">
        <f t="shared" si="30"/>
        <v>0.6108743206572268</v>
      </c>
      <c r="X143">
        <f t="shared" si="31"/>
        <v>-0.96427129222354635</v>
      </c>
      <c r="Y143">
        <f t="shared" si="32"/>
        <v>-0.92102410297280202</v>
      </c>
      <c r="Z143">
        <f t="shared" si="33"/>
        <v>1.7207946656014994</v>
      </c>
      <c r="AA143">
        <f t="shared" si="34"/>
        <v>1.3973685728216521</v>
      </c>
      <c r="AB143">
        <f t="shared" si="35"/>
        <v>0.30989623333296967</v>
      </c>
      <c r="AC143">
        <f t="shared" si="36"/>
        <v>-1.554346429085619</v>
      </c>
      <c r="AD143">
        <f>X143*'Comb LR RESULTS'!$B$18+Y143*'Comb LR RESULTS'!$B$19+Z143*'Comb LR RESULTS'!$B$20+AA143*'Comb LR RESULTS'!$B$21+AB143*'Comb LR RESULTS'!$B$22</f>
        <v>-0.51484292583362046</v>
      </c>
    </row>
    <row r="144" spans="1:30" x14ac:dyDescent="0.3">
      <c r="A144">
        <v>2021</v>
      </c>
      <c r="B144" t="s">
        <v>206</v>
      </c>
      <c r="C144" t="s">
        <v>172</v>
      </c>
      <c r="D144">
        <v>2021</v>
      </c>
      <c r="E144">
        <v>586</v>
      </c>
      <c r="F144">
        <v>432</v>
      </c>
      <c r="G144">
        <v>13.9</v>
      </c>
      <c r="H144">
        <v>104.3</v>
      </c>
      <c r="I144">
        <v>111.5</v>
      </c>
      <c r="J144">
        <v>5.3</v>
      </c>
      <c r="K144">
        <v>11.1</v>
      </c>
      <c r="L144">
        <v>49.5</v>
      </c>
      <c r="M144">
        <v>38.4</v>
      </c>
      <c r="N144">
        <v>38.1</v>
      </c>
      <c r="O144">
        <v>84.9</v>
      </c>
      <c r="P144">
        <v>31.8</v>
      </c>
      <c r="Q144">
        <v>5.4</v>
      </c>
      <c r="R144">
        <f>VLOOKUP($B144,'FG21'!$A:$Y,15,FALSE)</f>
        <v>0.409090909</v>
      </c>
      <c r="S144">
        <f>VLOOKUP($B144,'FG21'!$A:$Y,16,FALSE)</f>
        <v>0.315413421412714</v>
      </c>
      <c r="T144">
        <f>VLOOKUP($B144,'FG21'!$A:$Y,17,FALSE)</f>
        <v>0.3</v>
      </c>
      <c r="U144">
        <f t="shared" si="28"/>
        <v>-1.4441900983050326</v>
      </c>
      <c r="V144">
        <f t="shared" si="29"/>
        <v>-0.50476246996041119</v>
      </c>
      <c r="W144">
        <f t="shared" si="30"/>
        <v>-0.93667395834107958</v>
      </c>
      <c r="X144">
        <f t="shared" si="31"/>
        <v>-0.44420883461800592</v>
      </c>
      <c r="Y144">
        <f t="shared" si="32"/>
        <v>-0.9586303879795709</v>
      </c>
      <c r="Z144">
        <f t="shared" si="33"/>
        <v>1.2517232780237446</v>
      </c>
      <c r="AA144">
        <f t="shared" si="34"/>
        <v>5.5306119029623825E-2</v>
      </c>
      <c r="AB144">
        <f t="shared" si="35"/>
        <v>1.1372989216762275</v>
      </c>
      <c r="AC144">
        <f t="shared" si="36"/>
        <v>-3.2923464686499191</v>
      </c>
      <c r="AD144">
        <f>X144*'Comb LR RESULTS'!$B$18+Y144*'Comb LR RESULTS'!$B$19+Z144*'Comb LR RESULTS'!$B$20+AA144*'Comb LR RESULTS'!$B$21+AB144*'Comb LR RESULTS'!$B$22</f>
        <v>-1.0282150210455925</v>
      </c>
    </row>
    <row r="145" spans="1:30" x14ac:dyDescent="0.3">
      <c r="A145">
        <v>2021</v>
      </c>
      <c r="B145" t="s">
        <v>447</v>
      </c>
      <c r="C145" t="s">
        <v>112</v>
      </c>
      <c r="D145">
        <v>2021</v>
      </c>
      <c r="E145">
        <v>529</v>
      </c>
      <c r="F145">
        <v>392</v>
      </c>
      <c r="G145">
        <v>13.8</v>
      </c>
      <c r="H145">
        <v>102</v>
      </c>
      <c r="I145">
        <v>107.6</v>
      </c>
      <c r="J145">
        <v>8.9</v>
      </c>
      <c r="K145">
        <v>15.1</v>
      </c>
      <c r="L145">
        <v>50.5</v>
      </c>
      <c r="M145">
        <v>35.4</v>
      </c>
      <c r="N145">
        <v>39</v>
      </c>
      <c r="O145">
        <v>89.8</v>
      </c>
      <c r="P145">
        <v>27.6</v>
      </c>
      <c r="Q145">
        <v>12.3</v>
      </c>
      <c r="R145">
        <f>VLOOKUP($B145,'FG21'!$A:$Y,15,FALSE)</f>
        <v>0.41614906800000001</v>
      </c>
      <c r="S145">
        <f>VLOOKUP($B145,'FG21'!$A:$Y,16,FALSE)</f>
        <v>0.31604402431726902</v>
      </c>
      <c r="T145">
        <f>VLOOKUP($B145,'FG21'!$A:$Y,17,FALSE)</f>
        <v>0.30199999999999999</v>
      </c>
      <c r="U145">
        <f t="shared" si="28"/>
        <v>-0.55848577907196151</v>
      </c>
      <c r="V145">
        <f t="shared" si="29"/>
        <v>-0.48677869854799771</v>
      </c>
      <c r="W145">
        <f t="shared" si="30"/>
        <v>9.5024894324458292E-2</v>
      </c>
      <c r="X145">
        <f t="shared" si="31"/>
        <v>-0.13828974190886506</v>
      </c>
      <c r="Y145">
        <f t="shared" si="32"/>
        <v>-0.97116581631516052</v>
      </c>
      <c r="Z145">
        <f t="shared" si="33"/>
        <v>0.51108424500623617</v>
      </c>
      <c r="AA145">
        <f t="shared" si="34"/>
        <v>1.0828226852141449</v>
      </c>
      <c r="AB145">
        <f t="shared" si="35"/>
        <v>1.3104762285387694</v>
      </c>
      <c r="AC145">
        <f t="shared" si="36"/>
        <v>-1.709903604646021</v>
      </c>
      <c r="AD145">
        <f>X145*'Comb LR RESULTS'!$B$18+Y145*'Comb LR RESULTS'!$B$19+Z145*'Comb LR RESULTS'!$B$20+AA145*'Comb LR RESULTS'!$B$21+AB145*'Comb LR RESULTS'!$B$22</f>
        <v>-0.49996975112297826</v>
      </c>
    </row>
    <row r="146" spans="1:30" x14ac:dyDescent="0.3">
      <c r="A146">
        <v>2021</v>
      </c>
      <c r="B146" t="s">
        <v>463</v>
      </c>
      <c r="C146" t="s">
        <v>172</v>
      </c>
      <c r="D146">
        <v>2021</v>
      </c>
      <c r="E146">
        <v>420</v>
      </c>
      <c r="F146">
        <v>288</v>
      </c>
      <c r="G146">
        <v>13.2</v>
      </c>
      <c r="H146">
        <v>103.8</v>
      </c>
      <c r="I146">
        <v>110.2</v>
      </c>
      <c r="J146">
        <v>8.3000000000000007</v>
      </c>
      <c r="K146">
        <v>12.9</v>
      </c>
      <c r="L146">
        <v>51.1</v>
      </c>
      <c r="M146">
        <v>38.200000000000003</v>
      </c>
      <c r="N146">
        <v>29.7</v>
      </c>
      <c r="O146">
        <v>86.8</v>
      </c>
      <c r="P146">
        <v>32.5</v>
      </c>
      <c r="Q146">
        <v>1.8</v>
      </c>
      <c r="R146">
        <f>VLOOKUP($B146,'FG21'!$A:$Y,15,FALSE)</f>
        <v>0.38596491199999999</v>
      </c>
      <c r="S146">
        <f>VLOOKUP($B146,'FG21'!$A:$Y,16,FALSE)</f>
        <v>0.301955752954708</v>
      </c>
      <c r="T146">
        <f>VLOOKUP($B146,'FG21'!$A:$Y,17,FALSE)</f>
        <v>0.311</v>
      </c>
      <c r="U146">
        <f t="shared" si="28"/>
        <v>-1.0456231546501504</v>
      </c>
      <c r="V146">
        <f t="shared" si="29"/>
        <v>-0.88855333350488663</v>
      </c>
      <c r="W146">
        <f t="shared" si="30"/>
        <v>-7.6924914453131224E-2</v>
      </c>
      <c r="X146">
        <f t="shared" si="31"/>
        <v>4.5261713716619911E-2</v>
      </c>
      <c r="Y146">
        <f t="shared" si="32"/>
        <v>-1.0463783863286988</v>
      </c>
      <c r="Z146">
        <f t="shared" si="33"/>
        <v>1.202347342489245</v>
      </c>
      <c r="AA146">
        <f t="shared" si="34"/>
        <v>0.45373090999913096</v>
      </c>
      <c r="AB146">
        <f t="shared" si="35"/>
        <v>-0.47902260904083305</v>
      </c>
      <c r="AC146">
        <f t="shared" si="36"/>
        <v>-1.3159722097779798</v>
      </c>
      <c r="AD146">
        <f>X146*'Comb LR RESULTS'!$B$18+Y146*'Comb LR RESULTS'!$B$19+Z146*'Comb LR RESULTS'!$B$20+AA146*'Comb LR RESULTS'!$B$21+AB146*'Comb LR RESULTS'!$B$22</f>
        <v>-0.67246295782628218</v>
      </c>
    </row>
    <row r="147" spans="1:30" x14ac:dyDescent="0.3">
      <c r="A147">
        <v>2021</v>
      </c>
      <c r="B147" t="s">
        <v>498</v>
      </c>
      <c r="C147" t="s">
        <v>59</v>
      </c>
      <c r="D147">
        <v>2021</v>
      </c>
      <c r="E147">
        <v>499</v>
      </c>
      <c r="F147">
        <v>349</v>
      </c>
      <c r="G147">
        <v>12.9</v>
      </c>
      <c r="H147">
        <v>102.4</v>
      </c>
      <c r="I147">
        <v>108.7</v>
      </c>
      <c r="J147">
        <v>6.3</v>
      </c>
      <c r="K147">
        <v>9.8000000000000007</v>
      </c>
      <c r="L147">
        <v>49.2</v>
      </c>
      <c r="M147">
        <v>39.4</v>
      </c>
      <c r="N147">
        <v>36.299999999999997</v>
      </c>
      <c r="O147">
        <v>86.2</v>
      </c>
      <c r="P147">
        <v>33</v>
      </c>
      <c r="Q147">
        <v>5.9</v>
      </c>
      <c r="R147">
        <f>VLOOKUP($B147,'FG21'!$A:$Y,15,FALSE)</f>
        <v>0.42173913000000002</v>
      </c>
      <c r="S147">
        <f>VLOOKUP($B147,'FG21'!$A:$Y,16,FALSE)</f>
        <v>0.316827968812324</v>
      </c>
      <c r="T147">
        <f>VLOOKUP($B147,'FG21'!$A:$Y,17,FALSE)</f>
        <v>0.28599999999999998</v>
      </c>
      <c r="U147">
        <f t="shared" si="28"/>
        <v>-1.7320440020557804</v>
      </c>
      <c r="V147">
        <f t="shared" si="29"/>
        <v>-0.4644218738374663</v>
      </c>
      <c r="W147">
        <f t="shared" si="30"/>
        <v>-0.65009094371176357</v>
      </c>
      <c r="X147">
        <f t="shared" si="31"/>
        <v>-0.53598456243074732</v>
      </c>
      <c r="Y147">
        <f t="shared" si="32"/>
        <v>-1.0839846713354677</v>
      </c>
      <c r="Z147">
        <f t="shared" si="33"/>
        <v>1.4986029556962472</v>
      </c>
      <c r="AA147">
        <f t="shared" si="34"/>
        <v>0.32791255495612931</v>
      </c>
      <c r="AB147">
        <f t="shared" si="35"/>
        <v>0.79094430795114234</v>
      </c>
      <c r="AC147">
        <f t="shared" si="36"/>
        <v>-3.0456193800267277</v>
      </c>
      <c r="AD147">
        <f>X147*'Comb LR RESULTS'!$B$18+Y147*'Comb LR RESULTS'!$B$19+Z147*'Comb LR RESULTS'!$B$20+AA147*'Comb LR RESULTS'!$B$21+AB147*'Comb LR RESULTS'!$B$22</f>
        <v>-1.0156922230505847</v>
      </c>
    </row>
    <row r="148" spans="1:30" x14ac:dyDescent="0.3">
      <c r="A148">
        <v>2021</v>
      </c>
      <c r="B148" t="s">
        <v>235</v>
      </c>
      <c r="C148" t="s">
        <v>88</v>
      </c>
      <c r="D148">
        <v>2021</v>
      </c>
      <c r="E148">
        <v>426</v>
      </c>
      <c r="F148">
        <v>329</v>
      </c>
      <c r="G148">
        <v>12.8</v>
      </c>
      <c r="H148">
        <v>101.6</v>
      </c>
      <c r="I148">
        <v>108.3</v>
      </c>
      <c r="J148">
        <v>4</v>
      </c>
      <c r="K148">
        <v>18.399999999999999</v>
      </c>
      <c r="L148">
        <v>43.3</v>
      </c>
      <c r="M148">
        <v>24.9</v>
      </c>
      <c r="N148">
        <v>33.4</v>
      </c>
      <c r="O148">
        <v>88.7</v>
      </c>
      <c r="P148">
        <v>24.8</v>
      </c>
      <c r="Q148">
        <v>6</v>
      </c>
      <c r="R148">
        <f>VLOOKUP($B148,'FG21'!$A:$Y,15,FALSE)</f>
        <v>0.36010362600000001</v>
      </c>
      <c r="S148">
        <f>VLOOKUP($B148,'FG21'!$A:$Y,16,FALSE)</f>
        <v>0.30051158543483703</v>
      </c>
      <c r="T148">
        <f>VLOOKUP($B148,'FG21'!$A:$Y,17,FALSE)</f>
        <v>0.315</v>
      </c>
      <c r="U148">
        <f t="shared" si="28"/>
        <v>0.17222028429532191</v>
      </c>
      <c r="V148">
        <f t="shared" si="29"/>
        <v>-0.9297386473862399</v>
      </c>
      <c r="W148">
        <f t="shared" si="30"/>
        <v>-1.3092318773591904</v>
      </c>
      <c r="X148">
        <f t="shared" si="31"/>
        <v>-2.3409072094146803</v>
      </c>
      <c r="Y148">
        <f t="shared" si="32"/>
        <v>-1.0965200996710573</v>
      </c>
      <c r="Z148">
        <f t="shared" si="33"/>
        <v>-2.0811523705550434</v>
      </c>
      <c r="AA148">
        <f t="shared" si="34"/>
        <v>0.85215570096864102</v>
      </c>
      <c r="AB148">
        <f t="shared" si="35"/>
        <v>0.23292854139406233</v>
      </c>
      <c r="AC148">
        <f t="shared" si="36"/>
        <v>1.6038594304585647</v>
      </c>
      <c r="AD148">
        <f>X148*'Comb LR RESULTS'!$B$18+Y148*'Comb LR RESULTS'!$B$19+Z148*'Comb LR RESULTS'!$B$20+AA148*'Comb LR RESULTS'!$B$21+AB148*'Comb LR RESULTS'!$B$22</f>
        <v>-0.27176528197893546</v>
      </c>
    </row>
    <row r="149" spans="1:30" x14ac:dyDescent="0.3">
      <c r="A149">
        <v>2021</v>
      </c>
      <c r="B149" t="s">
        <v>499</v>
      </c>
      <c r="C149" t="s">
        <v>59</v>
      </c>
      <c r="D149">
        <v>2021</v>
      </c>
      <c r="E149">
        <v>462</v>
      </c>
      <c r="F149">
        <v>355</v>
      </c>
      <c r="G149">
        <v>12.7</v>
      </c>
      <c r="H149">
        <v>104.6</v>
      </c>
      <c r="I149">
        <v>109.6</v>
      </c>
      <c r="J149">
        <v>7</v>
      </c>
      <c r="K149">
        <v>14.3</v>
      </c>
      <c r="L149">
        <v>47.9</v>
      </c>
      <c r="M149">
        <v>33.6</v>
      </c>
      <c r="N149">
        <v>35.700000000000003</v>
      </c>
      <c r="O149">
        <v>87.3</v>
      </c>
      <c r="P149">
        <v>22</v>
      </c>
      <c r="Q149">
        <v>6.5</v>
      </c>
      <c r="R149">
        <f>VLOOKUP($B149,'FG21'!$A:$Y,15,FALSE)</f>
        <v>0.38242280200000001</v>
      </c>
      <c r="S149">
        <f>VLOOKUP($B149,'FG21'!$A:$Y,16,FALSE)</f>
        <v>0.30121268975243298</v>
      </c>
      <c r="T149">
        <f>VLOOKUP($B149,'FG21'!$A:$Y,17,FALSE)</f>
        <v>0.318</v>
      </c>
      <c r="U149">
        <f t="shared" si="28"/>
        <v>-0.73562664291857549</v>
      </c>
      <c r="V149">
        <f t="shared" si="29"/>
        <v>-0.90974429009288293</v>
      </c>
      <c r="W149">
        <f t="shared" si="30"/>
        <v>-0.44948283347124229</v>
      </c>
      <c r="X149">
        <f t="shared" si="31"/>
        <v>-0.93367938295263175</v>
      </c>
      <c r="Y149">
        <f t="shared" si="32"/>
        <v>-1.1090555280066472</v>
      </c>
      <c r="Z149">
        <f t="shared" si="33"/>
        <v>6.6700825195731769E-2</v>
      </c>
      <c r="AA149">
        <f t="shared" si="34"/>
        <v>0.55857953920163328</v>
      </c>
      <c r="AB149">
        <f t="shared" si="35"/>
        <v>0.67549277004278196</v>
      </c>
      <c r="AC149">
        <f t="shared" si="36"/>
        <v>-1.2926695840435276</v>
      </c>
      <c r="AD149">
        <f>X149*'Comb LR RESULTS'!$B$18+Y149*'Comb LR RESULTS'!$B$19+Z149*'Comb LR RESULTS'!$B$20+AA149*'Comb LR RESULTS'!$B$21+AB149*'Comb LR RESULTS'!$B$22</f>
        <v>-0.70666254988520361</v>
      </c>
    </row>
    <row r="150" spans="1:30" x14ac:dyDescent="0.3">
      <c r="A150">
        <v>2021</v>
      </c>
      <c r="B150" t="s">
        <v>228</v>
      </c>
      <c r="C150" t="s">
        <v>42</v>
      </c>
      <c r="D150">
        <v>2021</v>
      </c>
      <c r="E150">
        <v>540</v>
      </c>
      <c r="F150">
        <v>423</v>
      </c>
      <c r="G150">
        <v>12.3</v>
      </c>
      <c r="H150">
        <v>102.6</v>
      </c>
      <c r="I150">
        <v>109.8</v>
      </c>
      <c r="J150">
        <v>7.1</v>
      </c>
      <c r="K150">
        <v>13.7</v>
      </c>
      <c r="L150">
        <v>49.2</v>
      </c>
      <c r="M150">
        <v>35.5</v>
      </c>
      <c r="N150">
        <v>34.799999999999997</v>
      </c>
      <c r="O150">
        <v>90.8</v>
      </c>
      <c r="P150">
        <v>26.5</v>
      </c>
      <c r="Q150">
        <v>9.5</v>
      </c>
      <c r="R150">
        <f>VLOOKUP($B150,'FG21'!$A:$Y,15,FALSE)</f>
        <v>0.31991951699999999</v>
      </c>
      <c r="S150">
        <f>VLOOKUP($B150,'FG21'!$A:$Y,16,FALSE)</f>
        <v>0.26974284092881701</v>
      </c>
      <c r="T150">
        <f>VLOOKUP($B150,'FG21'!$A:$Y,17,FALSE)</f>
        <v>0.308</v>
      </c>
      <c r="U150">
        <f t="shared" si="28"/>
        <v>-0.86848229080353645</v>
      </c>
      <c r="V150">
        <f t="shared" si="29"/>
        <v>-1.8072133051245716</v>
      </c>
      <c r="W150">
        <f t="shared" si="30"/>
        <v>-0.42082453200831077</v>
      </c>
      <c r="X150">
        <f t="shared" si="31"/>
        <v>-0.53598456243074732</v>
      </c>
      <c r="Y150">
        <f t="shared" si="32"/>
        <v>-1.1591972413490057</v>
      </c>
      <c r="Z150">
        <f t="shared" si="33"/>
        <v>0.53577221277348674</v>
      </c>
      <c r="AA150">
        <f t="shared" si="34"/>
        <v>1.2925199436191497</v>
      </c>
      <c r="AB150">
        <f t="shared" si="35"/>
        <v>0.50231546318023879</v>
      </c>
      <c r="AC150">
        <f t="shared" si="36"/>
        <v>-0.90476497368358155</v>
      </c>
      <c r="AD150">
        <f>X150*'Comb LR RESULTS'!$B$18+Y150*'Comb LR RESULTS'!$B$19+Z150*'Comb LR RESULTS'!$B$20+AA150*'Comb LR RESULTS'!$B$21+AB150*'Comb LR RESULTS'!$B$22</f>
        <v>-0.48293743615873735</v>
      </c>
    </row>
    <row r="151" spans="1:30" x14ac:dyDescent="0.3">
      <c r="A151">
        <v>2021</v>
      </c>
      <c r="B151" t="s">
        <v>405</v>
      </c>
      <c r="C151" t="s">
        <v>129</v>
      </c>
      <c r="D151">
        <v>2021</v>
      </c>
      <c r="E151">
        <v>474</v>
      </c>
      <c r="F151">
        <v>333</v>
      </c>
      <c r="G151">
        <v>12.3</v>
      </c>
      <c r="H151">
        <v>102.1</v>
      </c>
      <c r="I151">
        <v>109.5</v>
      </c>
      <c r="J151">
        <v>8.4</v>
      </c>
      <c r="K151">
        <v>14.4</v>
      </c>
      <c r="L151">
        <v>49.4</v>
      </c>
      <c r="M151">
        <v>35</v>
      </c>
      <c r="N151">
        <v>35.9</v>
      </c>
      <c r="O151">
        <v>82.9</v>
      </c>
      <c r="P151">
        <v>37.799999999999997</v>
      </c>
      <c r="Q151">
        <v>2.8</v>
      </c>
      <c r="R151">
        <f>VLOOKUP($B151,'FG21'!$A:$Y,15,FALSE)</f>
        <v>0.33870967699999999</v>
      </c>
      <c r="S151">
        <f>VLOOKUP($B151,'FG21'!$A:$Y,16,FALSE)</f>
        <v>0.26892804080604399</v>
      </c>
      <c r="T151">
        <f>VLOOKUP($B151,'FG21'!$A:$Y,17,FALSE)</f>
        <v>0.249</v>
      </c>
      <c r="U151">
        <f t="shared" si="28"/>
        <v>-0.71348403493774881</v>
      </c>
      <c r="V151">
        <f t="shared" si="29"/>
        <v>-1.8304500822610426</v>
      </c>
      <c r="W151">
        <f t="shared" si="30"/>
        <v>-4.8266612990199728E-2</v>
      </c>
      <c r="X151">
        <f t="shared" si="31"/>
        <v>-0.47480074388892046</v>
      </c>
      <c r="Y151">
        <f t="shared" si="32"/>
        <v>-1.1591972413490057</v>
      </c>
      <c r="Z151">
        <f t="shared" si="33"/>
        <v>0.41233237393723537</v>
      </c>
      <c r="AA151">
        <f t="shared" si="34"/>
        <v>-0.36408839778038554</v>
      </c>
      <c r="AB151">
        <f t="shared" si="35"/>
        <v>0.71397661601223494</v>
      </c>
      <c r="AC151">
        <f t="shared" si="36"/>
        <v>-2.6495946290788619</v>
      </c>
      <c r="AD151">
        <f>X151*'Comb LR RESULTS'!$B$18+Y151*'Comb LR RESULTS'!$B$19+Z151*'Comb LR RESULTS'!$B$20+AA151*'Comb LR RESULTS'!$B$21+AB151*'Comb LR RESULTS'!$B$22</f>
        <v>-1.1197792050114868</v>
      </c>
    </row>
    <row r="152" spans="1:30" x14ac:dyDescent="0.3">
      <c r="A152">
        <v>2021</v>
      </c>
      <c r="B152" t="s">
        <v>237</v>
      </c>
      <c r="C152" t="s">
        <v>80</v>
      </c>
      <c r="D152">
        <v>2021</v>
      </c>
      <c r="E152">
        <v>720</v>
      </c>
      <c r="F152">
        <v>573</v>
      </c>
      <c r="G152">
        <v>11.9</v>
      </c>
      <c r="H152">
        <v>100.2</v>
      </c>
      <c r="I152">
        <v>107.8</v>
      </c>
      <c r="J152">
        <v>7.3</v>
      </c>
      <c r="K152">
        <v>19</v>
      </c>
      <c r="L152">
        <v>49.4</v>
      </c>
      <c r="M152">
        <v>30.4</v>
      </c>
      <c r="N152">
        <v>32.299999999999997</v>
      </c>
      <c r="O152">
        <v>86.7</v>
      </c>
      <c r="P152">
        <v>26.9</v>
      </c>
      <c r="Q152">
        <v>7.5</v>
      </c>
      <c r="R152">
        <f>VLOOKUP($B152,'FG21'!$A:$Y,15,FALSE)</f>
        <v>0.39457831300000001</v>
      </c>
      <c r="S152">
        <f>VLOOKUP($B152,'FG21'!$A:$Y,16,FALSE)</f>
        <v>0.30623258685535099</v>
      </c>
      <c r="T152">
        <f>VLOOKUP($B152,'FG21'!$A:$Y,17,FALSE)</f>
        <v>0.30099999999999999</v>
      </c>
      <c r="U152">
        <f t="shared" si="28"/>
        <v>0.30507593218028289</v>
      </c>
      <c r="V152">
        <f t="shared" si="29"/>
        <v>-0.76658497166821349</v>
      </c>
      <c r="W152">
        <f t="shared" si="30"/>
        <v>-0.3635079290824475</v>
      </c>
      <c r="X152">
        <f t="shared" si="31"/>
        <v>-0.47480074388892046</v>
      </c>
      <c r="Y152">
        <f t="shared" si="32"/>
        <v>-1.2093389546913644</v>
      </c>
      <c r="Z152">
        <f t="shared" si="33"/>
        <v>-0.72331414335627786</v>
      </c>
      <c r="AA152">
        <f t="shared" si="34"/>
        <v>0.43276118415863168</v>
      </c>
      <c r="AB152">
        <f t="shared" si="35"/>
        <v>2.126738856206609E-2</v>
      </c>
      <c r="AC152">
        <f t="shared" si="36"/>
        <v>-7.4531015738521056E-2</v>
      </c>
      <c r="AD152">
        <f>X152*'Comb LR RESULTS'!$B$18+Y152*'Comb LR RESULTS'!$B$19+Z152*'Comb LR RESULTS'!$B$20+AA152*'Comb LR RESULTS'!$B$21+AB152*'Comb LR RESULTS'!$B$22</f>
        <v>-0.55225337787718187</v>
      </c>
    </row>
    <row r="153" spans="1:30" x14ac:dyDescent="0.3">
      <c r="A153">
        <v>2021</v>
      </c>
      <c r="B153" t="s">
        <v>500</v>
      </c>
      <c r="C153" t="s">
        <v>40</v>
      </c>
      <c r="D153">
        <v>2021</v>
      </c>
      <c r="E153">
        <v>427</v>
      </c>
      <c r="F153">
        <v>291</v>
      </c>
      <c r="G153">
        <v>11.7</v>
      </c>
      <c r="H153">
        <v>101.6</v>
      </c>
      <c r="I153">
        <v>106.2</v>
      </c>
      <c r="J153">
        <v>6.9</v>
      </c>
      <c r="K153">
        <v>24.1</v>
      </c>
      <c r="L153">
        <v>56.2</v>
      </c>
      <c r="M153">
        <v>32.1</v>
      </c>
      <c r="N153">
        <v>25.7</v>
      </c>
      <c r="O153">
        <v>87.4</v>
      </c>
      <c r="P153">
        <v>32.700000000000003</v>
      </c>
      <c r="Q153">
        <v>4.3</v>
      </c>
      <c r="R153">
        <f>VLOOKUP($B153,'FG21'!$A:$Y,15,FALSE)</f>
        <v>0.36898395699999997</v>
      </c>
      <c r="S153">
        <f>VLOOKUP($B153,'FG21'!$A:$Y,16,FALSE)</f>
        <v>0.31187729478161502</v>
      </c>
      <c r="T153">
        <f>VLOOKUP($B153,'FG21'!$A:$Y,17,FALSE)</f>
        <v>0.314</v>
      </c>
      <c r="U153">
        <f t="shared" si="28"/>
        <v>1.4343489392024489</v>
      </c>
      <c r="V153">
        <f t="shared" si="29"/>
        <v>-0.60560706258705832</v>
      </c>
      <c r="W153">
        <f t="shared" si="30"/>
        <v>-0.47814113493417376</v>
      </c>
      <c r="X153">
        <f t="shared" si="31"/>
        <v>1.6054490865332389</v>
      </c>
      <c r="Y153">
        <f t="shared" si="32"/>
        <v>-1.2344098113625439</v>
      </c>
      <c r="Z153">
        <f t="shared" si="33"/>
        <v>-0.30361869131302244</v>
      </c>
      <c r="AA153">
        <f t="shared" si="34"/>
        <v>0.57954926504213555</v>
      </c>
      <c r="AB153">
        <f t="shared" si="35"/>
        <v>-1.2486995284299094</v>
      </c>
      <c r="AC153">
        <f t="shared" si="36"/>
        <v>0.89745767342252347</v>
      </c>
      <c r="AD153">
        <f>X153*'Comb LR RESULTS'!$B$18+Y153*'Comb LR RESULTS'!$B$19+Z153*'Comb LR RESULTS'!$B$20+AA153*'Comb LR RESULTS'!$B$21+AB153*'Comb LR RESULTS'!$B$22</f>
        <v>-0.23169665963150823</v>
      </c>
    </row>
    <row r="154" spans="1:30" x14ac:dyDescent="0.3">
      <c r="A154">
        <v>2021</v>
      </c>
      <c r="B154" t="s">
        <v>501</v>
      </c>
      <c r="C154" t="s">
        <v>69</v>
      </c>
      <c r="D154">
        <v>2021</v>
      </c>
      <c r="E154">
        <v>492</v>
      </c>
      <c r="F154">
        <v>340</v>
      </c>
      <c r="G154">
        <v>11.5</v>
      </c>
      <c r="H154">
        <v>100.9</v>
      </c>
      <c r="I154">
        <v>107</v>
      </c>
      <c r="J154">
        <v>7.9</v>
      </c>
      <c r="K154">
        <v>9.8000000000000007</v>
      </c>
      <c r="L154">
        <v>50</v>
      </c>
      <c r="M154">
        <v>40.200000000000003</v>
      </c>
      <c r="N154">
        <v>29.1</v>
      </c>
      <c r="O154">
        <v>85.6</v>
      </c>
      <c r="P154">
        <v>33.299999999999997</v>
      </c>
      <c r="Q154">
        <v>1</v>
      </c>
      <c r="R154">
        <f>VLOOKUP($B154,'FG21'!$A:$Y,15,FALSE)</f>
        <v>0.379690949</v>
      </c>
      <c r="S154">
        <f>VLOOKUP($B154,'FG21'!$A:$Y,16,FALSE)</f>
        <v>0.288218846228468</v>
      </c>
      <c r="T154">
        <f>VLOOKUP($B154,'FG21'!$A:$Y,17,FALSE)</f>
        <v>0.29099999999999998</v>
      </c>
      <c r="U154">
        <f t="shared" si="28"/>
        <v>-1.7320440020557804</v>
      </c>
      <c r="V154">
        <f t="shared" si="29"/>
        <v>-1.2803076192747356</v>
      </c>
      <c r="W154">
        <f t="shared" si="30"/>
        <v>-0.19155812030485775</v>
      </c>
      <c r="X154">
        <f t="shared" si="31"/>
        <v>-0.29124928826343549</v>
      </c>
      <c r="Y154">
        <f t="shared" si="32"/>
        <v>-1.2594806680337232</v>
      </c>
      <c r="Z154">
        <f t="shared" si="33"/>
        <v>1.6961066978342507</v>
      </c>
      <c r="AA154">
        <f t="shared" si="34"/>
        <v>0.20209419991312472</v>
      </c>
      <c r="AB154">
        <f t="shared" si="35"/>
        <v>-0.59447414694919409</v>
      </c>
      <c r="AC154">
        <f t="shared" si="36"/>
        <v>-2.1590190190056551</v>
      </c>
      <c r="AD154">
        <f>X154*'Comb LR RESULTS'!$B$18+Y154*'Comb LR RESULTS'!$B$19+Z154*'Comb LR RESULTS'!$B$20+AA154*'Comb LR RESULTS'!$B$21+AB154*'Comb LR RESULTS'!$B$22</f>
        <v>-1.017154836840001</v>
      </c>
    </row>
    <row r="155" spans="1:30" x14ac:dyDescent="0.3">
      <c r="A155">
        <v>2021</v>
      </c>
      <c r="B155" t="s">
        <v>446</v>
      </c>
      <c r="C155" t="s">
        <v>44</v>
      </c>
      <c r="D155">
        <v>2021</v>
      </c>
      <c r="E155">
        <v>499</v>
      </c>
      <c r="F155">
        <v>379</v>
      </c>
      <c r="G155">
        <v>11.1</v>
      </c>
      <c r="H155">
        <v>101.2</v>
      </c>
      <c r="I155">
        <v>109.7</v>
      </c>
      <c r="J155">
        <v>5.5</v>
      </c>
      <c r="K155">
        <v>15.1</v>
      </c>
      <c r="L155">
        <v>51.6</v>
      </c>
      <c r="M155">
        <v>36.5</v>
      </c>
      <c r="N155">
        <v>34.299999999999997</v>
      </c>
      <c r="O155">
        <v>87.3</v>
      </c>
      <c r="P155">
        <v>25.6</v>
      </c>
      <c r="Q155">
        <v>11.9</v>
      </c>
      <c r="R155">
        <f>VLOOKUP($B155,'FG21'!$A:$Y,15,FALSE)</f>
        <v>0.35152838400000003</v>
      </c>
      <c r="S155">
        <f>VLOOKUP($B155,'FG21'!$A:$Y,16,FALSE)</f>
        <v>0.28932076032972398</v>
      </c>
      <c r="T155">
        <f>VLOOKUP($B155,'FG21'!$A:$Y,17,FALSE)</f>
        <v>0.27600000000000002</v>
      </c>
      <c r="U155">
        <f t="shared" si="28"/>
        <v>-0.55848577907196151</v>
      </c>
      <c r="V155">
        <f t="shared" si="29"/>
        <v>-1.2488828174383311</v>
      </c>
      <c r="W155">
        <f t="shared" si="30"/>
        <v>-0.87935735541521631</v>
      </c>
      <c r="X155">
        <f t="shared" si="31"/>
        <v>0.19822126007119034</v>
      </c>
      <c r="Y155">
        <f t="shared" si="32"/>
        <v>-1.3096223813760821</v>
      </c>
      <c r="Z155">
        <f t="shared" si="33"/>
        <v>0.7826518904459896</v>
      </c>
      <c r="AA155">
        <f t="shared" si="34"/>
        <v>0.55857953920163328</v>
      </c>
      <c r="AB155">
        <f t="shared" si="35"/>
        <v>0.40610584825660423</v>
      </c>
      <c r="AC155">
        <f t="shared" si="36"/>
        <v>-1.9398005808770427</v>
      </c>
      <c r="AD155">
        <f>X155*'Comb LR RESULTS'!$B$18+Y155*'Comb LR RESULTS'!$B$19+Z155*'Comb LR RESULTS'!$B$20+AA155*'Comb LR RESULTS'!$B$21+AB155*'Comb LR RESULTS'!$B$22</f>
        <v>-0.82908241319050568</v>
      </c>
    </row>
    <row r="156" spans="1:30" x14ac:dyDescent="0.3">
      <c r="A156">
        <v>2021</v>
      </c>
      <c r="B156" t="s">
        <v>439</v>
      </c>
      <c r="C156" t="s">
        <v>129</v>
      </c>
      <c r="D156">
        <v>2021</v>
      </c>
      <c r="E156">
        <v>550</v>
      </c>
      <c r="F156">
        <v>351</v>
      </c>
      <c r="G156">
        <v>11.1</v>
      </c>
      <c r="H156">
        <v>101.2</v>
      </c>
      <c r="I156">
        <v>104.6</v>
      </c>
      <c r="J156">
        <v>5.7</v>
      </c>
      <c r="K156">
        <v>15.1</v>
      </c>
      <c r="L156">
        <v>52.7</v>
      </c>
      <c r="M156">
        <v>37.6</v>
      </c>
      <c r="N156">
        <v>25.7</v>
      </c>
      <c r="O156">
        <v>84.4</v>
      </c>
      <c r="P156">
        <v>27.2</v>
      </c>
      <c r="Q156">
        <v>1.6</v>
      </c>
      <c r="R156">
        <f>VLOOKUP($B156,'FG21'!$A:$Y,15,FALSE)</f>
        <v>0.41115702399999998</v>
      </c>
      <c r="S156">
        <f>VLOOKUP($B156,'FG21'!$A:$Y,16,FALSE)</f>
        <v>0.32724051944473198</v>
      </c>
      <c r="T156">
        <f>VLOOKUP($B156,'FG21'!$A:$Y,17,FALSE)</f>
        <v>0.29499999999999998</v>
      </c>
      <c r="U156">
        <f t="shared" si="28"/>
        <v>-0.55848577907196151</v>
      </c>
      <c r="V156">
        <f t="shared" si="29"/>
        <v>-0.16747282866054655</v>
      </c>
      <c r="W156">
        <f t="shared" si="30"/>
        <v>-0.82204075248935304</v>
      </c>
      <c r="X156">
        <f t="shared" si="31"/>
        <v>0.5347322620512458</v>
      </c>
      <c r="Y156">
        <f t="shared" si="32"/>
        <v>-1.3096223813760821</v>
      </c>
      <c r="Z156">
        <f t="shared" si="33"/>
        <v>1.0542195358857429</v>
      </c>
      <c r="AA156">
        <f t="shared" si="34"/>
        <v>-4.9542510172878515E-2</v>
      </c>
      <c r="AB156">
        <f t="shared" si="35"/>
        <v>-1.2486995284299094</v>
      </c>
      <c r="AC156">
        <f t="shared" si="36"/>
        <v>-1.1646848990047942</v>
      </c>
      <c r="AD156">
        <f>X156*'Comb LR RESULTS'!$B$18+Y156*'Comb LR RESULTS'!$B$19+Z156*'Comb LR RESULTS'!$B$20+AA156*'Comb LR RESULTS'!$B$21+AB156*'Comb LR RESULTS'!$B$22</f>
        <v>-0.87033055389744385</v>
      </c>
    </row>
    <row r="157" spans="1:30" x14ac:dyDescent="0.3">
      <c r="A157">
        <v>2021</v>
      </c>
      <c r="B157" t="s">
        <v>502</v>
      </c>
      <c r="C157" t="s">
        <v>64</v>
      </c>
      <c r="D157">
        <v>2021</v>
      </c>
      <c r="E157">
        <v>474</v>
      </c>
      <c r="F157">
        <v>332</v>
      </c>
      <c r="G157">
        <v>10.8</v>
      </c>
      <c r="H157">
        <v>101.8</v>
      </c>
      <c r="I157">
        <v>109.6</v>
      </c>
      <c r="J157">
        <v>4.2</v>
      </c>
      <c r="K157">
        <v>9.6</v>
      </c>
      <c r="L157">
        <v>45.2</v>
      </c>
      <c r="M157">
        <v>35.6</v>
      </c>
      <c r="N157">
        <v>38.9</v>
      </c>
      <c r="O157">
        <v>86.3</v>
      </c>
      <c r="P157">
        <v>32</v>
      </c>
      <c r="Q157">
        <v>2.4</v>
      </c>
      <c r="R157">
        <f>VLOOKUP($B157,'FG21'!$A:$Y,15,FALSE)</f>
        <v>0.375903614</v>
      </c>
      <c r="S157">
        <f>VLOOKUP($B157,'FG21'!$A:$Y,16,FALSE)</f>
        <v>0.31224375924756398</v>
      </c>
      <c r="T157">
        <f>VLOOKUP($B157,'FG21'!$A:$Y,17,FALSE)</f>
        <v>0.29099999999999998</v>
      </c>
      <c r="U157">
        <f t="shared" si="28"/>
        <v>-1.7763292180174342</v>
      </c>
      <c r="V157">
        <f t="shared" si="29"/>
        <v>-0.59515609076502296</v>
      </c>
      <c r="W157">
        <f t="shared" si="30"/>
        <v>-1.2519152744333271</v>
      </c>
      <c r="X157">
        <f t="shared" si="31"/>
        <v>-1.759660933267311</v>
      </c>
      <c r="Y157">
        <f t="shared" si="32"/>
        <v>-1.347228666382851</v>
      </c>
      <c r="Z157">
        <f t="shared" si="33"/>
        <v>0.56046018054073743</v>
      </c>
      <c r="AA157">
        <f t="shared" si="34"/>
        <v>0.34888228079662859</v>
      </c>
      <c r="AB157">
        <f t="shared" si="35"/>
        <v>1.2912343055540423</v>
      </c>
      <c r="AC157">
        <f t="shared" si="36"/>
        <v>-2.8500408716810024</v>
      </c>
      <c r="AD157">
        <f>X157*'Comb LR RESULTS'!$B$18+Y157*'Comb LR RESULTS'!$B$19+Z157*'Comb LR RESULTS'!$B$20+AA157*'Comb LR RESULTS'!$B$21+AB157*'Comb LR RESULTS'!$B$22</f>
        <v>-1.1908029309746779</v>
      </c>
    </row>
    <row r="158" spans="1:30" x14ac:dyDescent="0.3">
      <c r="A158">
        <v>2021</v>
      </c>
      <c r="B158" t="s">
        <v>503</v>
      </c>
      <c r="C158" t="s">
        <v>46</v>
      </c>
      <c r="D158">
        <v>2021</v>
      </c>
      <c r="E158">
        <v>408</v>
      </c>
      <c r="F158">
        <v>308</v>
      </c>
      <c r="G158">
        <v>10.1</v>
      </c>
      <c r="H158">
        <v>101.4</v>
      </c>
      <c r="I158">
        <v>107.6</v>
      </c>
      <c r="J158">
        <v>14.6</v>
      </c>
      <c r="K158">
        <v>15.8</v>
      </c>
      <c r="L158">
        <v>45.6</v>
      </c>
      <c r="M158">
        <v>29.8</v>
      </c>
      <c r="N158">
        <v>36.9</v>
      </c>
      <c r="O158">
        <v>81.900000000000006</v>
      </c>
      <c r="P158">
        <v>30.6</v>
      </c>
      <c r="Q158">
        <v>1.4</v>
      </c>
      <c r="R158">
        <f>VLOOKUP($B158,'FG21'!$A:$Y,15,FALSE)</f>
        <v>0.369565217</v>
      </c>
      <c r="S158">
        <f>VLOOKUP($B158,'FG21'!$A:$Y,16,FALSE)</f>
        <v>0.27493935135131298</v>
      </c>
      <c r="T158">
        <f>VLOOKUP($B158,'FG21'!$A:$Y,17,FALSE)</f>
        <v>0.27500000000000002</v>
      </c>
      <c r="U158">
        <f t="shared" si="28"/>
        <v>-0.40348752320617381</v>
      </c>
      <c r="V158">
        <f t="shared" si="29"/>
        <v>-1.6590172614569081</v>
      </c>
      <c r="W158">
        <f t="shared" si="30"/>
        <v>1.7285480777115596</v>
      </c>
      <c r="X158">
        <f t="shared" si="31"/>
        <v>-1.637293296183655</v>
      </c>
      <c r="Y158">
        <f t="shared" si="32"/>
        <v>-1.4349766647319788</v>
      </c>
      <c r="Z158">
        <f t="shared" si="33"/>
        <v>-0.87144194995977908</v>
      </c>
      <c r="AA158">
        <f t="shared" si="34"/>
        <v>-0.57378565618539024</v>
      </c>
      <c r="AB158">
        <f t="shared" si="35"/>
        <v>0.90639584585950406</v>
      </c>
      <c r="AC158">
        <f t="shared" si="36"/>
        <v>-2.0437162168170939</v>
      </c>
      <c r="AD158">
        <f>X158*'Comb LR RESULTS'!$B$18+Y158*'Comb LR RESULTS'!$B$19+Z158*'Comb LR RESULTS'!$B$20+AA158*'Comb LR RESULTS'!$B$21+AB158*'Comb LR RESULTS'!$B$22</f>
        <v>-1.2845048159493166</v>
      </c>
    </row>
    <row r="159" spans="1:30" x14ac:dyDescent="0.3">
      <c r="A159">
        <v>2021</v>
      </c>
      <c r="B159" t="s">
        <v>504</v>
      </c>
      <c r="C159" t="s">
        <v>82</v>
      </c>
      <c r="D159">
        <v>2021</v>
      </c>
      <c r="E159">
        <v>445</v>
      </c>
      <c r="F159">
        <v>313</v>
      </c>
      <c r="G159">
        <v>9.9</v>
      </c>
      <c r="H159">
        <v>100</v>
      </c>
      <c r="I159">
        <v>107.9</v>
      </c>
      <c r="J159">
        <v>11.2</v>
      </c>
      <c r="K159">
        <v>13</v>
      </c>
      <c r="L159">
        <v>45.8</v>
      </c>
      <c r="M159">
        <v>32.799999999999997</v>
      </c>
      <c r="N159">
        <v>37.700000000000003</v>
      </c>
      <c r="O159">
        <v>87.2</v>
      </c>
      <c r="P159">
        <v>25.8</v>
      </c>
      <c r="Q159">
        <v>2.4</v>
      </c>
      <c r="R159">
        <f>VLOOKUP($B159,'FG21'!$A:$Y,15,FALSE)</f>
        <v>0.401534526</v>
      </c>
      <c r="S159">
        <f>VLOOKUP($B159,'FG21'!$A:$Y,16,FALSE)</f>
        <v>0.32220476879253601</v>
      </c>
      <c r="T159">
        <f>VLOOKUP($B159,'FG21'!$A:$Y,17,FALSE)</f>
        <v>0.30399999999999999</v>
      </c>
      <c r="U159">
        <f t="shared" si="28"/>
        <v>-1.0234805466693238</v>
      </c>
      <c r="V159">
        <f t="shared" si="29"/>
        <v>-0.3110842645813946</v>
      </c>
      <c r="W159">
        <f t="shared" si="30"/>
        <v>0.75416582797188492</v>
      </c>
      <c r="X159">
        <f t="shared" si="31"/>
        <v>-1.5761094776418281</v>
      </c>
      <c r="Y159">
        <f t="shared" si="32"/>
        <v>-1.4600475214031581</v>
      </c>
      <c r="Z159">
        <f t="shared" si="33"/>
        <v>-0.13080291694227153</v>
      </c>
      <c r="AA159">
        <f t="shared" si="34"/>
        <v>0.537609813361134</v>
      </c>
      <c r="AB159">
        <f t="shared" si="35"/>
        <v>1.0603312297373202</v>
      </c>
      <c r="AC159">
        <f t="shared" si="36"/>
        <v>-1.8519660208370727</v>
      </c>
      <c r="AD159">
        <f>X159*'Comb LR RESULTS'!$B$18+Y159*'Comb LR RESULTS'!$B$19+Z159*'Comb LR RESULTS'!$B$20+AA159*'Comb LR RESULTS'!$B$21+AB159*'Comb LR RESULTS'!$B$22</f>
        <v>-1.021161129051076</v>
      </c>
    </row>
    <row r="160" spans="1:30" x14ac:dyDescent="0.3">
      <c r="A160">
        <v>2021</v>
      </c>
      <c r="B160" t="s">
        <v>201</v>
      </c>
      <c r="C160" t="s">
        <v>32</v>
      </c>
      <c r="D160">
        <v>2021</v>
      </c>
      <c r="E160">
        <v>691</v>
      </c>
      <c r="F160">
        <v>552</v>
      </c>
      <c r="G160">
        <v>9.8000000000000007</v>
      </c>
      <c r="H160">
        <v>101.9</v>
      </c>
      <c r="I160">
        <v>112.9</v>
      </c>
      <c r="J160">
        <v>8.1999999999999993</v>
      </c>
      <c r="K160">
        <v>9.6999999999999993</v>
      </c>
      <c r="L160">
        <v>48</v>
      </c>
      <c r="M160">
        <v>38.299999999999997</v>
      </c>
      <c r="N160">
        <v>35.4</v>
      </c>
      <c r="O160">
        <v>92.1</v>
      </c>
      <c r="P160">
        <v>17.8</v>
      </c>
      <c r="Q160">
        <v>11.3</v>
      </c>
      <c r="R160">
        <f>VLOOKUP($B160,'FG21'!$A:$Y,15,FALSE)</f>
        <v>0.38689547499999999</v>
      </c>
      <c r="S160">
        <f>VLOOKUP($B160,'FG21'!$A:$Y,16,FALSE)</f>
        <v>0.30078728133162702</v>
      </c>
      <c r="T160">
        <f>VLOOKUP($B160,'FG21'!$A:$Y,17,FALSE)</f>
        <v>0.316</v>
      </c>
      <c r="U160">
        <f t="shared" si="28"/>
        <v>-1.7541866100366075</v>
      </c>
      <c r="V160">
        <f t="shared" si="29"/>
        <v>-0.92187624784542233</v>
      </c>
      <c r="W160">
        <f t="shared" si="30"/>
        <v>-0.10558321591606325</v>
      </c>
      <c r="X160">
        <f t="shared" si="31"/>
        <v>-0.90308747368171727</v>
      </c>
      <c r="Y160">
        <f t="shared" si="32"/>
        <v>-1.4725829497387477</v>
      </c>
      <c r="Z160">
        <f t="shared" si="33"/>
        <v>1.2270353102564939</v>
      </c>
      <c r="AA160">
        <f t="shared" si="34"/>
        <v>1.5651263795456551</v>
      </c>
      <c r="AB160">
        <f t="shared" si="35"/>
        <v>0.6177670010886005</v>
      </c>
      <c r="AC160">
        <f t="shared" si="36"/>
        <v>-1.752258881538187</v>
      </c>
      <c r="AD160">
        <f>X160*'Comb LR RESULTS'!$B$18+Y160*'Comb LR RESULTS'!$B$19+Z160*'Comb LR RESULTS'!$B$20+AA160*'Comb LR RESULTS'!$B$21+AB160*'Comb LR RESULTS'!$B$22</f>
        <v>-0.76033475627984692</v>
      </c>
    </row>
    <row r="161" spans="1:30" x14ac:dyDescent="0.3">
      <c r="A161">
        <v>2021</v>
      </c>
      <c r="B161" t="s">
        <v>229</v>
      </c>
      <c r="C161" t="s">
        <v>51</v>
      </c>
      <c r="D161">
        <v>2021</v>
      </c>
      <c r="E161">
        <v>540</v>
      </c>
      <c r="F161">
        <v>423</v>
      </c>
      <c r="G161">
        <v>9.5</v>
      </c>
      <c r="H161">
        <v>101.6</v>
      </c>
      <c r="I161">
        <v>109.4</v>
      </c>
      <c r="J161">
        <v>7.6</v>
      </c>
      <c r="K161">
        <v>13.4</v>
      </c>
      <c r="L161">
        <v>50.9</v>
      </c>
      <c r="M161">
        <v>37.5</v>
      </c>
      <c r="N161">
        <v>30.3</v>
      </c>
      <c r="O161">
        <v>91.4</v>
      </c>
      <c r="P161">
        <v>29.4</v>
      </c>
      <c r="Q161">
        <v>8.4</v>
      </c>
      <c r="R161">
        <f>VLOOKUP($B161,'FG21'!$A:$Y,15,FALSE)</f>
        <v>0.391919191</v>
      </c>
      <c r="S161">
        <f>VLOOKUP($B161,'FG21'!$A:$Y,16,FALSE)</f>
        <v>0.31124759684264802</v>
      </c>
      <c r="T161">
        <f>VLOOKUP($B161,'FG21'!$A:$Y,17,FALSE)</f>
        <v>0.29199999999999998</v>
      </c>
      <c r="U161">
        <f t="shared" si="28"/>
        <v>-0.93491011474601649</v>
      </c>
      <c r="V161">
        <f t="shared" si="29"/>
        <v>-0.62356502584959883</v>
      </c>
      <c r="W161">
        <f t="shared" si="30"/>
        <v>-0.27753302469365276</v>
      </c>
      <c r="X161">
        <f t="shared" si="31"/>
        <v>-1.5922104825209137E-2</v>
      </c>
      <c r="Y161">
        <f t="shared" si="32"/>
        <v>-1.5101892347455168</v>
      </c>
      <c r="Z161">
        <f t="shared" si="33"/>
        <v>1.0295315681184924</v>
      </c>
      <c r="AA161">
        <f t="shared" si="34"/>
        <v>1.4183382986621542</v>
      </c>
      <c r="AB161">
        <f t="shared" si="35"/>
        <v>-0.36357107113247134</v>
      </c>
      <c r="AC161">
        <f t="shared" si="36"/>
        <v>-0.7578114330693837</v>
      </c>
      <c r="AD161">
        <f>X161*'Comb LR RESULTS'!$B$18+Y161*'Comb LR RESULTS'!$B$19+Z161*'Comb LR RESULTS'!$B$20+AA161*'Comb LR RESULTS'!$B$21+AB161*'Comb LR RESULTS'!$B$22</f>
        <v>-0.59795575164604953</v>
      </c>
    </row>
    <row r="162" spans="1:30" x14ac:dyDescent="0.3">
      <c r="A162">
        <v>2021</v>
      </c>
      <c r="B162" t="s">
        <v>186</v>
      </c>
      <c r="C162" t="s">
        <v>27</v>
      </c>
      <c r="D162">
        <v>2021</v>
      </c>
      <c r="E162">
        <v>686</v>
      </c>
      <c r="F162">
        <v>510</v>
      </c>
      <c r="G162">
        <v>9.4</v>
      </c>
      <c r="H162">
        <v>102.8</v>
      </c>
      <c r="I162">
        <v>110.5</v>
      </c>
      <c r="J162">
        <v>5.5</v>
      </c>
      <c r="K162">
        <v>10.1</v>
      </c>
      <c r="L162">
        <v>50</v>
      </c>
      <c r="M162">
        <v>39.9</v>
      </c>
      <c r="N162">
        <v>26.6</v>
      </c>
      <c r="O162">
        <v>90.4</v>
      </c>
      <c r="P162">
        <v>22.2</v>
      </c>
      <c r="Q162">
        <v>8.5</v>
      </c>
      <c r="R162">
        <f>VLOOKUP($B162,'FG21'!$A:$Y,15,FALSE)</f>
        <v>0.37641356999999998</v>
      </c>
      <c r="S162">
        <f>VLOOKUP($B162,'FG21'!$A:$Y,16,FALSE)</f>
        <v>0.31410369081218698</v>
      </c>
      <c r="T162">
        <f>VLOOKUP($B162,'FG21'!$A:$Y,17,FALSE)</f>
        <v>0.29799999999999999</v>
      </c>
      <c r="U162">
        <f t="shared" si="28"/>
        <v>-1.6656161781133003</v>
      </c>
      <c r="V162">
        <f t="shared" si="29"/>
        <v>-0.54211386108402415</v>
      </c>
      <c r="W162">
        <f t="shared" si="30"/>
        <v>-0.87935735541521631</v>
      </c>
      <c r="X162">
        <f t="shared" si="31"/>
        <v>-0.29124928826343549</v>
      </c>
      <c r="Y162">
        <f t="shared" si="32"/>
        <v>-1.5227246630811064</v>
      </c>
      <c r="Z162">
        <f t="shared" si="33"/>
        <v>1.6220427945324987</v>
      </c>
      <c r="AA162">
        <f t="shared" si="34"/>
        <v>1.2086410402571497</v>
      </c>
      <c r="AB162">
        <f t="shared" si="35"/>
        <v>-1.0755222215673668</v>
      </c>
      <c r="AC162">
        <f t="shared" si="36"/>
        <v>-0.86060419578908864</v>
      </c>
      <c r="AD162">
        <f>X162*'Comb LR RESULTS'!$B$18+Y162*'Comb LR RESULTS'!$B$19+Z162*'Comb LR RESULTS'!$B$20+AA162*'Comb LR RESULTS'!$B$21+AB162*'Comb LR RESULTS'!$B$22</f>
        <v>-0.72960155387136583</v>
      </c>
    </row>
    <row r="163" spans="1:30" x14ac:dyDescent="0.3">
      <c r="A163">
        <v>2021</v>
      </c>
      <c r="B163" t="s">
        <v>221</v>
      </c>
      <c r="C163" t="s">
        <v>54</v>
      </c>
      <c r="D163">
        <v>2021</v>
      </c>
      <c r="E163">
        <v>412</v>
      </c>
      <c r="F163">
        <v>291</v>
      </c>
      <c r="G163">
        <v>9.3000000000000007</v>
      </c>
      <c r="H163">
        <v>101.5</v>
      </c>
      <c r="I163">
        <v>107.6</v>
      </c>
      <c r="J163">
        <v>11.7</v>
      </c>
      <c r="K163">
        <v>12.7</v>
      </c>
      <c r="L163">
        <v>51.1</v>
      </c>
      <c r="M163">
        <v>38.4</v>
      </c>
      <c r="N163">
        <v>26.7</v>
      </c>
      <c r="O163">
        <v>87.8</v>
      </c>
      <c r="P163">
        <v>24.5</v>
      </c>
      <c r="Q163">
        <v>7.1</v>
      </c>
      <c r="R163">
        <f>VLOOKUP($B163,'FG21'!$A:$Y,15,FALSE)</f>
        <v>0.32011331399999998</v>
      </c>
      <c r="S163">
        <f>VLOOKUP($B163,'FG21'!$A:$Y,16,FALSE)</f>
        <v>0.29317906025277901</v>
      </c>
      <c r="T163">
        <f>VLOOKUP($B163,'FG21'!$A:$Y,17,FALSE)</f>
        <v>0.30199999999999999</v>
      </c>
      <c r="U163">
        <f t="shared" si="28"/>
        <v>-1.0899083706118042</v>
      </c>
      <c r="V163">
        <f t="shared" si="29"/>
        <v>-1.1388503653903723</v>
      </c>
      <c r="W163">
        <f t="shared" si="30"/>
        <v>0.89745733528654292</v>
      </c>
      <c r="X163">
        <f t="shared" si="31"/>
        <v>4.5261713716619911E-2</v>
      </c>
      <c r="Y163">
        <f t="shared" si="32"/>
        <v>-1.5352600914166961</v>
      </c>
      <c r="Z163">
        <f t="shared" si="33"/>
        <v>1.2517232780237446</v>
      </c>
      <c r="AA163">
        <f t="shared" si="34"/>
        <v>0.66342816840413565</v>
      </c>
      <c r="AB163">
        <f t="shared" si="35"/>
        <v>-1.0562802985826403</v>
      </c>
      <c r="AC163">
        <f t="shared" si="36"/>
        <v>-1.0672749024536647</v>
      </c>
      <c r="AD163">
        <f>X163*'Comb LR RESULTS'!$B$18+Y163*'Comb LR RESULTS'!$B$19+Z163*'Comb LR RESULTS'!$B$20+AA163*'Comb LR RESULTS'!$B$21+AB163*'Comb LR RESULTS'!$B$22</f>
        <v>-0.85169513106046046</v>
      </c>
    </row>
    <row r="164" spans="1:30" x14ac:dyDescent="0.3">
      <c r="A164">
        <v>2021</v>
      </c>
      <c r="B164" t="s">
        <v>451</v>
      </c>
      <c r="C164" t="s">
        <v>23</v>
      </c>
      <c r="D164">
        <v>2021</v>
      </c>
      <c r="E164">
        <v>447</v>
      </c>
      <c r="F164">
        <v>359</v>
      </c>
      <c r="G164">
        <v>8.1</v>
      </c>
      <c r="H164">
        <v>101.5</v>
      </c>
      <c r="I164">
        <v>110.2</v>
      </c>
      <c r="J164">
        <v>7</v>
      </c>
      <c r="K164">
        <v>6.2</v>
      </c>
      <c r="L164">
        <v>44.5</v>
      </c>
      <c r="M164">
        <v>38.299999999999997</v>
      </c>
      <c r="N164">
        <v>48.4</v>
      </c>
      <c r="O164">
        <v>90.6</v>
      </c>
      <c r="P164">
        <v>26.3</v>
      </c>
      <c r="Q164">
        <v>13.5</v>
      </c>
      <c r="R164">
        <f>VLOOKUP($B164,'FG21'!$A:$Y,15,FALSE)</f>
        <v>0.391304347</v>
      </c>
      <c r="S164">
        <f>VLOOKUP($B164,'FG21'!$A:$Y,16,FALSE)</f>
        <v>0.30397056110217802</v>
      </c>
      <c r="T164">
        <f>VLOOKUP($B164,'FG21'!$A:$Y,17,FALSE)</f>
        <v>0.29699999999999999</v>
      </c>
      <c r="U164">
        <f t="shared" si="28"/>
        <v>-2.5291778893655446</v>
      </c>
      <c r="V164">
        <f t="shared" si="29"/>
        <v>-0.83109427503521949</v>
      </c>
      <c r="W164">
        <f t="shared" si="30"/>
        <v>-0.44948283347124229</v>
      </c>
      <c r="X164">
        <f t="shared" si="31"/>
        <v>-1.9738042981637103</v>
      </c>
      <c r="Y164">
        <f t="shared" si="32"/>
        <v>-1.6856852314437725</v>
      </c>
      <c r="Z164">
        <f t="shared" si="33"/>
        <v>1.2270353102564939</v>
      </c>
      <c r="AA164">
        <f t="shared" si="34"/>
        <v>1.2505804919381482</v>
      </c>
      <c r="AB164">
        <f t="shared" si="35"/>
        <v>3.1192169891030983</v>
      </c>
      <c r="AC164">
        <f t="shared" si="36"/>
        <v>-4.7813570388652167</v>
      </c>
      <c r="AD164">
        <f>X164*'Comb LR RESULTS'!$B$18+Y164*'Comb LR RESULTS'!$B$19+Z164*'Comb LR RESULTS'!$B$20+AA164*'Comb LR RESULTS'!$B$21+AB164*'Comb LR RESULTS'!$B$22</f>
        <v>-1.4416931343528332</v>
      </c>
    </row>
    <row r="165" spans="1:30" x14ac:dyDescent="0.3">
      <c r="A165">
        <v>2021</v>
      </c>
      <c r="B165" t="s">
        <v>404</v>
      </c>
      <c r="C165" t="s">
        <v>35</v>
      </c>
      <c r="D165">
        <v>2021</v>
      </c>
      <c r="E165">
        <v>677</v>
      </c>
      <c r="F165">
        <v>548</v>
      </c>
      <c r="G165">
        <v>7.3</v>
      </c>
      <c r="H165">
        <v>100.9</v>
      </c>
      <c r="I165">
        <v>107.9</v>
      </c>
      <c r="J165">
        <v>4.7</v>
      </c>
      <c r="K165">
        <v>12.4</v>
      </c>
      <c r="L165">
        <v>50.8</v>
      </c>
      <c r="M165">
        <v>38.4</v>
      </c>
      <c r="N165">
        <v>36.1</v>
      </c>
      <c r="O165">
        <v>93.7</v>
      </c>
      <c r="P165">
        <v>19.2</v>
      </c>
      <c r="Q165">
        <v>13.8</v>
      </c>
      <c r="R165">
        <f>VLOOKUP($B165,'FG21'!$A:$Y,15,FALSE)</f>
        <v>0.35748031400000002</v>
      </c>
      <c r="S165">
        <f>VLOOKUP($B165,'FG21'!$A:$Y,16,FALSE)</f>
        <v>0.29269247460082298</v>
      </c>
      <c r="T165">
        <f>VLOOKUP($B165,'FG21'!$A:$Y,17,FALSE)</f>
        <v>0.29199999999999998</v>
      </c>
      <c r="U165">
        <f t="shared" si="28"/>
        <v>-1.1563361945542843</v>
      </c>
      <c r="V165">
        <f t="shared" si="29"/>
        <v>-1.1527269984888389</v>
      </c>
      <c r="W165">
        <f t="shared" si="30"/>
        <v>-1.1086237671186692</v>
      </c>
      <c r="X165">
        <f t="shared" si="31"/>
        <v>-4.6514014096123657E-2</v>
      </c>
      <c r="Y165">
        <f t="shared" si="32"/>
        <v>-1.7859686581284897</v>
      </c>
      <c r="Z165">
        <f t="shared" si="33"/>
        <v>1.2517232780237446</v>
      </c>
      <c r="AA165">
        <f t="shared" si="34"/>
        <v>1.9006419929936644</v>
      </c>
      <c r="AB165">
        <f t="shared" si="35"/>
        <v>0.75246046198168937</v>
      </c>
      <c r="AC165">
        <f t="shared" si="36"/>
        <v>-1.8895104051402591</v>
      </c>
      <c r="AD165">
        <f>X165*'Comb LR RESULTS'!$B$18+Y165*'Comb LR RESULTS'!$B$19+Z165*'Comb LR RESULTS'!$B$20+AA165*'Comb LR RESULTS'!$B$21+AB165*'Comb LR RESULTS'!$B$22</f>
        <v>-0.78042622267290096</v>
      </c>
    </row>
    <row r="166" spans="1:30" x14ac:dyDescent="0.3">
      <c r="A166">
        <v>2021</v>
      </c>
      <c r="B166" t="s">
        <v>241</v>
      </c>
      <c r="C166" t="s">
        <v>99</v>
      </c>
      <c r="D166">
        <v>2021</v>
      </c>
      <c r="E166">
        <v>478</v>
      </c>
      <c r="F166">
        <v>386</v>
      </c>
      <c r="G166">
        <v>7</v>
      </c>
      <c r="H166">
        <v>99</v>
      </c>
      <c r="I166">
        <v>104.2</v>
      </c>
      <c r="J166">
        <v>4.4000000000000004</v>
      </c>
      <c r="K166">
        <v>10.1</v>
      </c>
      <c r="L166">
        <v>50.4</v>
      </c>
      <c r="M166">
        <v>40.299999999999997</v>
      </c>
      <c r="N166">
        <v>30</v>
      </c>
      <c r="O166">
        <v>93.4</v>
      </c>
      <c r="P166">
        <v>12.3</v>
      </c>
      <c r="Q166">
        <v>12.2</v>
      </c>
      <c r="R166">
        <f>VLOOKUP($B166,'FG21'!$A:$Y,15,FALSE)</f>
        <v>0.376168224</v>
      </c>
      <c r="S166">
        <f>VLOOKUP($B166,'FG21'!$A:$Y,16,FALSE)</f>
        <v>0.32100165540067399</v>
      </c>
      <c r="T166">
        <f>VLOOKUP($B166,'FG21'!$A:$Y,17,FALSE)</f>
        <v>0.33700000000000002</v>
      </c>
      <c r="U166">
        <f t="shared" ref="U166:U172" si="37">STANDARDIZE(K166,AVERAGE(K:K),_xlfn.STDEV.P(K:K))</f>
        <v>-1.6656161781133003</v>
      </c>
      <c r="V166">
        <f t="shared" ref="V166:V172" si="38">STANDARDIZE(S166,AVERAGE(S:S),_xlfn.STDEV.P(S:S))</f>
        <v>-0.3453951059463381</v>
      </c>
      <c r="W166">
        <f t="shared" ref="W166:W172" si="39">STANDARDIZE(J166,AVERAGE(J:J),_xlfn.STDEV.P(J:J))</f>
        <v>-1.1945986715074639</v>
      </c>
      <c r="X166">
        <f t="shared" ref="X166:X172" si="40">STANDARDIZE(L166,AVERAGE(L:L),_xlfn.STDEV.P(L:L))</f>
        <v>-0.16888165117977957</v>
      </c>
      <c r="Y166">
        <f t="shared" ref="Y166:Y172" si="41">STANDARDIZE(G166,AVERAGE(G:G),_xlfn.STDEV.P(G:G))</f>
        <v>-1.8235749431352588</v>
      </c>
      <c r="Z166">
        <f t="shared" ref="Z166:Z172" si="42">STANDARDIZE(M166,AVERAGE(M:M),_xlfn.STDEV.P(M:M))</f>
        <v>1.7207946656014994</v>
      </c>
      <c r="AA166">
        <f t="shared" ref="AA166:AA172" si="43">STANDARDIZE(O166,AVERAGE(O:O),_xlfn.STDEV.P(O:O))</f>
        <v>1.8377328154721637</v>
      </c>
      <c r="AB166">
        <f t="shared" ref="AB166:AB172" si="44">STANDARDIZE(N166,AVERAGE(N:N),_xlfn.STDEV.P(N:N))</f>
        <v>-0.42129684008665219</v>
      </c>
      <c r="AC166">
        <f t="shared" ref="AC166:AC172" si="45">Y166+AA166-AB166-Z166</f>
        <v>-1.2853399531779424</v>
      </c>
      <c r="AD166">
        <f>X166*'Comb LR RESULTS'!$B$18+Y166*'Comb LR RESULTS'!$B$19+Z166*'Comb LR RESULTS'!$B$20+AA166*'Comb LR RESULTS'!$B$21+AB166*'Comb LR RESULTS'!$B$22</f>
        <v>-0.77669893341315155</v>
      </c>
    </row>
    <row r="167" spans="1:30" x14ac:dyDescent="0.3">
      <c r="A167">
        <v>2021</v>
      </c>
      <c r="B167" t="s">
        <v>461</v>
      </c>
      <c r="C167" t="s">
        <v>69</v>
      </c>
      <c r="D167">
        <v>2021</v>
      </c>
      <c r="E167">
        <v>531</v>
      </c>
      <c r="F167">
        <v>422</v>
      </c>
      <c r="G167">
        <v>6.2</v>
      </c>
      <c r="H167">
        <v>101.7</v>
      </c>
      <c r="I167">
        <v>109.9</v>
      </c>
      <c r="J167">
        <v>3.1</v>
      </c>
      <c r="K167">
        <v>11.5</v>
      </c>
      <c r="L167">
        <v>47.2</v>
      </c>
      <c r="M167">
        <v>35.700000000000003</v>
      </c>
      <c r="N167">
        <v>38</v>
      </c>
      <c r="O167">
        <v>91.2</v>
      </c>
      <c r="P167">
        <v>19.600000000000001</v>
      </c>
      <c r="Q167">
        <v>12.5</v>
      </c>
      <c r="R167">
        <f>VLOOKUP($B167,'FG21'!$A:$Y,15,FALSE)</f>
        <v>0.371663244</v>
      </c>
      <c r="S167">
        <f>VLOOKUP($B167,'FG21'!$A:$Y,16,FALSE)</f>
        <v>0.30470114395303499</v>
      </c>
      <c r="T167">
        <f>VLOOKUP($B167,'FG21'!$A:$Y,17,FALSE)</f>
        <v>0.27300000000000002</v>
      </c>
      <c r="U167">
        <f t="shared" si="37"/>
        <v>-1.3556196663817255</v>
      </c>
      <c r="V167">
        <f t="shared" si="38"/>
        <v>-0.81025923781490672</v>
      </c>
      <c r="W167">
        <f t="shared" si="39"/>
        <v>-1.5671565905255749</v>
      </c>
      <c r="X167">
        <f t="shared" si="40"/>
        <v>-1.147822747849029</v>
      </c>
      <c r="Y167">
        <f t="shared" si="41"/>
        <v>-1.9238583698199765</v>
      </c>
      <c r="Z167">
        <f t="shared" si="42"/>
        <v>0.585148148307988</v>
      </c>
      <c r="AA167">
        <f t="shared" si="43"/>
        <v>1.3763988469811528</v>
      </c>
      <c r="AB167">
        <f t="shared" si="44"/>
        <v>1.1180569986915003</v>
      </c>
      <c r="AC167">
        <f t="shared" si="45"/>
        <v>-2.2506646698383119</v>
      </c>
      <c r="AD167">
        <f>X167*'Comb LR RESULTS'!$B$18+Y167*'Comb LR RESULTS'!$B$19+Z167*'Comb LR RESULTS'!$B$20+AA167*'Comb LR RESULTS'!$B$21+AB167*'Comb LR RESULTS'!$B$22</f>
        <v>-1.1028915719602526</v>
      </c>
    </row>
    <row r="168" spans="1:30" x14ac:dyDescent="0.3">
      <c r="A168">
        <v>2021</v>
      </c>
      <c r="B168" t="s">
        <v>234</v>
      </c>
      <c r="C168" t="s">
        <v>40</v>
      </c>
      <c r="D168">
        <v>2021</v>
      </c>
      <c r="E168">
        <v>428</v>
      </c>
      <c r="F168">
        <v>341</v>
      </c>
      <c r="G168">
        <v>4.7</v>
      </c>
      <c r="H168">
        <v>98.1</v>
      </c>
      <c r="I168">
        <v>106.4</v>
      </c>
      <c r="J168">
        <v>7</v>
      </c>
      <c r="K168">
        <v>11.7</v>
      </c>
      <c r="L168">
        <v>49.3</v>
      </c>
      <c r="M168">
        <v>37.6</v>
      </c>
      <c r="N168">
        <v>31.9</v>
      </c>
      <c r="O168">
        <v>93.3</v>
      </c>
      <c r="P168">
        <v>15.5</v>
      </c>
      <c r="Q168">
        <v>13.1</v>
      </c>
      <c r="R168">
        <f>VLOOKUP($B168,'FG21'!$A:$Y,15,FALSE)</f>
        <v>0.41074523299999999</v>
      </c>
      <c r="S168">
        <f>VLOOKUP($B168,'FG21'!$A:$Y,16,FALSE)</f>
        <v>0.34051633464049003</v>
      </c>
      <c r="T168">
        <f>VLOOKUP($B168,'FG21'!$A:$Y,17,FALSE)</f>
        <v>0.32400000000000001</v>
      </c>
      <c r="U168">
        <f t="shared" si="37"/>
        <v>-1.3113344504200719</v>
      </c>
      <c r="V168">
        <f t="shared" si="38"/>
        <v>0.2111318749800562</v>
      </c>
      <c r="W168">
        <f t="shared" si="39"/>
        <v>-0.44948283347124229</v>
      </c>
      <c r="X168">
        <f t="shared" si="40"/>
        <v>-0.50539265315983495</v>
      </c>
      <c r="Y168">
        <f t="shared" si="41"/>
        <v>-2.1118897948538216</v>
      </c>
      <c r="Z168">
        <f t="shared" si="42"/>
        <v>1.0542195358857429</v>
      </c>
      <c r="AA168">
        <f t="shared" si="43"/>
        <v>1.8167630896316613</v>
      </c>
      <c r="AB168">
        <f t="shared" si="44"/>
        <v>-5.5700303376841259E-2</v>
      </c>
      <c r="AC168">
        <f t="shared" si="45"/>
        <v>-1.2936459377310618</v>
      </c>
      <c r="AD168">
        <f>X168*'Comb LR RESULTS'!$B$18+Y168*'Comb LR RESULTS'!$B$19+Z168*'Comb LR RESULTS'!$B$20+AA168*'Comb LR RESULTS'!$B$21+AB168*'Comb LR RESULTS'!$B$22</f>
        <v>-0.93346795278579142</v>
      </c>
    </row>
    <row r="169" spans="1:30" x14ac:dyDescent="0.3">
      <c r="A169">
        <v>2021</v>
      </c>
      <c r="B169" t="s">
        <v>455</v>
      </c>
      <c r="C169" t="s">
        <v>80</v>
      </c>
      <c r="D169">
        <v>2021</v>
      </c>
      <c r="E169">
        <v>567</v>
      </c>
      <c r="F169">
        <v>438</v>
      </c>
      <c r="G169">
        <v>4.5999999999999996</v>
      </c>
      <c r="H169">
        <v>99.1</v>
      </c>
      <c r="I169">
        <v>107.9</v>
      </c>
      <c r="J169">
        <v>3.2</v>
      </c>
      <c r="K169">
        <v>9.6</v>
      </c>
      <c r="L169">
        <v>50.3</v>
      </c>
      <c r="M169">
        <v>40.700000000000003</v>
      </c>
      <c r="N169">
        <v>30.5</v>
      </c>
      <c r="O169">
        <v>91.2</v>
      </c>
      <c r="P169">
        <v>23.7</v>
      </c>
      <c r="Q169">
        <v>9</v>
      </c>
      <c r="R169">
        <f>VLOOKUP($B169,'FG21'!$A:$Y,15,FALSE)</f>
        <v>0.378269617</v>
      </c>
      <c r="S169">
        <f>VLOOKUP($B169,'FG21'!$A:$Y,16,FALSE)</f>
        <v>0.32868722463818101</v>
      </c>
      <c r="T169">
        <f>VLOOKUP($B169,'FG21'!$A:$Y,17,FALSE)</f>
        <v>0.28299999999999997</v>
      </c>
      <c r="U169">
        <f t="shared" si="37"/>
        <v>-1.7763292180174342</v>
      </c>
      <c r="V169">
        <f t="shared" si="38"/>
        <v>-0.12621514444721832</v>
      </c>
      <c r="W169">
        <f t="shared" si="39"/>
        <v>-1.5384982890626431</v>
      </c>
      <c r="X169">
        <f t="shared" si="40"/>
        <v>-0.19947356045069412</v>
      </c>
      <c r="Y169">
        <f t="shared" si="41"/>
        <v>-2.1244252231894114</v>
      </c>
      <c r="Z169">
        <f t="shared" si="42"/>
        <v>1.8195465366705021</v>
      </c>
      <c r="AA169">
        <f t="shared" si="43"/>
        <v>1.3763988469811528</v>
      </c>
      <c r="AB169">
        <f t="shared" si="44"/>
        <v>-0.32508722516301769</v>
      </c>
      <c r="AC169">
        <f t="shared" si="45"/>
        <v>-2.2424856877157433</v>
      </c>
      <c r="AD169">
        <f>X169*'Comb LR RESULTS'!$B$18+Y169*'Comb LR RESULTS'!$B$19+Z169*'Comb LR RESULTS'!$B$20+AA169*'Comb LR RESULTS'!$B$21+AB169*'Comb LR RESULTS'!$B$22</f>
        <v>-1.187077326378267</v>
      </c>
    </row>
    <row r="170" spans="1:30" x14ac:dyDescent="0.3">
      <c r="A170">
        <v>2021</v>
      </c>
      <c r="B170" t="s">
        <v>505</v>
      </c>
      <c r="C170" t="s">
        <v>40</v>
      </c>
      <c r="D170">
        <v>2021</v>
      </c>
      <c r="E170">
        <v>554</v>
      </c>
      <c r="F170">
        <v>485</v>
      </c>
      <c r="G170">
        <v>3.5</v>
      </c>
      <c r="H170">
        <v>100.6</v>
      </c>
      <c r="I170">
        <v>109.4</v>
      </c>
      <c r="J170">
        <v>6.6</v>
      </c>
      <c r="K170">
        <v>14.8</v>
      </c>
      <c r="L170">
        <v>52.1</v>
      </c>
      <c r="M170">
        <v>37.299999999999997</v>
      </c>
      <c r="N170">
        <v>30.1</v>
      </c>
      <c r="O170">
        <v>95.2</v>
      </c>
      <c r="P170">
        <v>23.3</v>
      </c>
      <c r="Q170">
        <v>13.7</v>
      </c>
      <c r="R170">
        <f>VLOOKUP($B170,'FG21'!$A:$Y,15,FALSE)</f>
        <v>0.30947775599999999</v>
      </c>
      <c r="S170">
        <f>VLOOKUP($B170,'FG21'!$A:$Y,16,FALSE)</f>
        <v>0.24927296824411499</v>
      </c>
      <c r="T170">
        <f>VLOOKUP($B170,'FG21'!$A:$Y,17,FALSE)</f>
        <v>0.27500000000000002</v>
      </c>
      <c r="U170">
        <f t="shared" si="37"/>
        <v>-0.62491360301444154</v>
      </c>
      <c r="V170">
        <f t="shared" si="38"/>
        <v>-2.3909808528853143</v>
      </c>
      <c r="W170">
        <f t="shared" si="39"/>
        <v>-0.56411603932296883</v>
      </c>
      <c r="X170">
        <f t="shared" si="40"/>
        <v>0.35118080642576077</v>
      </c>
      <c r="Y170">
        <f t="shared" si="41"/>
        <v>-2.2623149348808975</v>
      </c>
      <c r="Z170">
        <f t="shared" si="42"/>
        <v>0.98015563258399108</v>
      </c>
      <c r="AA170">
        <f t="shared" si="43"/>
        <v>2.2151878806011713</v>
      </c>
      <c r="AB170">
        <f t="shared" si="44"/>
        <v>-0.40205491710192504</v>
      </c>
      <c r="AC170">
        <f t="shared" si="45"/>
        <v>-0.62522776976179228</v>
      </c>
      <c r="AD170">
        <f>X170*'Comb LR RESULTS'!$B$18+Y170*'Comb LR RESULTS'!$B$19+Z170*'Comb LR RESULTS'!$B$20+AA170*'Comb LR RESULTS'!$B$21+AB170*'Comb LR RESULTS'!$B$22</f>
        <v>-0.74204638197624972</v>
      </c>
    </row>
    <row r="171" spans="1:30" x14ac:dyDescent="0.3">
      <c r="A171">
        <v>2021</v>
      </c>
      <c r="B171" t="s">
        <v>506</v>
      </c>
      <c r="C171" t="s">
        <v>99</v>
      </c>
      <c r="D171">
        <v>2021</v>
      </c>
      <c r="E171">
        <v>452</v>
      </c>
      <c r="F171">
        <v>354</v>
      </c>
      <c r="G171">
        <v>1.4</v>
      </c>
      <c r="H171">
        <v>98.8</v>
      </c>
      <c r="I171">
        <v>108.2</v>
      </c>
      <c r="J171">
        <v>7.9</v>
      </c>
      <c r="K171">
        <v>14.5</v>
      </c>
      <c r="L171">
        <v>52.9</v>
      </c>
      <c r="M171">
        <v>38.4</v>
      </c>
      <c r="N171">
        <v>32.299999999999997</v>
      </c>
      <c r="O171">
        <v>88.6</v>
      </c>
      <c r="P171">
        <v>22.4</v>
      </c>
      <c r="Q171">
        <v>12.2</v>
      </c>
      <c r="R171">
        <f>VLOOKUP($B171,'FG21'!$A:$Y,15,FALSE)</f>
        <v>0.27427184399999999</v>
      </c>
      <c r="S171">
        <f>VLOOKUP($B171,'FG21'!$A:$Y,16,FALSE)</f>
        <v>0.25202530715614502</v>
      </c>
      <c r="T171">
        <f>VLOOKUP($B171,'FG21'!$A:$Y,17,FALSE)</f>
        <v>0.26100000000000001</v>
      </c>
      <c r="U171">
        <f t="shared" si="37"/>
        <v>-0.69134142695692202</v>
      </c>
      <c r="V171">
        <f t="shared" si="38"/>
        <v>-2.3124886139725138</v>
      </c>
      <c r="W171">
        <f t="shared" si="39"/>
        <v>-0.19155812030485775</v>
      </c>
      <c r="X171">
        <f t="shared" si="40"/>
        <v>0.59591608059307266</v>
      </c>
      <c r="Y171">
        <f t="shared" si="41"/>
        <v>-2.5255589299282812</v>
      </c>
      <c r="Z171">
        <f t="shared" si="42"/>
        <v>1.2517232780237446</v>
      </c>
      <c r="AA171">
        <f t="shared" si="43"/>
        <v>0.83118597512813874</v>
      </c>
      <c r="AB171">
        <f t="shared" si="44"/>
        <v>2.126738856206609E-2</v>
      </c>
      <c r="AC171">
        <f t="shared" si="45"/>
        <v>-2.9673636213859531</v>
      </c>
      <c r="AD171">
        <f>X171*'Comb LR RESULTS'!$B$18+Y171*'Comb LR RESULTS'!$B$19+Z171*'Comb LR RESULTS'!$B$20+AA171*'Comb LR RESULTS'!$B$21+AB171*'Comb LR RESULTS'!$B$22</f>
        <v>-1.5299304702099619</v>
      </c>
    </row>
    <row r="172" spans="1:30" x14ac:dyDescent="0.3">
      <c r="A172">
        <v>2021</v>
      </c>
      <c r="B172" t="s">
        <v>507</v>
      </c>
      <c r="C172" t="s">
        <v>23</v>
      </c>
      <c r="D172">
        <v>2021</v>
      </c>
      <c r="E172">
        <v>665</v>
      </c>
      <c r="F172">
        <v>572</v>
      </c>
      <c r="G172">
        <v>1.2</v>
      </c>
      <c r="H172">
        <v>96.8</v>
      </c>
      <c r="I172">
        <v>107.9</v>
      </c>
      <c r="J172">
        <v>6.6</v>
      </c>
      <c r="K172">
        <v>5</v>
      </c>
      <c r="L172">
        <v>47.6</v>
      </c>
      <c r="M172">
        <v>42.6</v>
      </c>
      <c r="N172">
        <v>35.200000000000003</v>
      </c>
      <c r="O172">
        <v>95.7</v>
      </c>
      <c r="P172">
        <v>14.7</v>
      </c>
      <c r="Q172">
        <v>15.9</v>
      </c>
      <c r="R172">
        <f>VLOOKUP($B172,'FG21'!$A:$Y,15,FALSE)</f>
        <v>0.32428115000000002</v>
      </c>
      <c r="S172">
        <f>VLOOKUP($B172,'FG21'!$A:$Y,16,FALSE)</f>
        <v>0.27317665005527297</v>
      </c>
      <c r="T172">
        <f>VLOOKUP($B172,'FG21'!$A:$Y,17,FALSE)</f>
        <v>0.28000000000000003</v>
      </c>
      <c r="U172">
        <f t="shared" si="37"/>
        <v>-2.794889185135466</v>
      </c>
      <c r="V172">
        <f t="shared" si="38"/>
        <v>-1.7092866416760129</v>
      </c>
      <c r="W172">
        <f t="shared" si="39"/>
        <v>-0.56411603932296883</v>
      </c>
      <c r="X172">
        <f t="shared" si="40"/>
        <v>-1.0254551107653731</v>
      </c>
      <c r="Y172">
        <f t="shared" si="41"/>
        <v>-2.5506297865994605</v>
      </c>
      <c r="Z172">
        <f t="shared" si="42"/>
        <v>2.2886179242482569</v>
      </c>
      <c r="AA172">
        <f t="shared" si="43"/>
        <v>2.3200365098036739</v>
      </c>
      <c r="AB172">
        <f t="shared" si="44"/>
        <v>0.57928315511914752</v>
      </c>
      <c r="AC172">
        <f t="shared" si="45"/>
        <v>-3.098494356163191</v>
      </c>
      <c r="AD172">
        <f>X172*'Comb LR RESULTS'!$B$18+Y172*'Comb LR RESULTS'!$B$19+Z172*'Comb LR RESULTS'!$B$20+AA172*'Comb LR RESULTS'!$B$21+AB172*'Comb LR RESULTS'!$B$22</f>
        <v>-1.3841081529365036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Y213"/>
  <sheetViews>
    <sheetView workbookViewId="0">
      <selection activeCell="D16" sqref="D16"/>
    </sheetView>
  </sheetViews>
  <sheetFormatPr defaultColWidth="7.6640625" defaultRowHeight="14.4" x14ac:dyDescent="0.3"/>
  <cols>
    <col min="1" max="1" width="15.33203125" customWidth="1"/>
  </cols>
  <sheetData>
    <row r="1" spans="1:25" x14ac:dyDescent="0.3">
      <c r="A1" t="s">
        <v>0</v>
      </c>
      <c r="B1" t="s">
        <v>1</v>
      </c>
      <c r="C1" t="s">
        <v>246</v>
      </c>
      <c r="D1" t="s">
        <v>3</v>
      </c>
      <c r="E1" t="s">
        <v>247</v>
      </c>
      <c r="F1" t="s">
        <v>248</v>
      </c>
      <c r="G1" t="s">
        <v>249</v>
      </c>
      <c r="H1" t="s">
        <v>250</v>
      </c>
      <c r="I1" t="s">
        <v>251</v>
      </c>
      <c r="J1" t="s">
        <v>252</v>
      </c>
      <c r="K1" t="s">
        <v>253</v>
      </c>
      <c r="L1" t="s">
        <v>254</v>
      </c>
      <c r="M1" t="s">
        <v>255</v>
      </c>
      <c r="N1" t="s">
        <v>256</v>
      </c>
      <c r="O1" t="s">
        <v>257</v>
      </c>
      <c r="P1" t="s">
        <v>258</v>
      </c>
      <c r="Q1" t="s">
        <v>259</v>
      </c>
      <c r="R1" t="s">
        <v>260</v>
      </c>
      <c r="S1" t="s">
        <v>261</v>
      </c>
      <c r="T1" t="s">
        <v>262</v>
      </c>
      <c r="U1" t="s">
        <v>263</v>
      </c>
      <c r="V1" t="s">
        <v>264</v>
      </c>
      <c r="W1" t="s">
        <v>265</v>
      </c>
      <c r="X1" t="s">
        <v>266</v>
      </c>
      <c r="Y1" t="s">
        <v>267</v>
      </c>
    </row>
    <row r="2" spans="1:25" x14ac:dyDescent="0.3">
      <c r="A2" t="s">
        <v>268</v>
      </c>
      <c r="B2" t="s">
        <v>21</v>
      </c>
      <c r="C2">
        <v>159</v>
      </c>
      <c r="D2">
        <v>735</v>
      </c>
      <c r="E2">
        <v>41</v>
      </c>
      <c r="F2">
        <v>149</v>
      </c>
      <c r="G2">
        <v>106</v>
      </c>
      <c r="H2">
        <v>73</v>
      </c>
      <c r="I2">
        <v>0.108843537</v>
      </c>
      <c r="J2">
        <v>0.114285714</v>
      </c>
      <c r="K2">
        <v>0.25816485300000003</v>
      </c>
      <c r="L2">
        <v>0.3378119</v>
      </c>
      <c r="M2">
        <v>0.33748055900000001</v>
      </c>
      <c r="N2">
        <v>0.41632652999999997</v>
      </c>
      <c r="O2">
        <v>0.59564541199999999</v>
      </c>
      <c r="P2">
        <v>0.42759725475897498</v>
      </c>
      <c r="Q2">
        <v>0.46</v>
      </c>
      <c r="R2">
        <v>170.37525923869899</v>
      </c>
      <c r="S2">
        <v>8.8740662611089594</v>
      </c>
      <c r="T2">
        <v>72.954591944356395</v>
      </c>
      <c r="U2">
        <v>-7.7830771207809404</v>
      </c>
      <c r="V2">
        <v>8.9794197989807802</v>
      </c>
      <c r="W2" t="s">
        <v>268</v>
      </c>
      <c r="X2">
        <v>18401</v>
      </c>
      <c r="Y2">
        <v>660670</v>
      </c>
    </row>
    <row r="3" spans="1:25" x14ac:dyDescent="0.3">
      <c r="A3" t="s">
        <v>116</v>
      </c>
      <c r="B3" t="s">
        <v>25</v>
      </c>
      <c r="C3">
        <v>161</v>
      </c>
      <c r="D3">
        <v>730</v>
      </c>
      <c r="E3">
        <v>29</v>
      </c>
      <c r="F3">
        <v>131</v>
      </c>
      <c r="G3">
        <v>102</v>
      </c>
      <c r="H3">
        <v>23</v>
      </c>
      <c r="I3">
        <v>9.8630135999999993E-2</v>
      </c>
      <c r="J3">
        <v>0.16575342400000001</v>
      </c>
      <c r="K3">
        <v>0.23547880700000001</v>
      </c>
      <c r="L3">
        <v>0.36991869900000002</v>
      </c>
      <c r="M3">
        <v>0.33124018799999999</v>
      </c>
      <c r="N3">
        <v>0.40958904099999999</v>
      </c>
      <c r="O3">
        <v>0.566718995</v>
      </c>
      <c r="P3">
        <v>0.41057882659282502</v>
      </c>
      <c r="Q3">
        <v>0.40799999999999997</v>
      </c>
      <c r="R3">
        <v>162.75702127819301</v>
      </c>
      <c r="S3">
        <v>4.4942834344692502</v>
      </c>
      <c r="T3">
        <v>61.249253779870898</v>
      </c>
      <c r="U3">
        <v>-7.6094202995300204</v>
      </c>
      <c r="V3">
        <v>7.8126307156082397</v>
      </c>
      <c r="W3" t="s">
        <v>116</v>
      </c>
      <c r="X3">
        <v>5361</v>
      </c>
      <c r="Y3">
        <v>518692</v>
      </c>
    </row>
    <row r="4" spans="1:25" x14ac:dyDescent="0.3">
      <c r="A4" t="s">
        <v>73</v>
      </c>
      <c r="B4" t="s">
        <v>25</v>
      </c>
      <c r="C4">
        <v>152</v>
      </c>
      <c r="D4">
        <v>693</v>
      </c>
      <c r="E4">
        <v>39</v>
      </c>
      <c r="F4">
        <v>126</v>
      </c>
      <c r="G4">
        <v>107</v>
      </c>
      <c r="H4">
        <v>14</v>
      </c>
      <c r="I4">
        <v>0.138528138</v>
      </c>
      <c r="J4">
        <v>0.15440115400000001</v>
      </c>
      <c r="K4">
        <v>0.27226027400000002</v>
      </c>
      <c r="L4">
        <v>0.31602708800000001</v>
      </c>
      <c r="M4">
        <v>0.30650684900000003</v>
      </c>
      <c r="N4">
        <v>0.40836940799999999</v>
      </c>
      <c r="O4">
        <v>0.57876712299999999</v>
      </c>
      <c r="P4">
        <v>0.416488776345183</v>
      </c>
      <c r="Q4">
        <v>0.40699999999999997</v>
      </c>
      <c r="R4">
        <v>166.71894509281699</v>
      </c>
      <c r="S4">
        <v>0.704394001513719</v>
      </c>
      <c r="T4">
        <v>57.984145431763103</v>
      </c>
      <c r="U4">
        <v>-4.0259699821472097</v>
      </c>
      <c r="V4">
        <v>7.7194983135748902</v>
      </c>
      <c r="W4" t="s">
        <v>73</v>
      </c>
      <c r="X4">
        <v>13611</v>
      </c>
      <c r="Y4">
        <v>605141</v>
      </c>
    </row>
    <row r="5" spans="1:25" x14ac:dyDescent="0.3">
      <c r="A5" t="s">
        <v>20</v>
      </c>
      <c r="B5" t="s">
        <v>21</v>
      </c>
      <c r="C5">
        <v>162</v>
      </c>
      <c r="D5">
        <v>720</v>
      </c>
      <c r="E5">
        <v>54</v>
      </c>
      <c r="F5">
        <v>127</v>
      </c>
      <c r="G5">
        <v>139</v>
      </c>
      <c r="H5">
        <v>1</v>
      </c>
      <c r="I5">
        <v>0.14444444400000001</v>
      </c>
      <c r="J5">
        <v>0.231944444</v>
      </c>
      <c r="K5">
        <v>0.32072368499999998</v>
      </c>
      <c r="L5">
        <v>0.30179028099999999</v>
      </c>
      <c r="M5">
        <v>0.28289473599999998</v>
      </c>
      <c r="N5">
        <v>0.38888888799999999</v>
      </c>
      <c r="O5">
        <v>0.60361842099999996</v>
      </c>
      <c r="P5">
        <v>0.41275759828224601</v>
      </c>
      <c r="Q5">
        <v>0.39200000000000002</v>
      </c>
      <c r="R5">
        <v>160.42702095248899</v>
      </c>
      <c r="S5">
        <v>0.210197484120726</v>
      </c>
      <c r="T5">
        <v>54.109407460964299</v>
      </c>
      <c r="U5">
        <v>-12.580940365791299</v>
      </c>
      <c r="V5">
        <v>6.5711614795572499</v>
      </c>
      <c r="W5" t="s">
        <v>20</v>
      </c>
      <c r="X5">
        <v>14344</v>
      </c>
      <c r="Y5">
        <v>621566</v>
      </c>
    </row>
    <row r="6" spans="1:25" x14ac:dyDescent="0.3">
      <c r="A6" t="s">
        <v>22</v>
      </c>
      <c r="B6" t="s">
        <v>23</v>
      </c>
      <c r="C6">
        <v>135</v>
      </c>
      <c r="D6">
        <v>599</v>
      </c>
      <c r="E6">
        <v>44</v>
      </c>
      <c r="F6">
        <v>102</v>
      </c>
      <c r="G6">
        <v>95</v>
      </c>
      <c r="H6">
        <v>20</v>
      </c>
      <c r="I6">
        <v>0.15191986599999999</v>
      </c>
      <c r="J6">
        <v>0.238731218</v>
      </c>
      <c r="K6">
        <v>0.35010060399999998</v>
      </c>
      <c r="L6">
        <v>0.34185303500000003</v>
      </c>
      <c r="M6">
        <v>0.30382293700000002</v>
      </c>
      <c r="N6">
        <v>0.41245791199999998</v>
      </c>
      <c r="O6">
        <v>0.65392354100000005</v>
      </c>
      <c r="P6">
        <v>0.43348250588821402</v>
      </c>
      <c r="Q6">
        <v>0.42699999999999999</v>
      </c>
      <c r="R6">
        <v>179.58296641757801</v>
      </c>
      <c r="S6">
        <v>2.4668344082310698</v>
      </c>
      <c r="T6">
        <v>59.5857396433613</v>
      </c>
      <c r="U6">
        <v>-14.475299835205</v>
      </c>
      <c r="V6">
        <v>6.5429952229246302</v>
      </c>
      <c r="W6" t="s">
        <v>22</v>
      </c>
      <c r="X6">
        <v>19755</v>
      </c>
      <c r="Y6">
        <v>660271</v>
      </c>
    </row>
    <row r="7" spans="1:25" x14ac:dyDescent="0.3">
      <c r="A7" t="s">
        <v>34</v>
      </c>
      <c r="B7" t="s">
        <v>35</v>
      </c>
      <c r="C7">
        <v>119</v>
      </c>
      <c r="D7">
        <v>536</v>
      </c>
      <c r="E7">
        <v>33</v>
      </c>
      <c r="F7">
        <v>88</v>
      </c>
      <c r="G7">
        <v>96</v>
      </c>
      <c r="H7">
        <v>2</v>
      </c>
      <c r="I7">
        <v>9.1417910000000005E-2</v>
      </c>
      <c r="J7">
        <v>0.16417910399999999</v>
      </c>
      <c r="K7">
        <v>0.29559748400000002</v>
      </c>
      <c r="L7">
        <v>0.33977900500000002</v>
      </c>
      <c r="M7">
        <v>0.32704402500000002</v>
      </c>
      <c r="N7">
        <v>0.38992537300000002</v>
      </c>
      <c r="O7">
        <v>0.62264150900000004</v>
      </c>
      <c r="P7">
        <v>0.41859350677233198</v>
      </c>
      <c r="Q7">
        <v>0.41199999999999998</v>
      </c>
      <c r="R7">
        <v>168.76570681489099</v>
      </c>
      <c r="S7">
        <v>-2.7731379936449199</v>
      </c>
      <c r="T7">
        <v>41.390986998037398</v>
      </c>
      <c r="U7">
        <v>1.8791298866271899</v>
      </c>
      <c r="V7">
        <v>6.1444322930144804</v>
      </c>
      <c r="W7" t="s">
        <v>34</v>
      </c>
      <c r="X7">
        <v>13624</v>
      </c>
      <c r="Y7">
        <v>608369</v>
      </c>
    </row>
    <row r="8" spans="1:25" x14ac:dyDescent="0.3">
      <c r="A8" t="s">
        <v>53</v>
      </c>
      <c r="B8" t="s">
        <v>269</v>
      </c>
      <c r="C8">
        <v>162</v>
      </c>
      <c r="D8">
        <v>708</v>
      </c>
      <c r="E8">
        <v>35</v>
      </c>
      <c r="F8">
        <v>97</v>
      </c>
      <c r="G8">
        <v>109</v>
      </c>
      <c r="H8">
        <v>12</v>
      </c>
      <c r="I8">
        <v>0.186440677</v>
      </c>
      <c r="J8">
        <v>0.18220338899999999</v>
      </c>
      <c r="K8">
        <v>0.24471830999999999</v>
      </c>
      <c r="L8">
        <v>0.29584352000000003</v>
      </c>
      <c r="M8">
        <v>0.27464788699999998</v>
      </c>
      <c r="N8">
        <v>0.41018387499999998</v>
      </c>
      <c r="O8">
        <v>0.51936619699999997</v>
      </c>
      <c r="P8">
        <v>0.394873754988456</v>
      </c>
      <c r="Q8">
        <v>0.40799999999999997</v>
      </c>
      <c r="R8">
        <v>155.06754902750501</v>
      </c>
      <c r="S8">
        <v>-0.92037834273651198</v>
      </c>
      <c r="T8">
        <v>47.379687623436702</v>
      </c>
      <c r="U8">
        <v>-9.9655702114105207</v>
      </c>
      <c r="V8">
        <v>6.1203870267309703</v>
      </c>
      <c r="W8" t="s">
        <v>53</v>
      </c>
      <c r="X8">
        <v>20123</v>
      </c>
      <c r="Y8">
        <v>665742</v>
      </c>
    </row>
    <row r="9" spans="1:25" x14ac:dyDescent="0.3">
      <c r="A9" t="s">
        <v>211</v>
      </c>
      <c r="B9" t="s">
        <v>35</v>
      </c>
      <c r="C9">
        <v>162</v>
      </c>
      <c r="D9">
        <v>753</v>
      </c>
      <c r="E9">
        <v>29</v>
      </c>
      <c r="F9">
        <v>122</v>
      </c>
      <c r="G9">
        <v>100</v>
      </c>
      <c r="H9">
        <v>14</v>
      </c>
      <c r="I9">
        <v>9.5617529000000007E-2</v>
      </c>
      <c r="J9">
        <v>0.14608233700000001</v>
      </c>
      <c r="K9">
        <v>0.201492538</v>
      </c>
      <c r="L9">
        <v>0.29104477600000001</v>
      </c>
      <c r="M9">
        <v>0.27611940200000001</v>
      </c>
      <c r="N9">
        <v>0.348404255</v>
      </c>
      <c r="O9">
        <v>0.47761194000000001</v>
      </c>
      <c r="P9">
        <v>0.35423162646998402</v>
      </c>
      <c r="Q9">
        <v>0.33300000000000002</v>
      </c>
      <c r="R9">
        <v>124.155232106366</v>
      </c>
      <c r="S9">
        <v>1.27765350602567</v>
      </c>
      <c r="T9">
        <v>23.071762600608199</v>
      </c>
      <c r="U9">
        <v>11.9086301326751</v>
      </c>
      <c r="V9">
        <v>6.05852699706859</v>
      </c>
      <c r="W9" t="s">
        <v>211</v>
      </c>
      <c r="X9">
        <v>12533</v>
      </c>
      <c r="Y9">
        <v>543760</v>
      </c>
    </row>
    <row r="10" spans="1:25" x14ac:dyDescent="0.3">
      <c r="A10" t="s">
        <v>270</v>
      </c>
      <c r="B10" t="s">
        <v>271</v>
      </c>
      <c r="C10">
        <v>158</v>
      </c>
      <c r="D10">
        <v>694</v>
      </c>
      <c r="E10">
        <v>30</v>
      </c>
      <c r="F10">
        <v>97</v>
      </c>
      <c r="G10">
        <v>96</v>
      </c>
      <c r="H10">
        <v>49</v>
      </c>
      <c r="I10">
        <v>5.7636886999999998E-2</v>
      </c>
      <c r="J10">
        <v>0.174351585</v>
      </c>
      <c r="K10">
        <v>0.21840873599999999</v>
      </c>
      <c r="L10">
        <v>0.29518072200000001</v>
      </c>
      <c r="M10">
        <v>0.27613104500000002</v>
      </c>
      <c r="N10">
        <v>0.31890331799999999</v>
      </c>
      <c r="O10">
        <v>0.49453978100000001</v>
      </c>
      <c r="P10">
        <v>0.34330054368242302</v>
      </c>
      <c r="Q10">
        <v>0.36899999999999999</v>
      </c>
      <c r="R10">
        <v>114.812716001053</v>
      </c>
      <c r="S10">
        <v>7.6080368547700301</v>
      </c>
      <c r="T10">
        <v>19.925665199695199</v>
      </c>
      <c r="U10">
        <v>15.014600276947</v>
      </c>
      <c r="V10">
        <v>5.85312957831768</v>
      </c>
      <c r="W10" t="s">
        <v>270</v>
      </c>
      <c r="X10">
        <v>25764</v>
      </c>
      <c r="Y10">
        <v>677951</v>
      </c>
    </row>
    <row r="11" spans="1:25" x14ac:dyDescent="0.3">
      <c r="A11" t="s">
        <v>97</v>
      </c>
      <c r="B11" t="s">
        <v>82</v>
      </c>
      <c r="C11">
        <v>141</v>
      </c>
      <c r="D11">
        <v>611</v>
      </c>
      <c r="E11">
        <v>17</v>
      </c>
      <c r="F11">
        <v>86</v>
      </c>
      <c r="G11">
        <v>78</v>
      </c>
      <c r="H11">
        <v>6</v>
      </c>
      <c r="I11">
        <v>0.10310965599999999</v>
      </c>
      <c r="J11">
        <v>0.20621931199999999</v>
      </c>
      <c r="K11">
        <v>0.16851851900000001</v>
      </c>
      <c r="L11">
        <v>0.348370927</v>
      </c>
      <c r="M11">
        <v>0.28888888800000001</v>
      </c>
      <c r="N11">
        <v>0.36721311400000001</v>
      </c>
      <c r="O11">
        <v>0.45740740699999999</v>
      </c>
      <c r="P11">
        <v>0.357294668884653</v>
      </c>
      <c r="Q11">
        <v>0.33500000000000002</v>
      </c>
      <c r="R11">
        <v>124.42983284627201</v>
      </c>
      <c r="S11">
        <v>-1.5649479040876</v>
      </c>
      <c r="T11">
        <v>16.9269047720774</v>
      </c>
      <c r="U11">
        <v>19.5656111240386</v>
      </c>
      <c r="V11">
        <v>5.7011073369324103</v>
      </c>
      <c r="W11" t="s">
        <v>97</v>
      </c>
      <c r="X11">
        <v>20503</v>
      </c>
      <c r="Y11">
        <v>661388</v>
      </c>
    </row>
    <row r="12" spans="1:25" x14ac:dyDescent="0.3">
      <c r="A12" t="s">
        <v>62</v>
      </c>
      <c r="B12" t="s">
        <v>27</v>
      </c>
      <c r="C12">
        <v>155</v>
      </c>
      <c r="D12">
        <v>714</v>
      </c>
      <c r="E12">
        <v>32</v>
      </c>
      <c r="F12">
        <v>102</v>
      </c>
      <c r="G12">
        <v>103</v>
      </c>
      <c r="H12">
        <v>37</v>
      </c>
      <c r="I12">
        <v>6.5826330000000002E-2</v>
      </c>
      <c r="J12">
        <v>0.24509803899999999</v>
      </c>
      <c r="K12">
        <v>0.20948012299999999</v>
      </c>
      <c r="L12">
        <v>0.32962138000000002</v>
      </c>
      <c r="M12">
        <v>0.27522935700000001</v>
      </c>
      <c r="N12">
        <v>0.33333333300000001</v>
      </c>
      <c r="O12">
        <v>0.48470948000000003</v>
      </c>
      <c r="P12">
        <v>0.34746124843756299</v>
      </c>
      <c r="Q12">
        <v>0.34499999999999997</v>
      </c>
      <c r="R12">
        <v>126.160873173334</v>
      </c>
      <c r="S12">
        <v>5.22057557338848</v>
      </c>
      <c r="T12">
        <v>27.601776004586299</v>
      </c>
      <c r="U12">
        <v>4.3683799505233702</v>
      </c>
      <c r="V12">
        <v>5.6252266398959003</v>
      </c>
      <c r="W12" t="s">
        <v>62</v>
      </c>
      <c r="X12">
        <v>23697</v>
      </c>
      <c r="Y12">
        <v>677594</v>
      </c>
    </row>
    <row r="13" spans="1:25" x14ac:dyDescent="0.3">
      <c r="A13" t="s">
        <v>168</v>
      </c>
      <c r="B13" t="s">
        <v>85</v>
      </c>
      <c r="C13">
        <v>154</v>
      </c>
      <c r="D13">
        <v>687</v>
      </c>
      <c r="E13">
        <v>20</v>
      </c>
      <c r="F13">
        <v>84</v>
      </c>
      <c r="G13">
        <v>80</v>
      </c>
      <c r="H13">
        <v>1</v>
      </c>
      <c r="I13">
        <v>0.13391557400000001</v>
      </c>
      <c r="J13">
        <v>0.147016011</v>
      </c>
      <c r="K13">
        <v>0.158163265</v>
      </c>
      <c r="L13">
        <v>0.30296610099999999</v>
      </c>
      <c r="M13">
        <v>0.27721088399999999</v>
      </c>
      <c r="N13">
        <v>0.37409024699999999</v>
      </c>
      <c r="O13">
        <v>0.43537414899999999</v>
      </c>
      <c r="P13">
        <v>0.351642577045989</v>
      </c>
      <c r="Q13">
        <v>0.373</v>
      </c>
      <c r="R13">
        <v>127.076910859707</v>
      </c>
      <c r="S13">
        <v>-1.8979238853789799</v>
      </c>
      <c r="T13">
        <v>20.390983601843899</v>
      </c>
      <c r="U13">
        <v>12.2181901931762</v>
      </c>
      <c r="V13">
        <v>5.5967838113211599</v>
      </c>
      <c r="W13" t="s">
        <v>168</v>
      </c>
      <c r="X13">
        <v>26288</v>
      </c>
      <c r="Y13">
        <v>668939</v>
      </c>
    </row>
    <row r="14" spans="1:25" x14ac:dyDescent="0.3">
      <c r="A14" t="s">
        <v>94</v>
      </c>
      <c r="B14" t="s">
        <v>88</v>
      </c>
      <c r="C14">
        <v>160</v>
      </c>
      <c r="D14">
        <v>687</v>
      </c>
      <c r="E14">
        <v>31</v>
      </c>
      <c r="F14">
        <v>108</v>
      </c>
      <c r="G14">
        <v>98</v>
      </c>
      <c r="H14">
        <v>31</v>
      </c>
      <c r="I14">
        <v>9.6069868000000003E-2</v>
      </c>
      <c r="J14">
        <v>0.199417758</v>
      </c>
      <c r="K14">
        <v>0.215946844</v>
      </c>
      <c r="L14">
        <v>0.27664399000000001</v>
      </c>
      <c r="M14">
        <v>0.25415282300000003</v>
      </c>
      <c r="N14">
        <v>0.33624454100000001</v>
      </c>
      <c r="O14">
        <v>0.470099667</v>
      </c>
      <c r="P14">
        <v>0.34553252051940098</v>
      </c>
      <c r="Q14">
        <v>0.34599999999999997</v>
      </c>
      <c r="R14">
        <v>121.32978540203101</v>
      </c>
      <c r="S14">
        <v>3.7532214019447498</v>
      </c>
      <c r="T14">
        <v>21.906787138580601</v>
      </c>
      <c r="U14">
        <v>10.5913999080657</v>
      </c>
      <c r="V14">
        <v>5.5593052866452304</v>
      </c>
      <c r="W14" t="s">
        <v>94</v>
      </c>
      <c r="X14">
        <v>12916</v>
      </c>
      <c r="Y14">
        <v>596019</v>
      </c>
    </row>
    <row r="15" spans="1:25" x14ac:dyDescent="0.3">
      <c r="A15" t="s">
        <v>140</v>
      </c>
      <c r="B15" t="s">
        <v>129</v>
      </c>
      <c r="C15">
        <v>155</v>
      </c>
      <c r="D15">
        <v>645</v>
      </c>
      <c r="E15">
        <v>25</v>
      </c>
      <c r="F15">
        <v>116</v>
      </c>
      <c r="G15">
        <v>76</v>
      </c>
      <c r="H15">
        <v>54</v>
      </c>
      <c r="I15">
        <v>8.8372092999999999E-2</v>
      </c>
      <c r="J15">
        <v>0.19379844900000001</v>
      </c>
      <c r="K15">
        <v>0.221238938</v>
      </c>
      <c r="L15">
        <v>0.32458233800000003</v>
      </c>
      <c r="M15">
        <v>0.28495575200000001</v>
      </c>
      <c r="N15">
        <v>0.361502347</v>
      </c>
      <c r="O15">
        <v>0.50619468999999995</v>
      </c>
      <c r="P15">
        <v>0.37027600332860999</v>
      </c>
      <c r="Q15">
        <v>0.34399999999999997</v>
      </c>
      <c r="R15">
        <v>133.13309743423</v>
      </c>
      <c r="S15">
        <v>12.2545652058906</v>
      </c>
      <c r="T15">
        <v>38.7298396873257</v>
      </c>
      <c r="U15">
        <v>-5.9965898990631104</v>
      </c>
      <c r="V15">
        <v>5.4409932255515097</v>
      </c>
      <c r="W15" t="s">
        <v>140</v>
      </c>
      <c r="X15">
        <v>25878</v>
      </c>
      <c r="Y15">
        <v>682998</v>
      </c>
    </row>
    <row r="16" spans="1:25" x14ac:dyDescent="0.3">
      <c r="A16" t="s">
        <v>36</v>
      </c>
      <c r="B16" t="s">
        <v>21</v>
      </c>
      <c r="C16">
        <v>159</v>
      </c>
      <c r="D16">
        <v>715</v>
      </c>
      <c r="E16">
        <v>37</v>
      </c>
      <c r="F16">
        <v>117</v>
      </c>
      <c r="G16">
        <v>97</v>
      </c>
      <c r="H16">
        <v>3</v>
      </c>
      <c r="I16">
        <v>8.2517482000000003E-2</v>
      </c>
      <c r="J16">
        <v>0.24055944000000001</v>
      </c>
      <c r="K16">
        <v>0.23427672999999999</v>
      </c>
      <c r="L16">
        <v>0.32420091299999998</v>
      </c>
      <c r="M16">
        <v>0.28144654000000002</v>
      </c>
      <c r="N16">
        <v>0.345454545</v>
      </c>
      <c r="O16">
        <v>0.51572326999999996</v>
      </c>
      <c r="P16">
        <v>0.36272671495979503</v>
      </c>
      <c r="Q16">
        <v>0.36499999999999999</v>
      </c>
      <c r="R16">
        <v>126.8872183471</v>
      </c>
      <c r="S16">
        <v>0.66993647394701805</v>
      </c>
      <c r="T16">
        <v>24.486035911067201</v>
      </c>
      <c r="U16">
        <v>1.8206059336662199</v>
      </c>
      <c r="V16">
        <v>5.0363993796008604</v>
      </c>
      <c r="W16" t="s">
        <v>36</v>
      </c>
      <c r="X16">
        <v>18360</v>
      </c>
      <c r="Y16">
        <v>663586</v>
      </c>
    </row>
    <row r="17" spans="1:25" x14ac:dyDescent="0.3">
      <c r="A17" t="s">
        <v>122</v>
      </c>
      <c r="B17" t="s">
        <v>272</v>
      </c>
      <c r="C17">
        <v>137</v>
      </c>
      <c r="D17">
        <v>600</v>
      </c>
      <c r="E17">
        <v>22</v>
      </c>
      <c r="F17">
        <v>95</v>
      </c>
      <c r="G17">
        <v>78</v>
      </c>
      <c r="H17">
        <v>0</v>
      </c>
      <c r="I17">
        <v>0.108333333</v>
      </c>
      <c r="J17">
        <v>0.15666666600000001</v>
      </c>
      <c r="K17">
        <v>0.19238095199999999</v>
      </c>
      <c r="L17">
        <v>0.36739659299999999</v>
      </c>
      <c r="M17">
        <v>0.329523809</v>
      </c>
      <c r="N17">
        <v>0.41</v>
      </c>
      <c r="O17">
        <v>0.52190476100000005</v>
      </c>
      <c r="P17">
        <v>0.401729520261287</v>
      </c>
      <c r="Q17">
        <v>0.38300000000000001</v>
      </c>
      <c r="R17">
        <v>164.07071119034899</v>
      </c>
      <c r="S17">
        <v>-4.3670157860033196</v>
      </c>
      <c r="T17">
        <v>41.695083219684001</v>
      </c>
      <c r="U17">
        <v>-11.784009695053101</v>
      </c>
      <c r="V17">
        <v>5.0307614115040398</v>
      </c>
      <c r="W17" t="s">
        <v>122</v>
      </c>
      <c r="X17">
        <v>16578</v>
      </c>
      <c r="Y17">
        <v>650490</v>
      </c>
    </row>
    <row r="18" spans="1:25" x14ac:dyDescent="0.3">
      <c r="A18" t="s">
        <v>135</v>
      </c>
      <c r="B18" t="s">
        <v>29</v>
      </c>
      <c r="C18">
        <v>157</v>
      </c>
      <c r="D18">
        <v>674</v>
      </c>
      <c r="E18">
        <v>29</v>
      </c>
      <c r="F18">
        <v>97</v>
      </c>
      <c r="G18">
        <v>112</v>
      </c>
      <c r="H18">
        <v>30</v>
      </c>
      <c r="I18">
        <v>0.118694362</v>
      </c>
      <c r="J18">
        <v>0.13649851599999999</v>
      </c>
      <c r="K18">
        <v>0.23344947699999999</v>
      </c>
      <c r="L18">
        <v>0.28941684600000001</v>
      </c>
      <c r="M18">
        <v>0.28397212500000002</v>
      </c>
      <c r="N18">
        <v>0.36881559200000003</v>
      </c>
      <c r="O18">
        <v>0.51742160199999998</v>
      </c>
      <c r="P18">
        <v>0.37197995675008699</v>
      </c>
      <c r="Q18">
        <v>0.38600000000000001</v>
      </c>
      <c r="R18">
        <v>139.726823313648</v>
      </c>
      <c r="S18">
        <v>4.0514600863680199</v>
      </c>
      <c r="T18">
        <v>36.134585187765097</v>
      </c>
      <c r="U18">
        <v>-9.5995697975158691</v>
      </c>
      <c r="V18">
        <v>4.9467067302893497</v>
      </c>
      <c r="W18" t="s">
        <v>135</v>
      </c>
      <c r="X18">
        <v>18345</v>
      </c>
      <c r="Y18">
        <v>663656</v>
      </c>
    </row>
    <row r="19" spans="1:25" x14ac:dyDescent="0.3">
      <c r="A19" t="s">
        <v>273</v>
      </c>
      <c r="B19" t="s">
        <v>274</v>
      </c>
      <c r="C19">
        <v>145</v>
      </c>
      <c r="D19">
        <v>595</v>
      </c>
      <c r="E19">
        <v>38</v>
      </c>
      <c r="F19">
        <v>90</v>
      </c>
      <c r="G19">
        <v>80</v>
      </c>
      <c r="H19">
        <v>20</v>
      </c>
      <c r="I19">
        <v>5.0420168000000001E-2</v>
      </c>
      <c r="J19">
        <v>0.28907562999999997</v>
      </c>
      <c r="K19">
        <v>0.27838827900000002</v>
      </c>
      <c r="L19">
        <v>0.31360946699999998</v>
      </c>
      <c r="M19">
        <v>0.26373626300000003</v>
      </c>
      <c r="N19">
        <v>0.31525423699999999</v>
      </c>
      <c r="O19">
        <v>0.54212454200000004</v>
      </c>
      <c r="P19">
        <v>0.35812760968493601</v>
      </c>
      <c r="Q19">
        <v>0.34699999999999998</v>
      </c>
      <c r="R19">
        <v>128.27189037457501</v>
      </c>
      <c r="S19">
        <v>-0.119464746676385</v>
      </c>
      <c r="T19">
        <v>20.036553519283299</v>
      </c>
      <c r="U19">
        <v>8.7596800327301008</v>
      </c>
      <c r="V19">
        <v>4.9025245676911897</v>
      </c>
      <c r="W19" t="s">
        <v>273</v>
      </c>
      <c r="X19">
        <v>20043</v>
      </c>
      <c r="Y19">
        <v>673357</v>
      </c>
    </row>
    <row r="20" spans="1:25" x14ac:dyDescent="0.3">
      <c r="A20" t="s">
        <v>146</v>
      </c>
      <c r="B20" t="s">
        <v>272</v>
      </c>
      <c r="C20">
        <v>112</v>
      </c>
      <c r="D20">
        <v>491</v>
      </c>
      <c r="E20">
        <v>17</v>
      </c>
      <c r="F20">
        <v>65</v>
      </c>
      <c r="G20">
        <v>58</v>
      </c>
      <c r="H20">
        <v>30</v>
      </c>
      <c r="I20">
        <v>8.5539714000000003E-2</v>
      </c>
      <c r="J20">
        <v>0.14052953100000001</v>
      </c>
      <c r="K20">
        <v>0.194570136</v>
      </c>
      <c r="L20">
        <v>0.29722222199999998</v>
      </c>
      <c r="M20">
        <v>0.28054298599999999</v>
      </c>
      <c r="N20">
        <v>0.34419551900000001</v>
      </c>
      <c r="O20">
        <v>0.475113122</v>
      </c>
      <c r="P20">
        <v>0.34886360779160303</v>
      </c>
      <c r="Q20">
        <v>0.36399999999999999</v>
      </c>
      <c r="R20">
        <v>127.428316032016</v>
      </c>
      <c r="S20">
        <v>2.8910855166613998</v>
      </c>
      <c r="T20">
        <v>19.027742462048401</v>
      </c>
      <c r="U20">
        <v>13.131390094757</v>
      </c>
      <c r="V20">
        <v>4.8828622950167402</v>
      </c>
      <c r="W20" t="s">
        <v>146</v>
      </c>
      <c r="X20">
        <v>23667</v>
      </c>
      <c r="Y20">
        <v>677551</v>
      </c>
    </row>
    <row r="21" spans="1:25" x14ac:dyDescent="0.3">
      <c r="A21" t="s">
        <v>55</v>
      </c>
      <c r="B21" t="s">
        <v>21</v>
      </c>
      <c r="C21">
        <v>108</v>
      </c>
      <c r="D21">
        <v>438</v>
      </c>
      <c r="E21">
        <v>21</v>
      </c>
      <c r="F21">
        <v>65</v>
      </c>
      <c r="G21">
        <v>68</v>
      </c>
      <c r="H21">
        <v>0</v>
      </c>
      <c r="I21">
        <v>0.11187214600000001</v>
      </c>
      <c r="J21">
        <v>0.22374429200000001</v>
      </c>
      <c r="K21">
        <v>0.22702702699999999</v>
      </c>
      <c r="L21">
        <v>0.28571428500000001</v>
      </c>
      <c r="M21">
        <v>0.251351351</v>
      </c>
      <c r="N21">
        <v>0.365296803</v>
      </c>
      <c r="O21">
        <v>0.47837837799999999</v>
      </c>
      <c r="P21">
        <v>0.36616834412971</v>
      </c>
      <c r="Q21">
        <v>0.39500000000000002</v>
      </c>
      <c r="R21">
        <v>129.194424523252</v>
      </c>
      <c r="S21">
        <v>-1.56671013776212</v>
      </c>
      <c r="T21">
        <v>14.2746602554245</v>
      </c>
      <c r="U21">
        <v>19.8602600097656</v>
      </c>
      <c r="V21">
        <v>4.8821298609607702</v>
      </c>
      <c r="W21" t="s">
        <v>55</v>
      </c>
      <c r="X21">
        <v>19352</v>
      </c>
      <c r="Y21">
        <v>669221</v>
      </c>
    </row>
    <row r="22" spans="1:25" x14ac:dyDescent="0.3">
      <c r="A22" t="s">
        <v>16</v>
      </c>
      <c r="B22" t="s">
        <v>17</v>
      </c>
      <c r="C22">
        <v>106</v>
      </c>
      <c r="D22">
        <v>458</v>
      </c>
      <c r="E22">
        <v>37</v>
      </c>
      <c r="F22">
        <v>79</v>
      </c>
      <c r="G22">
        <v>75</v>
      </c>
      <c r="H22">
        <v>3</v>
      </c>
      <c r="I22">
        <v>0.192139737</v>
      </c>
      <c r="J22">
        <v>0.28384279400000001</v>
      </c>
      <c r="K22">
        <v>0.346049047</v>
      </c>
      <c r="L22">
        <v>0.30049260999999999</v>
      </c>
      <c r="M22">
        <v>0.267029972</v>
      </c>
      <c r="N22">
        <v>0.40611353700000002</v>
      </c>
      <c r="O22">
        <v>0.61307901899999995</v>
      </c>
      <c r="P22">
        <v>0.42036151434637098</v>
      </c>
      <c r="Q22">
        <v>0.46100000000000002</v>
      </c>
      <c r="R22">
        <v>174.469492284757</v>
      </c>
      <c r="S22">
        <v>-2.3975628260523001</v>
      </c>
      <c r="T22">
        <v>38.4698175718447</v>
      </c>
      <c r="U22">
        <v>-5.6138018965721104</v>
      </c>
      <c r="V22">
        <v>4.8397087135742103</v>
      </c>
      <c r="W22" t="s">
        <v>16</v>
      </c>
      <c r="X22">
        <v>15640</v>
      </c>
      <c r="Y22">
        <v>592450</v>
      </c>
    </row>
    <row r="23" spans="1:25" x14ac:dyDescent="0.3">
      <c r="A23" t="s">
        <v>186</v>
      </c>
      <c r="B23" t="s">
        <v>27</v>
      </c>
      <c r="C23">
        <v>145</v>
      </c>
      <c r="D23">
        <v>638</v>
      </c>
      <c r="E23">
        <v>19</v>
      </c>
      <c r="F23">
        <v>94</v>
      </c>
      <c r="G23">
        <v>65</v>
      </c>
      <c r="H23">
        <v>2</v>
      </c>
      <c r="I23">
        <v>0.14733542299999999</v>
      </c>
      <c r="J23">
        <v>0.195924764</v>
      </c>
      <c r="K23">
        <v>0.17228464499999999</v>
      </c>
      <c r="L23">
        <v>0.31377550999999998</v>
      </c>
      <c r="M23">
        <v>0.26591760199999998</v>
      </c>
      <c r="N23">
        <v>0.37952755900000001</v>
      </c>
      <c r="O23">
        <v>0.43820224699999999</v>
      </c>
      <c r="P23">
        <v>0.35902472098919103</v>
      </c>
      <c r="Q23">
        <v>0.34</v>
      </c>
      <c r="R23">
        <v>134.17574156101699</v>
      </c>
      <c r="S23">
        <v>-7.9097284935414694E-2</v>
      </c>
      <c r="T23">
        <v>26.046820445614301</v>
      </c>
      <c r="U23">
        <v>-0.33564996719360302</v>
      </c>
      <c r="V23">
        <v>4.7416690262165799</v>
      </c>
      <c r="W23" t="s">
        <v>186</v>
      </c>
      <c r="X23">
        <v>15491</v>
      </c>
      <c r="Y23">
        <v>641487</v>
      </c>
    </row>
    <row r="24" spans="1:25" x14ac:dyDescent="0.3">
      <c r="A24" t="s">
        <v>86</v>
      </c>
      <c r="B24" t="s">
        <v>85</v>
      </c>
      <c r="C24">
        <v>150</v>
      </c>
      <c r="D24">
        <v>622</v>
      </c>
      <c r="E24">
        <v>28</v>
      </c>
      <c r="F24">
        <v>100</v>
      </c>
      <c r="G24">
        <v>82</v>
      </c>
      <c r="H24">
        <v>10</v>
      </c>
      <c r="I24">
        <v>9.0032154000000003E-2</v>
      </c>
      <c r="J24">
        <v>0.25562700900000002</v>
      </c>
      <c r="K24">
        <v>0.233928572</v>
      </c>
      <c r="L24">
        <v>0.30585106299999998</v>
      </c>
      <c r="M24">
        <v>0.25535714199999998</v>
      </c>
      <c r="N24">
        <v>0.32475884199999999</v>
      </c>
      <c r="O24">
        <v>0.48928571399999998</v>
      </c>
      <c r="P24">
        <v>0.34575140639395702</v>
      </c>
      <c r="Q24">
        <v>0.34599999999999997</v>
      </c>
      <c r="R24">
        <v>122.99362556503399</v>
      </c>
      <c r="S24">
        <v>5.8268445893190801</v>
      </c>
      <c r="T24">
        <v>22.9636856561801</v>
      </c>
      <c r="U24">
        <v>3.2870889008045099</v>
      </c>
      <c r="V24">
        <v>4.7408612864692898</v>
      </c>
      <c r="W24" t="s">
        <v>86</v>
      </c>
      <c r="X24">
        <v>26289</v>
      </c>
      <c r="Y24">
        <v>683002</v>
      </c>
    </row>
    <row r="25" spans="1:25" x14ac:dyDescent="0.3">
      <c r="A25" t="s">
        <v>92</v>
      </c>
      <c r="B25" t="s">
        <v>48</v>
      </c>
      <c r="C25">
        <v>147</v>
      </c>
      <c r="D25">
        <v>638</v>
      </c>
      <c r="E25">
        <v>22</v>
      </c>
      <c r="F25">
        <v>81</v>
      </c>
      <c r="G25">
        <v>80</v>
      </c>
      <c r="H25">
        <v>9</v>
      </c>
      <c r="I25">
        <v>0.10344827500000001</v>
      </c>
      <c r="J25">
        <v>0.24137931000000001</v>
      </c>
      <c r="K25">
        <v>0.171681416</v>
      </c>
      <c r="L25">
        <v>0.296675191</v>
      </c>
      <c r="M25">
        <v>0.24424778699999999</v>
      </c>
      <c r="N25">
        <v>0.32758620599999999</v>
      </c>
      <c r="O25">
        <v>0.41592920300000003</v>
      </c>
      <c r="P25">
        <v>0.32462947056584901</v>
      </c>
      <c r="Q25">
        <v>0.34499999999999997</v>
      </c>
      <c r="R25">
        <v>103.72310389170801</v>
      </c>
      <c r="S25">
        <v>2.3269379115663398</v>
      </c>
      <c r="T25">
        <v>5.2696281797640099</v>
      </c>
      <c r="U25">
        <v>20.577129840850802</v>
      </c>
      <c r="V25">
        <v>4.7306621124779102</v>
      </c>
      <c r="W25" t="s">
        <v>92</v>
      </c>
      <c r="X25">
        <v>18314</v>
      </c>
      <c r="Y25">
        <v>621020</v>
      </c>
    </row>
    <row r="26" spans="1:25" x14ac:dyDescent="0.3">
      <c r="A26" t="s">
        <v>184</v>
      </c>
      <c r="B26" t="s">
        <v>172</v>
      </c>
      <c r="C26">
        <v>156</v>
      </c>
      <c r="D26">
        <v>691</v>
      </c>
      <c r="E26">
        <v>24</v>
      </c>
      <c r="F26">
        <v>87</v>
      </c>
      <c r="G26">
        <v>80</v>
      </c>
      <c r="H26">
        <v>28</v>
      </c>
      <c r="I26">
        <v>0.105643994</v>
      </c>
      <c r="J26">
        <v>0.105643994</v>
      </c>
      <c r="K26">
        <v>0.19312602300000001</v>
      </c>
      <c r="L26">
        <v>0.28461538400000003</v>
      </c>
      <c r="M26">
        <v>0.28150572800000001</v>
      </c>
      <c r="N26">
        <v>0.35600578799999999</v>
      </c>
      <c r="O26">
        <v>0.47463175099999999</v>
      </c>
      <c r="P26">
        <v>0.34583934370890501</v>
      </c>
      <c r="Q26">
        <v>0.35899999999999999</v>
      </c>
      <c r="R26">
        <v>122.862624113728</v>
      </c>
      <c r="S26">
        <v>2.4699179357848999</v>
      </c>
      <c r="T26">
        <v>21.3993268445981</v>
      </c>
      <c r="U26">
        <v>2.2523101568222001</v>
      </c>
      <c r="V26">
        <v>4.71721195379817</v>
      </c>
      <c r="W26" t="s">
        <v>184</v>
      </c>
      <c r="X26">
        <v>13510</v>
      </c>
      <c r="Y26">
        <v>608070</v>
      </c>
    </row>
    <row r="27" spans="1:25" x14ac:dyDescent="0.3">
      <c r="A27" t="s">
        <v>214</v>
      </c>
      <c r="B27" t="s">
        <v>269</v>
      </c>
      <c r="C27">
        <v>155</v>
      </c>
      <c r="D27">
        <v>665</v>
      </c>
      <c r="E27">
        <v>19</v>
      </c>
      <c r="F27">
        <v>83</v>
      </c>
      <c r="G27">
        <v>58</v>
      </c>
      <c r="H27">
        <v>19</v>
      </c>
      <c r="I27">
        <v>8.4210525999999994E-2</v>
      </c>
      <c r="J27">
        <v>0.165413533</v>
      </c>
      <c r="K27">
        <v>0.154362416</v>
      </c>
      <c r="L27">
        <v>0.31923889999999999</v>
      </c>
      <c r="M27">
        <v>0.28523489899999999</v>
      </c>
      <c r="N27">
        <v>0.35037593900000003</v>
      </c>
      <c r="O27">
        <v>0.43959731499999999</v>
      </c>
      <c r="P27">
        <v>0.34280308538809701</v>
      </c>
      <c r="Q27">
        <v>0.318</v>
      </c>
      <c r="R27">
        <v>120.16031045906701</v>
      </c>
      <c r="S27">
        <v>0.92230530502274599</v>
      </c>
      <c r="T27">
        <v>17.531079479129701</v>
      </c>
      <c r="U27">
        <v>7.1016601324081403</v>
      </c>
      <c r="V27">
        <v>4.7007291581050099</v>
      </c>
      <c r="W27" t="s">
        <v>214</v>
      </c>
      <c r="X27">
        <v>12161</v>
      </c>
      <c r="Y27">
        <v>593428</v>
      </c>
    </row>
    <row r="28" spans="1:25" x14ac:dyDescent="0.3">
      <c r="A28" t="s">
        <v>233</v>
      </c>
      <c r="B28" t="s">
        <v>48</v>
      </c>
      <c r="C28">
        <v>150</v>
      </c>
      <c r="D28">
        <v>688</v>
      </c>
      <c r="E28">
        <v>9</v>
      </c>
      <c r="F28">
        <v>98</v>
      </c>
      <c r="G28">
        <v>68</v>
      </c>
      <c r="H28">
        <v>43</v>
      </c>
      <c r="I28">
        <v>7.1220930000000002E-2</v>
      </c>
      <c r="J28">
        <v>0.12063953400000001</v>
      </c>
      <c r="K28">
        <v>0.100161551</v>
      </c>
      <c r="L28">
        <v>0.31203007500000002</v>
      </c>
      <c r="M28">
        <v>0.28271405399999999</v>
      </c>
      <c r="N28">
        <v>0.34643376999999997</v>
      </c>
      <c r="O28">
        <v>0.38287560500000001</v>
      </c>
      <c r="P28">
        <v>0.322124566053198</v>
      </c>
      <c r="Q28">
        <v>0.311</v>
      </c>
      <c r="R28">
        <v>102.04386104568</v>
      </c>
      <c r="S28">
        <v>6.7693103840574604</v>
      </c>
      <c r="T28">
        <v>8.51135199204891</v>
      </c>
      <c r="U28">
        <v>13.0138394832611</v>
      </c>
      <c r="V28">
        <v>4.4684774026385599</v>
      </c>
      <c r="W28" t="s">
        <v>233</v>
      </c>
      <c r="X28">
        <v>21479</v>
      </c>
      <c r="Y28">
        <v>663538</v>
      </c>
    </row>
    <row r="29" spans="1:25" x14ac:dyDescent="0.3">
      <c r="A29" t="s">
        <v>217</v>
      </c>
      <c r="B29" t="s">
        <v>29</v>
      </c>
      <c r="C29">
        <v>161</v>
      </c>
      <c r="D29">
        <v>724</v>
      </c>
      <c r="E29">
        <v>25</v>
      </c>
      <c r="F29">
        <v>103</v>
      </c>
      <c r="G29">
        <v>98</v>
      </c>
      <c r="H29">
        <v>3</v>
      </c>
      <c r="I29">
        <v>0.127071823</v>
      </c>
      <c r="J29">
        <v>0.120165745</v>
      </c>
      <c r="K29">
        <v>0.178456592</v>
      </c>
      <c r="L29">
        <v>0.26953125</v>
      </c>
      <c r="M29">
        <v>0.26205787699999999</v>
      </c>
      <c r="N29">
        <v>0.36325966799999998</v>
      </c>
      <c r="O29">
        <v>0.44051446900000002</v>
      </c>
      <c r="P29">
        <v>0.35115807803339899</v>
      </c>
      <c r="Q29">
        <v>0.35099999999999998</v>
      </c>
      <c r="R29">
        <v>125.294773014445</v>
      </c>
      <c r="S29">
        <v>-4.1606076206080598</v>
      </c>
      <c r="T29">
        <v>17.782709632687499</v>
      </c>
      <c r="U29">
        <v>2.2246851176023399</v>
      </c>
      <c r="V29">
        <v>4.4664613791224204</v>
      </c>
      <c r="W29" t="s">
        <v>217</v>
      </c>
      <c r="X29">
        <v>17678</v>
      </c>
      <c r="Y29">
        <v>608324</v>
      </c>
    </row>
    <row r="30" spans="1:25" x14ac:dyDescent="0.3">
      <c r="A30" t="s">
        <v>52</v>
      </c>
      <c r="B30" t="s">
        <v>35</v>
      </c>
      <c r="C30">
        <v>148</v>
      </c>
      <c r="D30">
        <v>632</v>
      </c>
      <c r="E30">
        <v>39</v>
      </c>
      <c r="F30">
        <v>108</v>
      </c>
      <c r="G30">
        <v>107</v>
      </c>
      <c r="H30">
        <v>9</v>
      </c>
      <c r="I30">
        <v>0.102848101</v>
      </c>
      <c r="J30">
        <v>0.27689873399999998</v>
      </c>
      <c r="K30">
        <v>0.26306306299999999</v>
      </c>
      <c r="L30">
        <v>0.27953890399999998</v>
      </c>
      <c r="M30">
        <v>0.24504504499999999</v>
      </c>
      <c r="N30">
        <v>0.32753164499999998</v>
      </c>
      <c r="O30">
        <v>0.50810810799999995</v>
      </c>
      <c r="P30">
        <v>0.35416315807194598</v>
      </c>
      <c r="Q30">
        <v>0.36599999999999999</v>
      </c>
      <c r="R30">
        <v>124.107775324112</v>
      </c>
      <c r="S30">
        <v>1.40090031502768</v>
      </c>
      <c r="T30">
        <v>19.656964037805501</v>
      </c>
      <c r="U30">
        <v>2.9603805541992099</v>
      </c>
      <c r="V30">
        <v>4.4126785773588102</v>
      </c>
      <c r="W30" t="s">
        <v>52</v>
      </c>
      <c r="X30">
        <v>19287</v>
      </c>
      <c r="Y30">
        <v>666969</v>
      </c>
    </row>
    <row r="31" spans="1:25" x14ac:dyDescent="0.3">
      <c r="A31" t="s">
        <v>182</v>
      </c>
      <c r="B31" t="s">
        <v>129</v>
      </c>
      <c r="C31">
        <v>150</v>
      </c>
      <c r="D31">
        <v>650</v>
      </c>
      <c r="E31">
        <v>25</v>
      </c>
      <c r="F31">
        <v>94</v>
      </c>
      <c r="G31">
        <v>82</v>
      </c>
      <c r="H31">
        <v>8</v>
      </c>
      <c r="I31">
        <v>0.10923076900000001</v>
      </c>
      <c r="J31">
        <v>0.16769230700000001</v>
      </c>
      <c r="K31">
        <v>0.20913883999999999</v>
      </c>
      <c r="L31">
        <v>0.3</v>
      </c>
      <c r="M31">
        <v>0.27592267100000001</v>
      </c>
      <c r="N31">
        <v>0.35846153800000002</v>
      </c>
      <c r="O31">
        <v>0.485061511</v>
      </c>
      <c r="P31">
        <v>0.360823171466221</v>
      </c>
      <c r="Q31">
        <v>0.34200000000000003</v>
      </c>
      <c r="R31">
        <v>126.79608929701401</v>
      </c>
      <c r="S31">
        <v>-1.8500496167689499E-2</v>
      </c>
      <c r="T31">
        <v>21.559117097748601</v>
      </c>
      <c r="U31">
        <v>0.35984003543853699</v>
      </c>
      <c r="V31">
        <v>4.3794910369745796</v>
      </c>
      <c r="W31" t="s">
        <v>182</v>
      </c>
      <c r="X31">
        <v>13613</v>
      </c>
      <c r="Y31">
        <v>606466</v>
      </c>
    </row>
    <row r="32" spans="1:25" x14ac:dyDescent="0.3">
      <c r="A32" t="s">
        <v>222</v>
      </c>
      <c r="B32" t="s">
        <v>269</v>
      </c>
      <c r="C32">
        <v>152</v>
      </c>
      <c r="D32">
        <v>626</v>
      </c>
      <c r="E32">
        <v>17</v>
      </c>
      <c r="F32">
        <v>84</v>
      </c>
      <c r="G32">
        <v>60</v>
      </c>
      <c r="H32">
        <v>38</v>
      </c>
      <c r="I32">
        <v>0.119808306</v>
      </c>
      <c r="J32">
        <v>0.198083067</v>
      </c>
      <c r="K32">
        <v>0.13754646800000001</v>
      </c>
      <c r="L32">
        <v>0.30597014900000002</v>
      </c>
      <c r="M32">
        <v>0.26022304800000001</v>
      </c>
      <c r="N32">
        <v>0.35104669799999999</v>
      </c>
      <c r="O32">
        <v>0.39776951599999999</v>
      </c>
      <c r="P32">
        <v>0.33000744821563799</v>
      </c>
      <c r="Q32">
        <v>0.313</v>
      </c>
      <c r="R32">
        <v>111.58234588049901</v>
      </c>
      <c r="S32">
        <v>4.14230179274454</v>
      </c>
      <c r="T32">
        <v>13.1246437022042</v>
      </c>
      <c r="U32">
        <v>9.1006100177764893</v>
      </c>
      <c r="V32">
        <v>4.32903311486234</v>
      </c>
      <c r="W32" t="s">
        <v>222</v>
      </c>
      <c r="X32">
        <v>27506</v>
      </c>
      <c r="Y32">
        <v>673490</v>
      </c>
    </row>
    <row r="33" spans="1:25" x14ac:dyDescent="0.3">
      <c r="A33" t="s">
        <v>210</v>
      </c>
      <c r="B33" t="s">
        <v>272</v>
      </c>
      <c r="C33">
        <v>143</v>
      </c>
      <c r="D33">
        <v>571</v>
      </c>
      <c r="E33">
        <v>31</v>
      </c>
      <c r="F33">
        <v>71</v>
      </c>
      <c r="G33">
        <v>98</v>
      </c>
      <c r="H33">
        <v>1</v>
      </c>
      <c r="I33">
        <v>0.101576182</v>
      </c>
      <c r="J33">
        <v>0.18213660200000001</v>
      </c>
      <c r="K33">
        <v>0.237804878</v>
      </c>
      <c r="L33">
        <v>0.25698324</v>
      </c>
      <c r="M33">
        <v>0.25</v>
      </c>
      <c r="N33">
        <v>0.35201400999999999</v>
      </c>
      <c r="O33">
        <v>0.487804878</v>
      </c>
      <c r="P33">
        <v>0.362298186522649</v>
      </c>
      <c r="Q33">
        <v>0.315</v>
      </c>
      <c r="R33">
        <v>136.740084611268</v>
      </c>
      <c r="S33">
        <v>-1.92116248887032</v>
      </c>
      <c r="T33">
        <v>23.215591209287101</v>
      </c>
      <c r="U33">
        <v>0.24195900559425301</v>
      </c>
      <c r="V33">
        <v>4.2882390292843402</v>
      </c>
      <c r="W33" t="s">
        <v>210</v>
      </c>
      <c r="X33">
        <v>20036</v>
      </c>
      <c r="Y33">
        <v>670623</v>
      </c>
    </row>
    <row r="34" spans="1:25" x14ac:dyDescent="0.3">
      <c r="A34" t="s">
        <v>193</v>
      </c>
      <c r="B34" t="s">
        <v>48</v>
      </c>
      <c r="C34">
        <v>130</v>
      </c>
      <c r="D34">
        <v>556</v>
      </c>
      <c r="E34">
        <v>26</v>
      </c>
      <c r="F34">
        <v>95</v>
      </c>
      <c r="G34">
        <v>97</v>
      </c>
      <c r="H34">
        <v>20</v>
      </c>
      <c r="I34">
        <v>7.1942445999999993E-2</v>
      </c>
      <c r="J34">
        <v>0.15647481999999999</v>
      </c>
      <c r="K34">
        <v>0.218436874</v>
      </c>
      <c r="L34">
        <v>0.31909547700000002</v>
      </c>
      <c r="M34">
        <v>0.30661322600000002</v>
      </c>
      <c r="N34">
        <v>0.35611510699999999</v>
      </c>
      <c r="O34">
        <v>0.52505009999999996</v>
      </c>
      <c r="P34">
        <v>0.37021508042247497</v>
      </c>
      <c r="Q34">
        <v>0.32700000000000001</v>
      </c>
      <c r="R34">
        <v>134.28287527098701</v>
      </c>
      <c r="S34">
        <v>2.4323503333143801</v>
      </c>
      <c r="T34">
        <v>26.046415058397301</v>
      </c>
      <c r="U34">
        <v>-1.88133692741394</v>
      </c>
      <c r="V34">
        <v>4.28621479675106</v>
      </c>
      <c r="W34" t="s">
        <v>193</v>
      </c>
      <c r="X34">
        <v>15998</v>
      </c>
      <c r="Y34">
        <v>641355</v>
      </c>
    </row>
    <row r="35" spans="1:25" x14ac:dyDescent="0.3">
      <c r="A35" t="s">
        <v>28</v>
      </c>
      <c r="B35" t="s">
        <v>29</v>
      </c>
      <c r="C35">
        <v>114</v>
      </c>
      <c r="D35">
        <v>496</v>
      </c>
      <c r="E35">
        <v>31</v>
      </c>
      <c r="F35">
        <v>77</v>
      </c>
      <c r="G35">
        <v>97</v>
      </c>
      <c r="H35">
        <v>0</v>
      </c>
      <c r="I35">
        <v>0.13911290300000001</v>
      </c>
      <c r="J35">
        <v>0.18548387</v>
      </c>
      <c r="K35">
        <v>0.29024390300000003</v>
      </c>
      <c r="L35">
        <v>0.30584192399999999</v>
      </c>
      <c r="M35">
        <v>0.29268292600000001</v>
      </c>
      <c r="N35">
        <v>0.40725806399999998</v>
      </c>
      <c r="O35">
        <v>0.58292682900000004</v>
      </c>
      <c r="P35">
        <v>0.415487522141753</v>
      </c>
      <c r="Q35">
        <v>0.438</v>
      </c>
      <c r="R35">
        <v>169.882765564198</v>
      </c>
      <c r="S35">
        <v>-4.4936718340031803</v>
      </c>
      <c r="T35">
        <v>37.038504516603901</v>
      </c>
      <c r="U35">
        <v>-11.1644302606582</v>
      </c>
      <c r="V35">
        <v>4.2731975939092104</v>
      </c>
      <c r="W35" t="s">
        <v>28</v>
      </c>
      <c r="X35">
        <v>19556</v>
      </c>
      <c r="Y35">
        <v>670541</v>
      </c>
    </row>
    <row r="36" spans="1:25" x14ac:dyDescent="0.3">
      <c r="A36" t="s">
        <v>125</v>
      </c>
      <c r="B36" t="s">
        <v>46</v>
      </c>
      <c r="C36">
        <v>155</v>
      </c>
      <c r="D36">
        <v>691</v>
      </c>
      <c r="E36">
        <v>26</v>
      </c>
      <c r="F36">
        <v>102</v>
      </c>
      <c r="G36">
        <v>76</v>
      </c>
      <c r="H36">
        <v>30</v>
      </c>
      <c r="I36">
        <v>6.5123009999999995E-2</v>
      </c>
      <c r="J36">
        <v>0.21707670000000001</v>
      </c>
      <c r="K36">
        <v>0.19248826299999999</v>
      </c>
      <c r="L36">
        <v>0.31034482699999999</v>
      </c>
      <c r="M36">
        <v>0.26604068800000003</v>
      </c>
      <c r="N36">
        <v>0.31982633799999999</v>
      </c>
      <c r="O36">
        <v>0.45852895100000002</v>
      </c>
      <c r="P36">
        <v>0.33315842409438401</v>
      </c>
      <c r="Q36">
        <v>0.33</v>
      </c>
      <c r="R36">
        <v>107.94905076296401</v>
      </c>
      <c r="S36">
        <v>9.3909667120315099</v>
      </c>
      <c r="T36">
        <v>16.1957145591123</v>
      </c>
      <c r="U36">
        <v>3.2458100318908598</v>
      </c>
      <c r="V36">
        <v>4.27082387659528</v>
      </c>
      <c r="W36" t="s">
        <v>125</v>
      </c>
      <c r="X36">
        <v>16252</v>
      </c>
      <c r="Y36">
        <v>607208</v>
      </c>
    </row>
    <row r="37" spans="1:25" x14ac:dyDescent="0.3">
      <c r="A37" t="s">
        <v>114</v>
      </c>
      <c r="B37" t="s">
        <v>88</v>
      </c>
      <c r="C37">
        <v>152</v>
      </c>
      <c r="D37">
        <v>682</v>
      </c>
      <c r="E37">
        <v>24</v>
      </c>
      <c r="F37">
        <v>89</v>
      </c>
      <c r="G37">
        <v>68</v>
      </c>
      <c r="H37">
        <v>3</v>
      </c>
      <c r="I37">
        <v>0.108504398</v>
      </c>
      <c r="J37">
        <v>0.214076246</v>
      </c>
      <c r="K37">
        <v>0.19256756799999999</v>
      </c>
      <c r="L37">
        <v>0.32394366099999999</v>
      </c>
      <c r="M37">
        <v>0.27364864799999999</v>
      </c>
      <c r="N37">
        <v>0.36270190800000002</v>
      </c>
      <c r="O37">
        <v>0.46621621600000002</v>
      </c>
      <c r="P37">
        <v>0.35877528668500203</v>
      </c>
      <c r="Q37">
        <v>0.35199999999999998</v>
      </c>
      <c r="R37">
        <v>130.207497200181</v>
      </c>
      <c r="S37">
        <v>-3.4046514299698099</v>
      </c>
      <c r="T37">
        <v>22.117532704156201</v>
      </c>
      <c r="U37">
        <v>-2.8165298700332602</v>
      </c>
      <c r="V37">
        <v>4.2264359282610098</v>
      </c>
      <c r="W37" t="s">
        <v>114</v>
      </c>
      <c r="X37">
        <v>12927</v>
      </c>
      <c r="Y37">
        <v>607043</v>
      </c>
    </row>
    <row r="38" spans="1:25" x14ac:dyDescent="0.3">
      <c r="A38" t="s">
        <v>78</v>
      </c>
      <c r="B38" t="s">
        <v>27</v>
      </c>
      <c r="C38">
        <v>145</v>
      </c>
      <c r="D38">
        <v>569</v>
      </c>
      <c r="E38">
        <v>30</v>
      </c>
      <c r="F38">
        <v>78</v>
      </c>
      <c r="G38">
        <v>75</v>
      </c>
      <c r="H38">
        <v>0</v>
      </c>
      <c r="I38">
        <v>9.4903339000000003E-2</v>
      </c>
      <c r="J38">
        <v>0.27768014000000002</v>
      </c>
      <c r="K38">
        <v>0.22417154</v>
      </c>
      <c r="L38">
        <v>0.27300613400000001</v>
      </c>
      <c r="M38">
        <v>0.23196881</v>
      </c>
      <c r="N38">
        <v>0.30579964799999998</v>
      </c>
      <c r="O38">
        <v>0.45614035000000003</v>
      </c>
      <c r="P38">
        <v>0.32618319725906297</v>
      </c>
      <c r="Q38">
        <v>0.33</v>
      </c>
      <c r="R38">
        <v>111.41264084255</v>
      </c>
      <c r="S38">
        <v>-2.2242992431856599</v>
      </c>
      <c r="T38">
        <v>5.5566278481935996</v>
      </c>
      <c r="U38">
        <v>17.139849543571401</v>
      </c>
      <c r="V38">
        <v>4.2055195412927704</v>
      </c>
      <c r="W38" t="s">
        <v>78</v>
      </c>
      <c r="X38">
        <v>21534</v>
      </c>
      <c r="Y38">
        <v>663728</v>
      </c>
    </row>
    <row r="39" spans="1:25" x14ac:dyDescent="0.3">
      <c r="A39" t="s">
        <v>275</v>
      </c>
      <c r="B39" t="s">
        <v>269</v>
      </c>
      <c r="C39">
        <v>141</v>
      </c>
      <c r="D39">
        <v>635</v>
      </c>
      <c r="E39">
        <v>25</v>
      </c>
      <c r="F39">
        <v>91</v>
      </c>
      <c r="G39">
        <v>78</v>
      </c>
      <c r="H39">
        <v>29</v>
      </c>
      <c r="I39">
        <v>8.3464566000000004E-2</v>
      </c>
      <c r="J39">
        <v>0.222047244</v>
      </c>
      <c r="K39">
        <v>0.19130434800000001</v>
      </c>
      <c r="L39">
        <v>0.298543689</v>
      </c>
      <c r="M39">
        <v>0.25739130399999999</v>
      </c>
      <c r="N39">
        <v>0.32176656100000001</v>
      </c>
      <c r="O39">
        <v>0.448695652</v>
      </c>
      <c r="P39">
        <v>0.33173821673784298</v>
      </c>
      <c r="Q39">
        <v>0.36399999999999999</v>
      </c>
      <c r="R39">
        <v>112.742621908732</v>
      </c>
      <c r="S39">
        <v>3.0406021461821999</v>
      </c>
      <c r="T39">
        <v>13.064837196832199</v>
      </c>
      <c r="U39">
        <v>7.5190300941467196</v>
      </c>
      <c r="V39">
        <v>4.1957331065957302</v>
      </c>
      <c r="W39" t="s">
        <v>275</v>
      </c>
      <c r="X39">
        <v>19709</v>
      </c>
      <c r="Y39">
        <v>665487</v>
      </c>
    </row>
    <row r="40" spans="1:25" x14ac:dyDescent="0.3">
      <c r="A40" t="s">
        <v>225</v>
      </c>
      <c r="B40" t="s">
        <v>46</v>
      </c>
      <c r="C40">
        <v>151</v>
      </c>
      <c r="D40">
        <v>640</v>
      </c>
      <c r="E40">
        <v>15</v>
      </c>
      <c r="F40">
        <v>78</v>
      </c>
      <c r="G40">
        <v>62</v>
      </c>
      <c r="H40">
        <v>31</v>
      </c>
      <c r="I40">
        <v>6.0937499999999999E-2</v>
      </c>
      <c r="J40">
        <v>0.15625</v>
      </c>
      <c r="K40">
        <v>0.138461538</v>
      </c>
      <c r="L40">
        <v>0.31171548100000002</v>
      </c>
      <c r="M40">
        <v>0.28034187999999999</v>
      </c>
      <c r="N40">
        <v>0.32863849699999997</v>
      </c>
      <c r="O40">
        <v>0.41880341799999998</v>
      </c>
      <c r="P40">
        <v>0.32291151942877899</v>
      </c>
      <c r="Q40">
        <v>0.309</v>
      </c>
      <c r="R40">
        <v>101.079710527941</v>
      </c>
      <c r="S40">
        <v>4.9766668677329999</v>
      </c>
      <c r="T40">
        <v>5.8327304637486197</v>
      </c>
      <c r="U40">
        <v>14.0656399726867</v>
      </c>
      <c r="V40">
        <v>4.14425210928085</v>
      </c>
      <c r="W40" t="s">
        <v>225</v>
      </c>
      <c r="X40">
        <v>26294</v>
      </c>
      <c r="Y40">
        <v>681082</v>
      </c>
    </row>
    <row r="41" spans="1:25" x14ac:dyDescent="0.3">
      <c r="A41" t="s">
        <v>178</v>
      </c>
      <c r="B41" t="s">
        <v>29</v>
      </c>
      <c r="C41">
        <v>90</v>
      </c>
      <c r="D41">
        <v>410</v>
      </c>
      <c r="E41">
        <v>17</v>
      </c>
      <c r="F41">
        <v>76</v>
      </c>
      <c r="G41">
        <v>51</v>
      </c>
      <c r="H41">
        <v>14</v>
      </c>
      <c r="I41">
        <v>0.107317073</v>
      </c>
      <c r="J41">
        <v>0.17317073099999999</v>
      </c>
      <c r="K41">
        <v>0.21111111099999999</v>
      </c>
      <c r="L41">
        <v>0.347985347</v>
      </c>
      <c r="M41">
        <v>0.311111111</v>
      </c>
      <c r="N41">
        <v>0.39268292599999999</v>
      </c>
      <c r="O41">
        <v>0.52222222200000001</v>
      </c>
      <c r="P41">
        <v>0.39297256077208098</v>
      </c>
      <c r="Q41">
        <v>0.33100000000000002</v>
      </c>
      <c r="R41">
        <v>154.27720665220099</v>
      </c>
      <c r="S41">
        <v>4.3018503580242298E-2</v>
      </c>
      <c r="T41">
        <v>26.707569493362499</v>
      </c>
      <c r="U41">
        <v>0.32097995281219399</v>
      </c>
      <c r="V41">
        <v>4.0947590189658696</v>
      </c>
      <c r="W41" t="s">
        <v>178</v>
      </c>
      <c r="X41">
        <v>5417</v>
      </c>
      <c r="Y41">
        <v>514888</v>
      </c>
    </row>
    <row r="42" spans="1:25" x14ac:dyDescent="0.3">
      <c r="A42" t="s">
        <v>197</v>
      </c>
      <c r="B42" t="s">
        <v>21</v>
      </c>
      <c r="C42">
        <v>148</v>
      </c>
      <c r="D42">
        <v>660</v>
      </c>
      <c r="E42">
        <v>33</v>
      </c>
      <c r="F42">
        <v>96</v>
      </c>
      <c r="G42">
        <v>109</v>
      </c>
      <c r="H42">
        <v>13</v>
      </c>
      <c r="I42">
        <v>6.9696968999999998E-2</v>
      </c>
      <c r="J42">
        <v>0.16212121199999999</v>
      </c>
      <c r="K42">
        <v>0.23322147600000001</v>
      </c>
      <c r="L42">
        <v>0.288793103</v>
      </c>
      <c r="M42">
        <v>0.28020134200000002</v>
      </c>
      <c r="N42">
        <v>0.335866261</v>
      </c>
      <c r="O42">
        <v>0.513422818</v>
      </c>
      <c r="P42">
        <v>0.35837086571789301</v>
      </c>
      <c r="Q42">
        <v>0.34</v>
      </c>
      <c r="R42">
        <v>123.967135509253</v>
      </c>
      <c r="S42">
        <v>3.32750896504148</v>
      </c>
      <c r="T42">
        <v>22.924021335029501</v>
      </c>
      <c r="U42">
        <v>-4.6697902679443297</v>
      </c>
      <c r="V42">
        <v>4.0478031075652003</v>
      </c>
      <c r="W42" t="s">
        <v>197</v>
      </c>
      <c r="X42">
        <v>16556</v>
      </c>
      <c r="Y42">
        <v>645277</v>
      </c>
    </row>
    <row r="43" spans="1:25" x14ac:dyDescent="0.3">
      <c r="A43" t="s">
        <v>121</v>
      </c>
      <c r="B43" t="s">
        <v>25</v>
      </c>
      <c r="C43">
        <v>151</v>
      </c>
      <c r="D43">
        <v>567</v>
      </c>
      <c r="E43">
        <v>23</v>
      </c>
      <c r="F43">
        <v>86</v>
      </c>
      <c r="G43">
        <v>70</v>
      </c>
      <c r="H43">
        <v>16</v>
      </c>
      <c r="I43">
        <v>0.11992945300000001</v>
      </c>
      <c r="J43">
        <v>0.31922398499999999</v>
      </c>
      <c r="K43">
        <v>0.18840579800000001</v>
      </c>
      <c r="L43">
        <v>0.34275618299999999</v>
      </c>
      <c r="M43">
        <v>0.248447204</v>
      </c>
      <c r="N43">
        <v>0.35273368599999999</v>
      </c>
      <c r="O43">
        <v>0.43685300199999999</v>
      </c>
      <c r="P43">
        <v>0.34430466534392101</v>
      </c>
      <c r="Q43">
        <v>0.32500000000000001</v>
      </c>
      <c r="R43">
        <v>118.328017860448</v>
      </c>
      <c r="S43">
        <v>3.4197520990855899</v>
      </c>
      <c r="T43">
        <v>16.2938639317438</v>
      </c>
      <c r="U43">
        <v>4.5478099584579397</v>
      </c>
      <c r="V43">
        <v>3.9919377750270999</v>
      </c>
      <c r="W43" t="s">
        <v>121</v>
      </c>
      <c r="X43">
        <v>24770</v>
      </c>
      <c r="Y43">
        <v>681546</v>
      </c>
    </row>
    <row r="44" spans="1:25" x14ac:dyDescent="0.3">
      <c r="A44" t="s">
        <v>236</v>
      </c>
      <c r="B44" t="s">
        <v>112</v>
      </c>
      <c r="C44">
        <v>138</v>
      </c>
      <c r="D44">
        <v>556</v>
      </c>
      <c r="E44">
        <v>18</v>
      </c>
      <c r="F44">
        <v>73</v>
      </c>
      <c r="G44">
        <v>66</v>
      </c>
      <c r="H44">
        <v>27</v>
      </c>
      <c r="I44">
        <v>8.4532373999999993E-2</v>
      </c>
      <c r="J44">
        <v>0.161870503</v>
      </c>
      <c r="K44">
        <v>0.18852458999999999</v>
      </c>
      <c r="L44">
        <v>0.30809399399999998</v>
      </c>
      <c r="M44">
        <v>0.27868852399999999</v>
      </c>
      <c r="N44">
        <v>0.35218978099999998</v>
      </c>
      <c r="O44">
        <v>0.46721311399999998</v>
      </c>
      <c r="P44">
        <v>0.35269147473671703</v>
      </c>
      <c r="Q44">
        <v>0.28899999999999998</v>
      </c>
      <c r="R44">
        <v>116.461986316333</v>
      </c>
      <c r="S44">
        <v>6.0499349460005698</v>
      </c>
      <c r="T44">
        <v>17.388960838799299</v>
      </c>
      <c r="U44">
        <v>3.7773799300193698</v>
      </c>
      <c r="V44">
        <v>3.9871873168351901</v>
      </c>
      <c r="W44" t="s">
        <v>236</v>
      </c>
      <c r="X44">
        <v>19522</v>
      </c>
      <c r="Y44">
        <v>670770</v>
      </c>
    </row>
    <row r="45" spans="1:25" x14ac:dyDescent="0.3">
      <c r="A45" t="s">
        <v>124</v>
      </c>
      <c r="B45" t="s">
        <v>19</v>
      </c>
      <c r="C45">
        <v>135</v>
      </c>
      <c r="D45">
        <v>601</v>
      </c>
      <c r="E45">
        <v>20</v>
      </c>
      <c r="F45">
        <v>69</v>
      </c>
      <c r="G45">
        <v>73</v>
      </c>
      <c r="H45">
        <v>5</v>
      </c>
      <c r="I45">
        <v>4.4925123999999997E-2</v>
      </c>
      <c r="J45">
        <v>0.19134775300000001</v>
      </c>
      <c r="K45">
        <v>0.168126095</v>
      </c>
      <c r="L45">
        <v>0.35469107500000002</v>
      </c>
      <c r="M45">
        <v>0.30647985900000002</v>
      </c>
      <c r="N45">
        <v>0.33943427599999998</v>
      </c>
      <c r="O45">
        <v>0.474605954</v>
      </c>
      <c r="P45">
        <v>0.34943792615674601</v>
      </c>
      <c r="Q45">
        <v>0.36299999999999999</v>
      </c>
      <c r="R45">
        <v>124.644974814264</v>
      </c>
      <c r="S45">
        <v>-1.41417483100667</v>
      </c>
      <c r="T45">
        <v>16.333267760855101</v>
      </c>
      <c r="U45">
        <v>2.7674400806427002</v>
      </c>
      <c r="V45">
        <v>3.9561890656868099</v>
      </c>
      <c r="W45" t="s">
        <v>124</v>
      </c>
      <c r="X45">
        <v>19612</v>
      </c>
      <c r="Y45">
        <v>666182</v>
      </c>
    </row>
    <row r="46" spans="1:25" x14ac:dyDescent="0.3">
      <c r="A46" t="s">
        <v>128</v>
      </c>
      <c r="B46" t="s">
        <v>129</v>
      </c>
      <c r="C46">
        <v>157</v>
      </c>
      <c r="D46">
        <v>661</v>
      </c>
      <c r="E46">
        <v>33</v>
      </c>
      <c r="F46">
        <v>86</v>
      </c>
      <c r="G46">
        <v>103</v>
      </c>
      <c r="H46">
        <v>11</v>
      </c>
      <c r="I46">
        <v>9.3797275999999999E-2</v>
      </c>
      <c r="J46">
        <v>0.19213313100000001</v>
      </c>
      <c r="K46">
        <v>0.238831615</v>
      </c>
      <c r="L46">
        <v>0.27209302299999999</v>
      </c>
      <c r="M46">
        <v>0.25773195799999998</v>
      </c>
      <c r="N46">
        <v>0.33333333300000001</v>
      </c>
      <c r="O46">
        <v>0.49656357299999998</v>
      </c>
      <c r="P46">
        <v>0.35104271411169902</v>
      </c>
      <c r="Q46">
        <v>0.33900000000000002</v>
      </c>
      <c r="R46">
        <v>120.239446933799</v>
      </c>
      <c r="S46">
        <v>1.18316052574664</v>
      </c>
      <c r="T46">
        <v>17.756835562454999</v>
      </c>
      <c r="U46">
        <v>-0.84930038452148404</v>
      </c>
      <c r="V46">
        <v>3.91688860950467</v>
      </c>
      <c r="W46" t="s">
        <v>128</v>
      </c>
      <c r="X46">
        <v>13419</v>
      </c>
      <c r="Y46">
        <v>572233</v>
      </c>
    </row>
    <row r="47" spans="1:25" x14ac:dyDescent="0.3">
      <c r="A47" t="s">
        <v>174</v>
      </c>
      <c r="B47" t="s">
        <v>25</v>
      </c>
      <c r="C47">
        <v>126</v>
      </c>
      <c r="D47">
        <v>554</v>
      </c>
      <c r="E47">
        <v>19</v>
      </c>
      <c r="F47">
        <v>80</v>
      </c>
      <c r="G47">
        <v>76</v>
      </c>
      <c r="H47">
        <v>3</v>
      </c>
      <c r="I47">
        <v>0.11371841100000001</v>
      </c>
      <c r="J47">
        <v>0.160649819</v>
      </c>
      <c r="K47">
        <v>0.176724138</v>
      </c>
      <c r="L47">
        <v>0.27717391299999999</v>
      </c>
      <c r="M47">
        <v>0.26077586200000002</v>
      </c>
      <c r="N47">
        <v>0.35920577599999998</v>
      </c>
      <c r="O47">
        <v>0.4375</v>
      </c>
      <c r="P47">
        <v>0.34491866535466598</v>
      </c>
      <c r="Q47">
        <v>0.35199999999999998</v>
      </c>
      <c r="R47">
        <v>118.739632403157</v>
      </c>
      <c r="S47">
        <v>-1.08989156456664</v>
      </c>
      <c r="T47">
        <v>11.77154711086</v>
      </c>
      <c r="U47">
        <v>8.5566478520631701</v>
      </c>
      <c r="V47">
        <v>3.8968591693013299</v>
      </c>
      <c r="W47" t="s">
        <v>174</v>
      </c>
      <c r="X47">
        <v>19197</v>
      </c>
      <c r="Y47">
        <v>669257</v>
      </c>
    </row>
    <row r="48" spans="1:25" x14ac:dyDescent="0.3">
      <c r="A48" t="s">
        <v>223</v>
      </c>
      <c r="B48" t="s">
        <v>172</v>
      </c>
      <c r="C48">
        <v>153</v>
      </c>
      <c r="D48">
        <v>616</v>
      </c>
      <c r="E48">
        <v>15</v>
      </c>
      <c r="F48">
        <v>76</v>
      </c>
      <c r="G48">
        <v>62</v>
      </c>
      <c r="H48">
        <v>30</v>
      </c>
      <c r="I48">
        <v>5.1948051000000002E-2</v>
      </c>
      <c r="J48">
        <v>0.181818181</v>
      </c>
      <c r="K48">
        <v>0.147217235</v>
      </c>
      <c r="L48">
        <v>0.28868360199999998</v>
      </c>
      <c r="M48">
        <v>0.251346499</v>
      </c>
      <c r="N48">
        <v>0.31372549</v>
      </c>
      <c r="O48">
        <v>0.398563734</v>
      </c>
      <c r="P48">
        <v>0.30913711925249698</v>
      </c>
      <c r="Q48">
        <v>0.29699999999999999</v>
      </c>
      <c r="R48">
        <v>97.423596413361096</v>
      </c>
      <c r="S48">
        <v>4.1615150002762604</v>
      </c>
      <c r="T48">
        <v>2.25987836040767</v>
      </c>
      <c r="U48">
        <v>15.6553995609283</v>
      </c>
      <c r="V48">
        <v>3.8891829842276802</v>
      </c>
      <c r="W48" t="s">
        <v>223</v>
      </c>
      <c r="X48">
        <v>19950</v>
      </c>
      <c r="Y48">
        <v>665926</v>
      </c>
    </row>
    <row r="49" spans="1:25" x14ac:dyDescent="0.3">
      <c r="A49" t="s">
        <v>177</v>
      </c>
      <c r="B49" t="s">
        <v>35</v>
      </c>
      <c r="C49">
        <v>131</v>
      </c>
      <c r="D49">
        <v>501</v>
      </c>
      <c r="E49">
        <v>18</v>
      </c>
      <c r="F49">
        <v>61</v>
      </c>
      <c r="G49">
        <v>95</v>
      </c>
      <c r="H49">
        <v>2</v>
      </c>
      <c r="I49">
        <v>7.9840319000000007E-2</v>
      </c>
      <c r="J49">
        <v>0.19161676599999999</v>
      </c>
      <c r="K49">
        <v>0.179431072</v>
      </c>
      <c r="L49">
        <v>0.28901734099999998</v>
      </c>
      <c r="M49">
        <v>0.25820568900000002</v>
      </c>
      <c r="N49">
        <v>0.31736526900000001</v>
      </c>
      <c r="O49">
        <v>0.43763676099999999</v>
      </c>
      <c r="P49">
        <v>0.32387172733853398</v>
      </c>
      <c r="Q49">
        <v>0.32400000000000001</v>
      </c>
      <c r="R49">
        <v>103.112193804897</v>
      </c>
      <c r="S49">
        <v>-0.65722129726782397</v>
      </c>
      <c r="T49">
        <v>1.2110385890324999</v>
      </c>
      <c r="U49">
        <v>19.9650700092315</v>
      </c>
      <c r="V49">
        <v>3.8217942728980199</v>
      </c>
      <c r="W49" t="s">
        <v>177</v>
      </c>
      <c r="X49">
        <v>16930</v>
      </c>
      <c r="Y49">
        <v>641680</v>
      </c>
    </row>
    <row r="50" spans="1:25" x14ac:dyDescent="0.3">
      <c r="A50" t="s">
        <v>276</v>
      </c>
      <c r="B50" t="s">
        <v>21</v>
      </c>
      <c r="C50">
        <v>138</v>
      </c>
      <c r="D50">
        <v>539</v>
      </c>
      <c r="E50">
        <v>18</v>
      </c>
      <c r="F50">
        <v>76</v>
      </c>
      <c r="G50">
        <v>57</v>
      </c>
      <c r="H50">
        <v>20</v>
      </c>
      <c r="I50">
        <v>4.6382188999999997E-2</v>
      </c>
      <c r="J50">
        <v>0.187384044</v>
      </c>
      <c r="K50">
        <v>0.18415841599999999</v>
      </c>
      <c r="L50">
        <v>0.334190231</v>
      </c>
      <c r="M50">
        <v>0.29306930599999997</v>
      </c>
      <c r="N50">
        <v>0.330855018</v>
      </c>
      <c r="O50">
        <v>0.47722772200000002</v>
      </c>
      <c r="P50">
        <v>0.34471987268334198</v>
      </c>
      <c r="Q50">
        <v>0.35699999999999998</v>
      </c>
      <c r="R50">
        <v>114.815755774549</v>
      </c>
      <c r="S50">
        <v>4.9555982532911003</v>
      </c>
      <c r="T50">
        <v>14.848673097755301</v>
      </c>
      <c r="U50">
        <v>4.7278499603271396</v>
      </c>
      <c r="V50">
        <v>3.7712783896626099</v>
      </c>
      <c r="W50" t="s">
        <v>276</v>
      </c>
      <c r="X50">
        <v>25931</v>
      </c>
      <c r="Y50">
        <v>671739</v>
      </c>
    </row>
    <row r="51" spans="1:25" x14ac:dyDescent="0.3">
      <c r="A51" t="s">
        <v>81</v>
      </c>
      <c r="B51" t="s">
        <v>82</v>
      </c>
      <c r="C51">
        <v>144</v>
      </c>
      <c r="D51">
        <v>632</v>
      </c>
      <c r="E51">
        <v>19</v>
      </c>
      <c r="F51">
        <v>106</v>
      </c>
      <c r="G51">
        <v>76</v>
      </c>
      <c r="H51">
        <v>28</v>
      </c>
      <c r="I51">
        <v>0.12341772099999999</v>
      </c>
      <c r="J51">
        <v>0.221518987</v>
      </c>
      <c r="K51">
        <v>0.16909090900000001</v>
      </c>
      <c r="L51">
        <v>0.34183673399999998</v>
      </c>
      <c r="M51">
        <v>0.27818181800000003</v>
      </c>
      <c r="N51">
        <v>0.37025316400000002</v>
      </c>
      <c r="O51">
        <v>0.44727272699999998</v>
      </c>
      <c r="P51">
        <v>0.35342848463058402</v>
      </c>
      <c r="Q51">
        <v>0.36199999999999999</v>
      </c>
      <c r="R51">
        <v>121.838012592334</v>
      </c>
      <c r="S51">
        <v>7.2510702167637602</v>
      </c>
      <c r="T51">
        <v>24.3492118176902</v>
      </c>
      <c r="U51">
        <v>-8.0264172255992801</v>
      </c>
      <c r="V51">
        <v>3.7607031865249798</v>
      </c>
      <c r="W51" t="s">
        <v>81</v>
      </c>
      <c r="X51">
        <v>11477</v>
      </c>
      <c r="Y51">
        <v>592885</v>
      </c>
    </row>
    <row r="52" spans="1:25" x14ac:dyDescent="0.3">
      <c r="A52" t="s">
        <v>153</v>
      </c>
      <c r="B52" t="s">
        <v>17</v>
      </c>
      <c r="C52">
        <v>158</v>
      </c>
      <c r="D52">
        <v>672</v>
      </c>
      <c r="E52">
        <v>25</v>
      </c>
      <c r="F52">
        <v>90</v>
      </c>
      <c r="G52">
        <v>68</v>
      </c>
      <c r="H52">
        <v>13</v>
      </c>
      <c r="I52">
        <v>9.9702379999999993E-2</v>
      </c>
      <c r="J52">
        <v>0.14583333300000001</v>
      </c>
      <c r="K52">
        <v>0.179530202</v>
      </c>
      <c r="L52">
        <v>0.28810020800000002</v>
      </c>
      <c r="M52">
        <v>0.27348993199999999</v>
      </c>
      <c r="N52">
        <v>0.34672618999999999</v>
      </c>
      <c r="O52">
        <v>0.45302013400000002</v>
      </c>
      <c r="P52">
        <v>0.345510305570704</v>
      </c>
      <c r="Q52">
        <v>0.36199999999999999</v>
      </c>
      <c r="R52">
        <v>122.588659401949</v>
      </c>
      <c r="S52">
        <v>-1.2526437854394299</v>
      </c>
      <c r="T52">
        <v>16.935679272339701</v>
      </c>
      <c r="U52">
        <v>-2.3134739398956299</v>
      </c>
      <c r="V52">
        <v>3.7519605859967098</v>
      </c>
      <c r="W52" t="s">
        <v>153</v>
      </c>
      <c r="X52">
        <v>16997</v>
      </c>
      <c r="Y52">
        <v>650402</v>
      </c>
    </row>
    <row r="53" spans="1:25" x14ac:dyDescent="0.3">
      <c r="A53" t="s">
        <v>68</v>
      </c>
      <c r="B53" t="s">
        <v>69</v>
      </c>
      <c r="C53">
        <v>106</v>
      </c>
      <c r="D53">
        <v>424</v>
      </c>
      <c r="E53">
        <v>20</v>
      </c>
      <c r="F53">
        <v>60</v>
      </c>
      <c r="G53">
        <v>62</v>
      </c>
      <c r="H53">
        <v>20</v>
      </c>
      <c r="I53">
        <v>0.125</v>
      </c>
      <c r="J53">
        <v>0.29716981100000001</v>
      </c>
      <c r="K53">
        <v>0.24523160799999999</v>
      </c>
      <c r="L53">
        <v>0.4009009</v>
      </c>
      <c r="M53">
        <v>0.297002724</v>
      </c>
      <c r="N53">
        <v>0.38915094300000003</v>
      </c>
      <c r="O53">
        <v>0.54223433200000004</v>
      </c>
      <c r="P53">
        <v>0.39499556791753998</v>
      </c>
      <c r="Q53">
        <v>0.36199999999999999</v>
      </c>
      <c r="R53">
        <v>134.98131189364</v>
      </c>
      <c r="S53">
        <v>2.0595791060477402</v>
      </c>
      <c r="T53">
        <v>20.434296501776799</v>
      </c>
      <c r="U53">
        <v>1.56826019287109</v>
      </c>
      <c r="V53">
        <v>3.6250666414320598</v>
      </c>
      <c r="W53" t="s">
        <v>68</v>
      </c>
      <c r="X53">
        <v>20529</v>
      </c>
      <c r="Y53">
        <v>666134</v>
      </c>
    </row>
    <row r="54" spans="1:25" x14ac:dyDescent="0.3">
      <c r="A54" t="s">
        <v>216</v>
      </c>
      <c r="B54" t="s">
        <v>277</v>
      </c>
      <c r="C54">
        <v>120</v>
      </c>
      <c r="D54">
        <v>530</v>
      </c>
      <c r="E54">
        <v>14</v>
      </c>
      <c r="F54">
        <v>63</v>
      </c>
      <c r="G54">
        <v>49</v>
      </c>
      <c r="H54">
        <v>23</v>
      </c>
      <c r="I54">
        <v>4.1509432999999998E-2</v>
      </c>
      <c r="J54">
        <v>0.22641509400000001</v>
      </c>
      <c r="K54">
        <v>0.14545454599999999</v>
      </c>
      <c r="L54">
        <v>0.33057851199999999</v>
      </c>
      <c r="M54">
        <v>0.27070706999999999</v>
      </c>
      <c r="N54">
        <v>0.315094339</v>
      </c>
      <c r="O54">
        <v>0.41616161600000001</v>
      </c>
      <c r="P54">
        <v>0.31630667396213602</v>
      </c>
      <c r="Q54">
        <v>0.29199999999999998</v>
      </c>
      <c r="R54">
        <v>100.930914561726</v>
      </c>
      <c r="S54">
        <v>1.86143908463418</v>
      </c>
      <c r="T54">
        <v>2.4726687336001301</v>
      </c>
      <c r="U54">
        <v>15.409909844398401</v>
      </c>
      <c r="V54">
        <v>3.57198655143638</v>
      </c>
      <c r="W54" t="s">
        <v>216</v>
      </c>
      <c r="X54">
        <v>16426</v>
      </c>
      <c r="Y54">
        <v>642731</v>
      </c>
    </row>
    <row r="55" spans="1:25" x14ac:dyDescent="0.3">
      <c r="A55" t="s">
        <v>138</v>
      </c>
      <c r="B55" t="s">
        <v>272</v>
      </c>
      <c r="C55">
        <v>135</v>
      </c>
      <c r="D55">
        <v>501</v>
      </c>
      <c r="E55">
        <v>20</v>
      </c>
      <c r="F55">
        <v>71</v>
      </c>
      <c r="G55">
        <v>83</v>
      </c>
      <c r="H55">
        <v>32</v>
      </c>
      <c r="I55">
        <v>6.1876247000000002E-2</v>
      </c>
      <c r="J55">
        <v>0.24750499000000001</v>
      </c>
      <c r="K55">
        <v>0.20815450699999999</v>
      </c>
      <c r="L55">
        <v>0.35692307600000001</v>
      </c>
      <c r="M55">
        <v>0.29184549300000001</v>
      </c>
      <c r="N55">
        <v>0.335329341</v>
      </c>
      <c r="O55">
        <v>0.5</v>
      </c>
      <c r="P55">
        <v>0.35402089954617</v>
      </c>
      <c r="Q55">
        <v>0.34100000000000003</v>
      </c>
      <c r="R55">
        <v>131.002935547493</v>
      </c>
      <c r="S55">
        <v>4.7912697694264299</v>
      </c>
      <c r="T55">
        <v>23.402431050511801</v>
      </c>
      <c r="U55">
        <v>-4.9363101720809901</v>
      </c>
      <c r="V55">
        <v>3.5515602708513199</v>
      </c>
      <c r="W55" t="s">
        <v>138</v>
      </c>
      <c r="X55">
        <v>19953</v>
      </c>
      <c r="Y55">
        <v>666139</v>
      </c>
    </row>
    <row r="56" spans="1:25" x14ac:dyDescent="0.3">
      <c r="A56" t="s">
        <v>109</v>
      </c>
      <c r="B56" t="s">
        <v>46</v>
      </c>
      <c r="C56">
        <v>133</v>
      </c>
      <c r="D56">
        <v>472</v>
      </c>
      <c r="E56">
        <v>12</v>
      </c>
      <c r="F56">
        <v>58</v>
      </c>
      <c r="G56">
        <v>60</v>
      </c>
      <c r="H56">
        <v>10</v>
      </c>
      <c r="I56">
        <v>0.125</v>
      </c>
      <c r="J56">
        <v>0.30508474499999999</v>
      </c>
      <c r="K56">
        <v>0.18069307000000001</v>
      </c>
      <c r="L56">
        <v>0.396825396</v>
      </c>
      <c r="M56">
        <v>0.27722772200000001</v>
      </c>
      <c r="N56">
        <v>0.37154989300000002</v>
      </c>
      <c r="O56">
        <v>0.45792079200000002</v>
      </c>
      <c r="P56">
        <v>0.35825564027595103</v>
      </c>
      <c r="Q56">
        <v>0.32200000000000001</v>
      </c>
      <c r="R56">
        <v>124.77377223049</v>
      </c>
      <c r="S56">
        <v>2.6763184415176502</v>
      </c>
      <c r="T56">
        <v>17.1624644457758</v>
      </c>
      <c r="U56">
        <v>2.1599559783935498</v>
      </c>
      <c r="V56">
        <v>3.5198116453283999</v>
      </c>
      <c r="W56" t="s">
        <v>109</v>
      </c>
      <c r="X56">
        <v>20202</v>
      </c>
      <c r="Y56">
        <v>669016</v>
      </c>
    </row>
    <row r="57" spans="1:25" x14ac:dyDescent="0.3">
      <c r="A57" t="s">
        <v>70</v>
      </c>
      <c r="B57" t="s">
        <v>46</v>
      </c>
      <c r="C57">
        <v>126</v>
      </c>
      <c r="D57">
        <v>546</v>
      </c>
      <c r="E57">
        <v>21</v>
      </c>
      <c r="F57">
        <v>84</v>
      </c>
      <c r="G57">
        <v>72</v>
      </c>
      <c r="H57">
        <v>11</v>
      </c>
      <c r="I57">
        <v>0.14652014599999999</v>
      </c>
      <c r="J57">
        <v>0.21794871699999999</v>
      </c>
      <c r="K57">
        <v>0.205689278</v>
      </c>
      <c r="L57">
        <v>0.35202492200000002</v>
      </c>
      <c r="M57">
        <v>0.29321662999999998</v>
      </c>
      <c r="N57">
        <v>0.40109890100000001</v>
      </c>
      <c r="O57">
        <v>0.49890590800000001</v>
      </c>
      <c r="P57">
        <v>0.38421847629724298</v>
      </c>
      <c r="Q57">
        <v>0.39900000000000002</v>
      </c>
      <c r="R57">
        <v>142.178789639797</v>
      </c>
      <c r="S57">
        <v>-0.33794949203729602</v>
      </c>
      <c r="T57">
        <v>28.1922937834048</v>
      </c>
      <c r="U57">
        <v>-11.5450937747955</v>
      </c>
      <c r="V57">
        <v>3.5027980852648999</v>
      </c>
      <c r="W57" t="s">
        <v>70</v>
      </c>
      <c r="X57">
        <v>11579</v>
      </c>
      <c r="Y57">
        <v>547180</v>
      </c>
    </row>
    <row r="58" spans="1:25" x14ac:dyDescent="0.3">
      <c r="A58" t="s">
        <v>107</v>
      </c>
      <c r="B58" t="s">
        <v>269</v>
      </c>
      <c r="C58">
        <v>138</v>
      </c>
      <c r="D58">
        <v>601</v>
      </c>
      <c r="E58">
        <v>30</v>
      </c>
      <c r="F58">
        <v>75</v>
      </c>
      <c r="G58">
        <v>91</v>
      </c>
      <c r="H58">
        <v>3</v>
      </c>
      <c r="I58">
        <v>8.3194674999999996E-2</v>
      </c>
      <c r="J58">
        <v>0.18136439200000001</v>
      </c>
      <c r="K58">
        <v>0.20441988999999999</v>
      </c>
      <c r="L58">
        <v>0.268292682</v>
      </c>
      <c r="M58">
        <v>0.257826887</v>
      </c>
      <c r="N58">
        <v>0.31946755399999999</v>
      </c>
      <c r="O58">
        <v>0.462246777</v>
      </c>
      <c r="P58">
        <v>0.33389820496241202</v>
      </c>
      <c r="Q58">
        <v>0.33500000000000002</v>
      </c>
      <c r="R58">
        <v>114.190639090741</v>
      </c>
      <c r="S58">
        <v>-2.40074281580746</v>
      </c>
      <c r="T58">
        <v>8.1648810517367494</v>
      </c>
      <c r="U58">
        <v>6.3435600996017403</v>
      </c>
      <c r="V58">
        <v>3.4751533847583</v>
      </c>
      <c r="W58" t="s">
        <v>107</v>
      </c>
      <c r="X58">
        <v>11493</v>
      </c>
      <c r="Y58">
        <v>592518</v>
      </c>
    </row>
    <row r="59" spans="1:25" x14ac:dyDescent="0.3">
      <c r="A59" t="s">
        <v>241</v>
      </c>
      <c r="B59" t="s">
        <v>51</v>
      </c>
      <c r="C59">
        <v>147</v>
      </c>
      <c r="D59">
        <v>617</v>
      </c>
      <c r="E59">
        <v>10</v>
      </c>
      <c r="F59">
        <v>71</v>
      </c>
      <c r="G59">
        <v>69</v>
      </c>
      <c r="H59">
        <v>3</v>
      </c>
      <c r="I59">
        <v>5.6726093999999998E-2</v>
      </c>
      <c r="J59">
        <v>5.5105347999999998E-2</v>
      </c>
      <c r="K59">
        <v>0.114982578</v>
      </c>
      <c r="L59">
        <v>0.36210131299999998</v>
      </c>
      <c r="M59">
        <v>0.35365853600000002</v>
      </c>
      <c r="N59">
        <v>0.39285714199999999</v>
      </c>
      <c r="O59">
        <v>0.46864111400000003</v>
      </c>
      <c r="P59">
        <v>0.36892370392780399</v>
      </c>
      <c r="Q59">
        <v>0.35399999999999998</v>
      </c>
      <c r="R59">
        <v>132.00294167330301</v>
      </c>
      <c r="S59">
        <v>-1.37011166615411</v>
      </c>
      <c r="T59">
        <v>23.0919909187961</v>
      </c>
      <c r="U59">
        <v>-9.2987302541732699</v>
      </c>
      <c r="V59">
        <v>3.4578379247665501</v>
      </c>
      <c r="W59" t="s">
        <v>241</v>
      </c>
      <c r="X59">
        <v>18568</v>
      </c>
      <c r="Y59">
        <v>650333</v>
      </c>
    </row>
    <row r="60" spans="1:25" x14ac:dyDescent="0.3">
      <c r="A60" t="s">
        <v>56</v>
      </c>
      <c r="B60" t="s">
        <v>32</v>
      </c>
      <c r="C60">
        <v>154</v>
      </c>
      <c r="D60">
        <v>687</v>
      </c>
      <c r="E60">
        <v>25</v>
      </c>
      <c r="F60">
        <v>89</v>
      </c>
      <c r="G60">
        <v>80</v>
      </c>
      <c r="H60">
        <v>11</v>
      </c>
      <c r="I60">
        <v>0.12663755400000001</v>
      </c>
      <c r="J60">
        <v>0.23435225600000001</v>
      </c>
      <c r="K60">
        <v>0.17875210799999999</v>
      </c>
      <c r="L60">
        <v>0.32682926800000001</v>
      </c>
      <c r="M60">
        <v>0.26812816099999998</v>
      </c>
      <c r="N60">
        <v>0.36297375999999998</v>
      </c>
      <c r="O60">
        <v>0.446880269</v>
      </c>
      <c r="P60">
        <v>0.35015651101575102</v>
      </c>
      <c r="Q60">
        <v>0.36699999999999999</v>
      </c>
      <c r="R60">
        <v>122.20901726987699</v>
      </c>
      <c r="S60">
        <v>0.13949159113690199</v>
      </c>
      <c r="T60">
        <v>19.0413627237184</v>
      </c>
      <c r="U60">
        <v>-8.1301097869872994</v>
      </c>
      <c r="V60">
        <v>3.4067037992851201</v>
      </c>
      <c r="W60" t="s">
        <v>56</v>
      </c>
      <c r="X60">
        <v>9218</v>
      </c>
      <c r="Y60">
        <v>502671</v>
      </c>
    </row>
    <row r="61" spans="1:25" x14ac:dyDescent="0.3">
      <c r="A61" t="s">
        <v>43</v>
      </c>
      <c r="B61" t="s">
        <v>44</v>
      </c>
      <c r="C61">
        <v>153</v>
      </c>
      <c r="D61">
        <v>656</v>
      </c>
      <c r="E61">
        <v>33</v>
      </c>
      <c r="F61">
        <v>90</v>
      </c>
      <c r="G61">
        <v>100</v>
      </c>
      <c r="H61">
        <v>5</v>
      </c>
      <c r="I61">
        <v>9.4512194999999993E-2</v>
      </c>
      <c r="J61">
        <v>0.19207316999999999</v>
      </c>
      <c r="K61">
        <v>0.229310345</v>
      </c>
      <c r="L61">
        <v>0.29245283</v>
      </c>
      <c r="M61">
        <v>0.27068965499999997</v>
      </c>
      <c r="N61">
        <v>0.35060975599999999</v>
      </c>
      <c r="O61">
        <v>0.5</v>
      </c>
      <c r="P61">
        <v>0.35917088740012199</v>
      </c>
      <c r="Q61">
        <v>0.38</v>
      </c>
      <c r="R61">
        <v>123.811442818736</v>
      </c>
      <c r="S61">
        <v>-3.1706513329409001</v>
      </c>
      <c r="T61">
        <v>15.545755655324101</v>
      </c>
      <c r="U61">
        <v>-4.22951006889343</v>
      </c>
      <c r="V61">
        <v>3.3676816980829498</v>
      </c>
      <c r="W61" t="s">
        <v>43</v>
      </c>
      <c r="X61">
        <v>17350</v>
      </c>
      <c r="Y61">
        <v>646240</v>
      </c>
    </row>
    <row r="62" spans="1:25" x14ac:dyDescent="0.3">
      <c r="A62" t="s">
        <v>242</v>
      </c>
      <c r="B62" t="s">
        <v>172</v>
      </c>
      <c r="C62">
        <v>158</v>
      </c>
      <c r="D62">
        <v>718</v>
      </c>
      <c r="E62">
        <v>5</v>
      </c>
      <c r="F62">
        <v>93</v>
      </c>
      <c r="G62">
        <v>54</v>
      </c>
      <c r="H62">
        <v>21</v>
      </c>
      <c r="I62">
        <v>9.7493036000000005E-2</v>
      </c>
      <c r="J62">
        <v>0.104456824</v>
      </c>
      <c r="K62">
        <v>0.10188087799999999</v>
      </c>
      <c r="L62">
        <v>0.29432624099999999</v>
      </c>
      <c r="M62">
        <v>0.26802507800000003</v>
      </c>
      <c r="N62">
        <v>0.340306834</v>
      </c>
      <c r="O62">
        <v>0.36990595599999998</v>
      </c>
      <c r="P62">
        <v>0.31304796675702001</v>
      </c>
      <c r="Q62">
        <v>0.317</v>
      </c>
      <c r="R62">
        <v>100.13428110544599</v>
      </c>
      <c r="S62">
        <v>4.3068726556375596</v>
      </c>
      <c r="T62">
        <v>4.4223966725503701</v>
      </c>
      <c r="U62">
        <v>4.3751902580261204</v>
      </c>
      <c r="V62">
        <v>3.3281631011839399</v>
      </c>
      <c r="W62" t="s">
        <v>242</v>
      </c>
      <c r="X62">
        <v>24610</v>
      </c>
      <c r="Y62">
        <v>680757</v>
      </c>
    </row>
    <row r="63" spans="1:25" x14ac:dyDescent="0.3">
      <c r="A63" t="s">
        <v>71</v>
      </c>
      <c r="B63" t="s">
        <v>27</v>
      </c>
      <c r="C63">
        <v>162</v>
      </c>
      <c r="D63">
        <v>694</v>
      </c>
      <c r="E63">
        <v>22</v>
      </c>
      <c r="F63">
        <v>68</v>
      </c>
      <c r="G63">
        <v>96</v>
      </c>
      <c r="H63">
        <v>2</v>
      </c>
      <c r="I63">
        <v>0.100864553</v>
      </c>
      <c r="J63">
        <v>0.30835734799999998</v>
      </c>
      <c r="K63">
        <v>0.15886287599999999</v>
      </c>
      <c r="L63">
        <v>0.31367292200000002</v>
      </c>
      <c r="M63">
        <v>0.23244147100000001</v>
      </c>
      <c r="N63">
        <v>0.32276656999999997</v>
      </c>
      <c r="O63">
        <v>0.391304347</v>
      </c>
      <c r="P63">
        <v>0.31329350796144301</v>
      </c>
      <c r="Q63">
        <v>0.32400000000000001</v>
      </c>
      <c r="R63">
        <v>102.47854575845599</v>
      </c>
      <c r="S63">
        <v>-2.4800437237135999</v>
      </c>
      <c r="T63">
        <v>-0.418989863881987</v>
      </c>
      <c r="U63">
        <v>9.9674499034881592</v>
      </c>
      <c r="V63">
        <v>3.32111470894275</v>
      </c>
      <c r="W63" t="s">
        <v>71</v>
      </c>
      <c r="X63">
        <v>12552</v>
      </c>
      <c r="Y63">
        <v>553993</v>
      </c>
    </row>
    <row r="64" spans="1:25" x14ac:dyDescent="0.3">
      <c r="A64" t="s">
        <v>130</v>
      </c>
      <c r="B64" t="s">
        <v>82</v>
      </c>
      <c r="C64">
        <v>149</v>
      </c>
      <c r="D64">
        <v>638</v>
      </c>
      <c r="E64">
        <v>24</v>
      </c>
      <c r="F64">
        <v>73</v>
      </c>
      <c r="G64">
        <v>80</v>
      </c>
      <c r="H64">
        <v>5</v>
      </c>
      <c r="I64">
        <v>0.11128526599999999</v>
      </c>
      <c r="J64">
        <v>0.25862068900000001</v>
      </c>
      <c r="K64">
        <v>0.18987341799999999</v>
      </c>
      <c r="L64">
        <v>0.259459459</v>
      </c>
      <c r="M64">
        <v>0.21699819100000001</v>
      </c>
      <c r="N64">
        <v>0.30974842699999999</v>
      </c>
      <c r="O64">
        <v>0.40687160900000002</v>
      </c>
      <c r="P64">
        <v>0.31140041191746798</v>
      </c>
      <c r="Q64">
        <v>0.33500000000000002</v>
      </c>
      <c r="R64">
        <v>93.663150006002496</v>
      </c>
      <c r="S64">
        <v>-1.0408109272830099</v>
      </c>
      <c r="T64">
        <v>-6.0493702774250302</v>
      </c>
      <c r="U64">
        <v>17.3745002746582</v>
      </c>
      <c r="V64">
        <v>3.2825973746667398</v>
      </c>
      <c r="W64" t="s">
        <v>130</v>
      </c>
      <c r="X64">
        <v>15986</v>
      </c>
      <c r="Y64">
        <v>642715</v>
      </c>
    </row>
    <row r="65" spans="1:25" x14ac:dyDescent="0.3">
      <c r="A65" t="s">
        <v>120</v>
      </c>
      <c r="B65" t="s">
        <v>29</v>
      </c>
      <c r="C65">
        <v>115</v>
      </c>
      <c r="D65">
        <v>457</v>
      </c>
      <c r="E65">
        <v>22</v>
      </c>
      <c r="F65">
        <v>59</v>
      </c>
      <c r="G65">
        <v>70</v>
      </c>
      <c r="H65">
        <v>19</v>
      </c>
      <c r="I65">
        <v>8.7527352000000003E-2</v>
      </c>
      <c r="J65">
        <v>0.25601750499999998</v>
      </c>
      <c r="K65">
        <v>0.21588089299999999</v>
      </c>
      <c r="L65">
        <v>0.33082706699999997</v>
      </c>
      <c r="M65">
        <v>0.272952853</v>
      </c>
      <c r="N65">
        <v>0.35307017499999999</v>
      </c>
      <c r="O65">
        <v>0.48883374600000001</v>
      </c>
      <c r="P65">
        <v>0.362037325637382</v>
      </c>
      <c r="Q65">
        <v>0.34100000000000003</v>
      </c>
      <c r="R65">
        <v>132.835391744124</v>
      </c>
      <c r="S65">
        <v>6.0313578695058802E-2</v>
      </c>
      <c r="T65">
        <v>18.040381643340499</v>
      </c>
      <c r="U65">
        <v>-0.76537001132964999</v>
      </c>
      <c r="V65">
        <v>3.2825918423287002</v>
      </c>
      <c r="W65" t="s">
        <v>120</v>
      </c>
      <c r="X65">
        <v>19599</v>
      </c>
      <c r="Y65">
        <v>676801</v>
      </c>
    </row>
    <row r="66" spans="1:25" x14ac:dyDescent="0.3">
      <c r="A66" t="s">
        <v>133</v>
      </c>
      <c r="B66" t="s">
        <v>48</v>
      </c>
      <c r="C66">
        <v>158</v>
      </c>
      <c r="D66">
        <v>691</v>
      </c>
      <c r="E66">
        <v>21</v>
      </c>
      <c r="F66">
        <v>86</v>
      </c>
      <c r="G66">
        <v>84</v>
      </c>
      <c r="H66">
        <v>14</v>
      </c>
      <c r="I66">
        <v>0.14327062199999999</v>
      </c>
      <c r="J66">
        <v>0.22141823399999999</v>
      </c>
      <c r="K66">
        <v>0.18275862000000001</v>
      </c>
      <c r="L66">
        <v>0.298543689</v>
      </c>
      <c r="M66">
        <v>0.24827586200000001</v>
      </c>
      <c r="N66">
        <v>0.36034732200000003</v>
      </c>
      <c r="O66">
        <v>0.431034482</v>
      </c>
      <c r="P66">
        <v>0.34526099582542003</v>
      </c>
      <c r="Q66">
        <v>0.35</v>
      </c>
      <c r="R66">
        <v>117.55410663843701</v>
      </c>
      <c r="S66">
        <v>1.1062585893087</v>
      </c>
      <c r="T66">
        <v>16.133369739720699</v>
      </c>
      <c r="U66">
        <v>-7.1551662236452103</v>
      </c>
      <c r="V66">
        <v>3.2274445623335999</v>
      </c>
      <c r="W66" t="s">
        <v>133</v>
      </c>
      <c r="X66">
        <v>17919</v>
      </c>
      <c r="Y66">
        <v>664023</v>
      </c>
    </row>
    <row r="67" spans="1:25" x14ac:dyDescent="0.3">
      <c r="A67" t="s">
        <v>123</v>
      </c>
      <c r="B67" t="s">
        <v>40</v>
      </c>
      <c r="C67">
        <v>124</v>
      </c>
      <c r="D67">
        <v>525</v>
      </c>
      <c r="E67">
        <v>15</v>
      </c>
      <c r="F67">
        <v>65</v>
      </c>
      <c r="G67">
        <v>61</v>
      </c>
      <c r="H67">
        <v>10</v>
      </c>
      <c r="I67">
        <v>5.3333332999999997E-2</v>
      </c>
      <c r="J67">
        <v>0.19809523800000001</v>
      </c>
      <c r="K67">
        <v>0.182186235</v>
      </c>
      <c r="L67">
        <v>0.314814814</v>
      </c>
      <c r="M67">
        <v>0.27125505999999999</v>
      </c>
      <c r="N67">
        <v>0.30857142799999998</v>
      </c>
      <c r="O67">
        <v>0.45344129500000002</v>
      </c>
      <c r="P67">
        <v>0.32418883051580999</v>
      </c>
      <c r="Q67">
        <v>0.32400000000000001</v>
      </c>
      <c r="R67">
        <v>101.069068859274</v>
      </c>
      <c r="S67">
        <v>-0.137821035459637</v>
      </c>
      <c r="T67">
        <v>0.55749733184924</v>
      </c>
      <c r="U67">
        <v>13.9353098869323</v>
      </c>
      <c r="V67">
        <v>3.21709078521156</v>
      </c>
      <c r="W67" t="s">
        <v>123</v>
      </c>
      <c r="X67">
        <v>18577</v>
      </c>
      <c r="Y67">
        <v>663647</v>
      </c>
    </row>
    <row r="68" spans="1:25" x14ac:dyDescent="0.3">
      <c r="A68" t="s">
        <v>117</v>
      </c>
      <c r="B68" t="s">
        <v>112</v>
      </c>
      <c r="C68">
        <v>89</v>
      </c>
      <c r="D68">
        <v>403</v>
      </c>
      <c r="E68">
        <v>16</v>
      </c>
      <c r="F68">
        <v>65</v>
      </c>
      <c r="G68">
        <v>50</v>
      </c>
      <c r="H68">
        <v>14</v>
      </c>
      <c r="I68">
        <v>7.6923076000000007E-2</v>
      </c>
      <c r="J68">
        <v>0.28535980100000002</v>
      </c>
      <c r="K68">
        <v>0.216438357</v>
      </c>
      <c r="L68">
        <v>0.384615384</v>
      </c>
      <c r="M68">
        <v>0.290410958</v>
      </c>
      <c r="N68">
        <v>0.357320099</v>
      </c>
      <c r="O68">
        <v>0.50684931499999997</v>
      </c>
      <c r="P68">
        <v>0.37022917309115</v>
      </c>
      <c r="Q68">
        <v>0.33200000000000002</v>
      </c>
      <c r="R68">
        <v>128.21894325769799</v>
      </c>
      <c r="S68">
        <v>0.41925686271861101</v>
      </c>
      <c r="T68">
        <v>14.507748920545399</v>
      </c>
      <c r="U68">
        <v>3.62860012054443</v>
      </c>
      <c r="V68">
        <v>3.1686609363625702</v>
      </c>
      <c r="W68" t="s">
        <v>117</v>
      </c>
      <c r="X68">
        <v>29695</v>
      </c>
      <c r="Y68">
        <v>680574</v>
      </c>
    </row>
    <row r="69" spans="1:25" x14ac:dyDescent="0.3">
      <c r="A69" t="s">
        <v>173</v>
      </c>
      <c r="B69" t="s">
        <v>278</v>
      </c>
      <c r="C69">
        <v>140</v>
      </c>
      <c r="D69">
        <v>576</v>
      </c>
      <c r="E69">
        <v>22</v>
      </c>
      <c r="F69">
        <v>77</v>
      </c>
      <c r="G69">
        <v>70</v>
      </c>
      <c r="H69">
        <v>8</v>
      </c>
      <c r="I69">
        <v>9.2013888000000002E-2</v>
      </c>
      <c r="J69">
        <v>0.22048611100000001</v>
      </c>
      <c r="K69">
        <v>0.21980198000000001</v>
      </c>
      <c r="L69">
        <v>0.29166666600000002</v>
      </c>
      <c r="M69">
        <v>0.25148514799999999</v>
      </c>
      <c r="N69">
        <v>0.335652173</v>
      </c>
      <c r="O69">
        <v>0.471287128</v>
      </c>
      <c r="P69">
        <v>0.34586801450011601</v>
      </c>
      <c r="Q69">
        <v>0.318</v>
      </c>
      <c r="R69">
        <v>116.995109178682</v>
      </c>
      <c r="S69">
        <v>-0.135546624660491</v>
      </c>
      <c r="T69">
        <v>11.9917824246586</v>
      </c>
      <c r="U69">
        <v>6.8950176239013602E-2</v>
      </c>
      <c r="V69">
        <v>3.1466970931510501</v>
      </c>
      <c r="W69" t="s">
        <v>173</v>
      </c>
      <c r="X69">
        <v>13621</v>
      </c>
      <c r="Y69">
        <v>600869</v>
      </c>
    </row>
    <row r="70" spans="1:25" x14ac:dyDescent="0.3">
      <c r="A70" t="s">
        <v>30</v>
      </c>
      <c r="B70" t="s">
        <v>21</v>
      </c>
      <c r="C70">
        <v>144</v>
      </c>
      <c r="D70">
        <v>592</v>
      </c>
      <c r="E70">
        <v>40</v>
      </c>
      <c r="F70">
        <v>84</v>
      </c>
      <c r="G70">
        <v>100</v>
      </c>
      <c r="H70">
        <v>0</v>
      </c>
      <c r="I70">
        <v>9.6283782999999998E-2</v>
      </c>
      <c r="J70">
        <v>0.22635135100000001</v>
      </c>
      <c r="K70">
        <v>0.28490566099999998</v>
      </c>
      <c r="L70">
        <v>0.29329608899999998</v>
      </c>
      <c r="M70">
        <v>0.27358490499999999</v>
      </c>
      <c r="N70">
        <v>0.34628378300000001</v>
      </c>
      <c r="O70">
        <v>0.55849056600000002</v>
      </c>
      <c r="P70">
        <v>0.38094872387532602</v>
      </c>
      <c r="Q70">
        <v>0.39600000000000002</v>
      </c>
      <c r="R70">
        <v>139.102924757111</v>
      </c>
      <c r="S70">
        <v>-2.0643560746684599</v>
      </c>
      <c r="T70">
        <v>26.613697257512101</v>
      </c>
      <c r="U70">
        <v>-15.4953091740608</v>
      </c>
      <c r="V70">
        <v>3.1067293367314801</v>
      </c>
      <c r="W70" t="s">
        <v>30</v>
      </c>
      <c r="X70">
        <v>10324</v>
      </c>
      <c r="Y70">
        <v>542303</v>
      </c>
    </row>
    <row r="71" spans="1:25" x14ac:dyDescent="0.3">
      <c r="A71" t="s">
        <v>105</v>
      </c>
      <c r="B71" t="s">
        <v>272</v>
      </c>
      <c r="C71">
        <v>151</v>
      </c>
      <c r="D71">
        <v>654</v>
      </c>
      <c r="E71">
        <v>23</v>
      </c>
      <c r="F71">
        <v>95</v>
      </c>
      <c r="G71">
        <v>83</v>
      </c>
      <c r="H71">
        <v>22</v>
      </c>
      <c r="I71">
        <v>0.122324159</v>
      </c>
      <c r="J71">
        <v>0.23853210999999999</v>
      </c>
      <c r="K71">
        <v>0.17059891099999999</v>
      </c>
      <c r="L71">
        <v>0.31034482699999999</v>
      </c>
      <c r="M71">
        <v>0.25408348400000003</v>
      </c>
      <c r="N71">
        <v>0.36391437300000001</v>
      </c>
      <c r="O71">
        <v>0.42468239499999999</v>
      </c>
      <c r="P71">
        <v>0.34658146799067002</v>
      </c>
      <c r="Q71">
        <v>0.35099999999999998</v>
      </c>
      <c r="R71">
        <v>125.846520419573</v>
      </c>
      <c r="S71">
        <v>0.50854688882827703</v>
      </c>
      <c r="T71">
        <v>20.762638139513399</v>
      </c>
      <c r="U71">
        <v>-12.0081601142883</v>
      </c>
      <c r="V71">
        <v>3.1054008999138398</v>
      </c>
      <c r="W71" t="s">
        <v>105</v>
      </c>
      <c r="X71">
        <v>19290</v>
      </c>
      <c r="Y71">
        <v>668227</v>
      </c>
    </row>
    <row r="72" spans="1:25" x14ac:dyDescent="0.3">
      <c r="A72" t="s">
        <v>156</v>
      </c>
      <c r="B72" t="s">
        <v>279</v>
      </c>
      <c r="C72">
        <v>157</v>
      </c>
      <c r="D72">
        <v>682</v>
      </c>
      <c r="E72">
        <v>28</v>
      </c>
      <c r="F72">
        <v>101</v>
      </c>
      <c r="G72">
        <v>86</v>
      </c>
      <c r="H72">
        <v>20</v>
      </c>
      <c r="I72">
        <v>5.2785922999999998E-2</v>
      </c>
      <c r="J72">
        <v>0.25806451600000002</v>
      </c>
      <c r="K72">
        <v>0.20063694300000001</v>
      </c>
      <c r="L72">
        <v>0.32482598600000001</v>
      </c>
      <c r="M72">
        <v>0.26751592299999999</v>
      </c>
      <c r="N72">
        <v>0.31524926599999997</v>
      </c>
      <c r="O72">
        <v>0.468152866</v>
      </c>
      <c r="P72">
        <v>0.33397576326498801</v>
      </c>
      <c r="Q72">
        <v>0.31900000000000001</v>
      </c>
      <c r="R72">
        <v>108.639051544797</v>
      </c>
      <c r="S72">
        <v>1.6794982422143201</v>
      </c>
      <c r="T72">
        <v>8.9785956420880098</v>
      </c>
      <c r="U72">
        <v>-1.2244896888732899</v>
      </c>
      <c r="V72">
        <v>3.07500482305278</v>
      </c>
      <c r="W72" t="s">
        <v>156</v>
      </c>
      <c r="X72">
        <v>16939</v>
      </c>
      <c r="Y72">
        <v>657041</v>
      </c>
    </row>
    <row r="73" spans="1:25" x14ac:dyDescent="0.3">
      <c r="A73" t="s">
        <v>139</v>
      </c>
      <c r="B73" t="s">
        <v>32</v>
      </c>
      <c r="C73">
        <v>117</v>
      </c>
      <c r="D73">
        <v>503</v>
      </c>
      <c r="E73">
        <v>14</v>
      </c>
      <c r="F73">
        <v>74</v>
      </c>
      <c r="G73">
        <v>46</v>
      </c>
      <c r="H73">
        <v>11</v>
      </c>
      <c r="I73">
        <v>0.14314115299999999</v>
      </c>
      <c r="J73">
        <v>0.196819085</v>
      </c>
      <c r="K73">
        <v>0.157276995</v>
      </c>
      <c r="L73">
        <v>0.30696202500000003</v>
      </c>
      <c r="M73">
        <v>0.26056338000000001</v>
      </c>
      <c r="N73">
        <v>0.36653386399999999</v>
      </c>
      <c r="O73">
        <v>0.41784037499999999</v>
      </c>
      <c r="P73">
        <v>0.344194187402725</v>
      </c>
      <c r="Q73">
        <v>0.35599999999999998</v>
      </c>
      <c r="R73">
        <v>118.21198296285699</v>
      </c>
      <c r="S73">
        <v>1.8282147273421201</v>
      </c>
      <c r="T73">
        <v>13.1768578601725</v>
      </c>
      <c r="U73">
        <v>0.46215999126434298</v>
      </c>
      <c r="V73">
        <v>3.0577017440399001</v>
      </c>
      <c r="W73" t="s">
        <v>139</v>
      </c>
      <c r="X73">
        <v>21454</v>
      </c>
      <c r="Y73">
        <v>663457</v>
      </c>
    </row>
    <row r="74" spans="1:25" x14ac:dyDescent="0.3">
      <c r="A74" t="s">
        <v>126</v>
      </c>
      <c r="B74" t="s">
        <v>48</v>
      </c>
      <c r="C74">
        <v>138</v>
      </c>
      <c r="D74">
        <v>583</v>
      </c>
      <c r="E74">
        <v>20</v>
      </c>
      <c r="F74">
        <v>75</v>
      </c>
      <c r="G74">
        <v>74</v>
      </c>
      <c r="H74">
        <v>6</v>
      </c>
      <c r="I74">
        <v>0.101200686</v>
      </c>
      <c r="J74">
        <v>0.222984562</v>
      </c>
      <c r="K74">
        <v>0.2</v>
      </c>
      <c r="L74">
        <v>0.34139784899999998</v>
      </c>
      <c r="M74">
        <v>0.28543689300000002</v>
      </c>
      <c r="N74">
        <v>0.35677530000000002</v>
      </c>
      <c r="O74">
        <v>0.48543689299999998</v>
      </c>
      <c r="P74">
        <v>0.35845275644598301</v>
      </c>
      <c r="Q74">
        <v>0.35699999999999998</v>
      </c>
      <c r="R74">
        <v>126.397625238331</v>
      </c>
      <c r="S74">
        <v>-2.0008368324488401</v>
      </c>
      <c r="T74">
        <v>17.064835849518602</v>
      </c>
      <c r="U74">
        <v>-6.28793308138847</v>
      </c>
      <c r="V74">
        <v>3.04230174531485</v>
      </c>
      <c r="W74" t="s">
        <v>126</v>
      </c>
      <c r="X74">
        <v>30116</v>
      </c>
      <c r="Y74">
        <v>673548</v>
      </c>
    </row>
    <row r="75" spans="1:25" x14ac:dyDescent="0.3">
      <c r="A75" t="s">
        <v>18</v>
      </c>
      <c r="B75" t="s">
        <v>19</v>
      </c>
      <c r="C75">
        <v>140</v>
      </c>
      <c r="D75">
        <v>581</v>
      </c>
      <c r="E75">
        <v>17</v>
      </c>
      <c r="F75">
        <v>66</v>
      </c>
      <c r="G75">
        <v>54</v>
      </c>
      <c r="H75">
        <v>4</v>
      </c>
      <c r="I75">
        <v>0.106712564</v>
      </c>
      <c r="J75">
        <v>0.28399311500000002</v>
      </c>
      <c r="K75">
        <v>0.18467583500000001</v>
      </c>
      <c r="L75">
        <v>0.31914893599999999</v>
      </c>
      <c r="M75">
        <v>0.239685658</v>
      </c>
      <c r="N75">
        <v>0.33046471599999999</v>
      </c>
      <c r="O75">
        <v>0.42436149299999998</v>
      </c>
      <c r="P75">
        <v>0.32836984118510898</v>
      </c>
      <c r="Q75">
        <v>0.33700000000000002</v>
      </c>
      <c r="R75">
        <v>110.042274157149</v>
      </c>
      <c r="S75">
        <v>-0.75530694751068905</v>
      </c>
      <c r="T75">
        <v>6.2357225620563597</v>
      </c>
      <c r="U75">
        <v>4.3014800548553396</v>
      </c>
      <c r="V75">
        <v>3.0339853641050101</v>
      </c>
      <c r="W75" t="s">
        <v>18</v>
      </c>
      <c r="X75">
        <v>16505</v>
      </c>
      <c r="Y75">
        <v>656305</v>
      </c>
    </row>
    <row r="76" spans="1:25" x14ac:dyDescent="0.3">
      <c r="A76" t="s">
        <v>118</v>
      </c>
      <c r="B76" t="s">
        <v>88</v>
      </c>
      <c r="C76">
        <v>123</v>
      </c>
      <c r="D76">
        <v>423</v>
      </c>
      <c r="E76">
        <v>25</v>
      </c>
      <c r="F76">
        <v>51</v>
      </c>
      <c r="G76">
        <v>63</v>
      </c>
      <c r="H76">
        <v>2</v>
      </c>
      <c r="I76">
        <v>8.0378249999999998E-2</v>
      </c>
      <c r="J76">
        <v>0.26004728100000002</v>
      </c>
      <c r="K76">
        <v>0.227748691</v>
      </c>
      <c r="L76">
        <v>0.22177419300000001</v>
      </c>
      <c r="M76">
        <v>0.20942408300000001</v>
      </c>
      <c r="N76">
        <v>0.283687943</v>
      </c>
      <c r="O76">
        <v>0.43717277399999999</v>
      </c>
      <c r="P76">
        <v>0.30967707315517001</v>
      </c>
      <c r="Q76">
        <v>0.30499999999999999</v>
      </c>
      <c r="R76">
        <v>97.292939616728603</v>
      </c>
      <c r="S76">
        <v>-2.7403949354775201</v>
      </c>
      <c r="T76">
        <v>-4.15898537828516</v>
      </c>
      <c r="U76">
        <v>20.036049962043698</v>
      </c>
      <c r="V76">
        <v>3.0108710223808299</v>
      </c>
      <c r="W76" t="s">
        <v>118</v>
      </c>
      <c r="X76">
        <v>26121</v>
      </c>
      <c r="Y76">
        <v>682626</v>
      </c>
    </row>
    <row r="77" spans="1:25" x14ac:dyDescent="0.3">
      <c r="A77" t="s">
        <v>100</v>
      </c>
      <c r="B77" t="s">
        <v>272</v>
      </c>
      <c r="C77">
        <v>109</v>
      </c>
      <c r="D77">
        <v>436</v>
      </c>
      <c r="E77">
        <v>21</v>
      </c>
      <c r="F77">
        <v>58</v>
      </c>
      <c r="G77">
        <v>68</v>
      </c>
      <c r="H77">
        <v>7</v>
      </c>
      <c r="I77">
        <v>0.114678899</v>
      </c>
      <c r="J77">
        <v>0.27293577899999999</v>
      </c>
      <c r="K77">
        <v>0.21220159199999999</v>
      </c>
      <c r="L77">
        <v>0.27500000000000002</v>
      </c>
      <c r="M77">
        <v>0.23076922999999999</v>
      </c>
      <c r="N77">
        <v>0.32798165099999999</v>
      </c>
      <c r="O77">
        <v>0.44297082199999999</v>
      </c>
      <c r="P77">
        <v>0.33392053104321801</v>
      </c>
      <c r="Q77">
        <v>0.34100000000000003</v>
      </c>
      <c r="R77">
        <v>117.070978051525</v>
      </c>
      <c r="S77">
        <v>1.2324923211708601</v>
      </c>
      <c r="T77">
        <v>10.150704949183201</v>
      </c>
      <c r="U77">
        <v>4.0027198791503897</v>
      </c>
      <c r="V77">
        <v>2.8996307587464898</v>
      </c>
      <c r="W77" t="s">
        <v>100</v>
      </c>
      <c r="X77">
        <v>18882</v>
      </c>
      <c r="Y77">
        <v>664040</v>
      </c>
    </row>
    <row r="78" spans="1:25" x14ac:dyDescent="0.3">
      <c r="A78" t="s">
        <v>87</v>
      </c>
      <c r="B78" t="s">
        <v>88</v>
      </c>
      <c r="C78">
        <v>154</v>
      </c>
      <c r="D78">
        <v>658</v>
      </c>
      <c r="E78">
        <v>46</v>
      </c>
      <c r="F78">
        <v>92</v>
      </c>
      <c r="G78">
        <v>118</v>
      </c>
      <c r="H78">
        <v>4</v>
      </c>
      <c r="I78">
        <v>9.8784194000000006E-2</v>
      </c>
      <c r="J78">
        <v>0.22948328200000001</v>
      </c>
      <c r="K78">
        <v>0.28697183100000001</v>
      </c>
      <c r="L78">
        <v>0.20533333300000001</v>
      </c>
      <c r="M78">
        <v>0.216549295</v>
      </c>
      <c r="N78">
        <v>0.31762917899999998</v>
      </c>
      <c r="O78">
        <v>0.50352112599999999</v>
      </c>
      <c r="P78">
        <v>0.34571568987852203</v>
      </c>
      <c r="Q78">
        <v>0.36799999999999999</v>
      </c>
      <c r="R78">
        <v>121.452578839609</v>
      </c>
      <c r="S78">
        <v>-0.65686254855245296</v>
      </c>
      <c r="T78">
        <v>16.830492166511501</v>
      </c>
      <c r="U78">
        <v>-10.111200451850801</v>
      </c>
      <c r="V78">
        <v>2.8908142855233301</v>
      </c>
      <c r="W78" t="s">
        <v>87</v>
      </c>
      <c r="X78">
        <v>19251</v>
      </c>
      <c r="Y78">
        <v>624413</v>
      </c>
    </row>
    <row r="79" spans="1:25" x14ac:dyDescent="0.3">
      <c r="A79" t="s">
        <v>98</v>
      </c>
      <c r="B79" t="s">
        <v>99</v>
      </c>
      <c r="C79">
        <v>130</v>
      </c>
      <c r="D79">
        <v>491</v>
      </c>
      <c r="E79">
        <v>24</v>
      </c>
      <c r="F79">
        <v>72</v>
      </c>
      <c r="G79">
        <v>66</v>
      </c>
      <c r="H79">
        <v>1</v>
      </c>
      <c r="I79">
        <v>9.1649694000000004E-2</v>
      </c>
      <c r="J79">
        <v>0.21588594699999999</v>
      </c>
      <c r="K79">
        <v>0.22374429200000001</v>
      </c>
      <c r="L79">
        <v>0.28846153800000002</v>
      </c>
      <c r="M79">
        <v>0.26027397200000002</v>
      </c>
      <c r="N79">
        <v>0.33197556</v>
      </c>
      <c r="O79">
        <v>0.48401826399999998</v>
      </c>
      <c r="P79">
        <v>0.34840303975064402</v>
      </c>
      <c r="Q79">
        <v>0.36199999999999999</v>
      </c>
      <c r="R79">
        <v>123.825020367939</v>
      </c>
      <c r="S79">
        <v>-2.9674367760307998</v>
      </c>
      <c r="T79">
        <v>11.0493253155801</v>
      </c>
      <c r="U79">
        <v>0.90501976013183505</v>
      </c>
      <c r="V79">
        <v>2.8680854229448598</v>
      </c>
      <c r="W79" t="s">
        <v>98</v>
      </c>
      <c r="X79">
        <v>12144</v>
      </c>
      <c r="Y79">
        <v>596146</v>
      </c>
    </row>
    <row r="80" spans="1:25" x14ac:dyDescent="0.3">
      <c r="A80" t="s">
        <v>226</v>
      </c>
      <c r="B80" t="s">
        <v>19</v>
      </c>
      <c r="C80">
        <v>129</v>
      </c>
      <c r="D80">
        <v>408</v>
      </c>
      <c r="E80">
        <v>8</v>
      </c>
      <c r="F80">
        <v>58</v>
      </c>
      <c r="G80">
        <v>36</v>
      </c>
      <c r="H80">
        <v>14</v>
      </c>
      <c r="I80">
        <v>7.1078430999999997E-2</v>
      </c>
      <c r="J80">
        <v>0.210784313</v>
      </c>
      <c r="K80">
        <v>0.154054054</v>
      </c>
      <c r="L80">
        <v>0.321428571</v>
      </c>
      <c r="M80">
        <v>0.26486486399999998</v>
      </c>
      <c r="N80">
        <v>0.32186732099999998</v>
      </c>
      <c r="O80">
        <v>0.41891891799999997</v>
      </c>
      <c r="P80">
        <v>0.32002445930930801</v>
      </c>
      <c r="Q80">
        <v>0.3</v>
      </c>
      <c r="R80">
        <v>104.257927190365</v>
      </c>
      <c r="S80">
        <v>3.1010105162858901</v>
      </c>
      <c r="T80">
        <v>5.1825819692524204</v>
      </c>
      <c r="U80">
        <v>9.0808800458907992</v>
      </c>
      <c r="V80">
        <v>2.8150256536112299</v>
      </c>
      <c r="W80" t="s">
        <v>226</v>
      </c>
      <c r="X80">
        <v>11038</v>
      </c>
      <c r="Y80">
        <v>595281</v>
      </c>
    </row>
    <row r="81" spans="1:25" x14ac:dyDescent="0.3">
      <c r="A81" t="s">
        <v>102</v>
      </c>
      <c r="B81" t="s">
        <v>99</v>
      </c>
      <c r="C81">
        <v>109</v>
      </c>
      <c r="D81">
        <v>408</v>
      </c>
      <c r="E81">
        <v>16</v>
      </c>
      <c r="F81">
        <v>60</v>
      </c>
      <c r="G81">
        <v>37</v>
      </c>
      <c r="H81">
        <v>3</v>
      </c>
      <c r="I81">
        <v>0.156862745</v>
      </c>
      <c r="J81">
        <v>0.31372549</v>
      </c>
      <c r="K81">
        <v>0.19526627199999999</v>
      </c>
      <c r="L81">
        <v>0.370558375</v>
      </c>
      <c r="M81">
        <v>0.263313609</v>
      </c>
      <c r="N81">
        <v>0.38083538</v>
      </c>
      <c r="O81">
        <v>0.45857988100000002</v>
      </c>
      <c r="P81">
        <v>0.36596179125642803</v>
      </c>
      <c r="Q81">
        <v>0.34499999999999997</v>
      </c>
      <c r="R81">
        <v>135.99533354527901</v>
      </c>
      <c r="S81">
        <v>-1.21320459153503</v>
      </c>
      <c r="T81">
        <v>16.383822177125101</v>
      </c>
      <c r="U81">
        <v>-2.2519398927688599</v>
      </c>
      <c r="V81">
        <v>2.8019048128861801</v>
      </c>
      <c r="W81" t="s">
        <v>102</v>
      </c>
      <c r="X81">
        <v>27534</v>
      </c>
      <c r="Y81">
        <v>666397</v>
      </c>
    </row>
    <row r="82" spans="1:25" x14ac:dyDescent="0.3">
      <c r="A82" t="s">
        <v>95</v>
      </c>
      <c r="B82" t="s">
        <v>32</v>
      </c>
      <c r="C82">
        <v>125</v>
      </c>
      <c r="D82">
        <v>495</v>
      </c>
      <c r="E82">
        <v>20</v>
      </c>
      <c r="F82">
        <v>55</v>
      </c>
      <c r="G82">
        <v>67</v>
      </c>
      <c r="H82">
        <v>6</v>
      </c>
      <c r="I82">
        <v>0.103030303</v>
      </c>
      <c r="J82">
        <v>0.224242424</v>
      </c>
      <c r="K82">
        <v>0.20327102799999999</v>
      </c>
      <c r="L82">
        <v>0.31103678899999998</v>
      </c>
      <c r="M82">
        <v>0.26401869100000003</v>
      </c>
      <c r="N82">
        <v>0.35829959500000003</v>
      </c>
      <c r="O82">
        <v>0.46728971899999999</v>
      </c>
      <c r="P82">
        <v>0.35797573969914298</v>
      </c>
      <c r="Q82">
        <v>0.373</v>
      </c>
      <c r="R82">
        <v>127.450887273993</v>
      </c>
      <c r="S82">
        <v>-1.54126360546797</v>
      </c>
      <c r="T82">
        <v>15.2924643495559</v>
      </c>
      <c r="U82">
        <v>-4.2925403118133501</v>
      </c>
      <c r="V82">
        <v>2.7675367451798198</v>
      </c>
      <c r="W82" t="s">
        <v>95</v>
      </c>
      <c r="X82">
        <v>11609</v>
      </c>
      <c r="Y82">
        <v>575929</v>
      </c>
    </row>
    <row r="83" spans="1:25" x14ac:dyDescent="0.3">
      <c r="A83" t="s">
        <v>199</v>
      </c>
      <c r="B83" t="s">
        <v>29</v>
      </c>
      <c r="C83">
        <v>150</v>
      </c>
      <c r="D83">
        <v>634</v>
      </c>
      <c r="E83">
        <v>10</v>
      </c>
      <c r="F83">
        <v>81</v>
      </c>
      <c r="G83">
        <v>52</v>
      </c>
      <c r="H83">
        <v>13</v>
      </c>
      <c r="I83">
        <v>6.7823342999999994E-2</v>
      </c>
      <c r="J83">
        <v>0.203470031</v>
      </c>
      <c r="K83">
        <v>0.11785095299999999</v>
      </c>
      <c r="L83">
        <v>0.32346241399999998</v>
      </c>
      <c r="M83">
        <v>0.26343154200000002</v>
      </c>
      <c r="N83">
        <v>0.32380952299999999</v>
      </c>
      <c r="O83">
        <v>0.381282495</v>
      </c>
      <c r="P83">
        <v>0.30960453580028402</v>
      </c>
      <c r="Q83">
        <v>0.30499999999999999</v>
      </c>
      <c r="R83">
        <v>96.493202331116905</v>
      </c>
      <c r="S83">
        <v>0.71165892016142596</v>
      </c>
      <c r="T83">
        <v>-1.9523329578675801</v>
      </c>
      <c r="U83">
        <v>7.9968497753143302</v>
      </c>
      <c r="V83">
        <v>2.7668997052628699</v>
      </c>
      <c r="W83" t="s">
        <v>199</v>
      </c>
      <c r="X83">
        <v>21636</v>
      </c>
      <c r="Y83">
        <v>665161</v>
      </c>
    </row>
    <row r="84" spans="1:25" x14ac:dyDescent="0.3">
      <c r="A84" t="s">
        <v>149</v>
      </c>
      <c r="B84" t="s">
        <v>32</v>
      </c>
      <c r="C84">
        <v>144</v>
      </c>
      <c r="D84">
        <v>612</v>
      </c>
      <c r="E84">
        <v>26</v>
      </c>
      <c r="F84">
        <v>71</v>
      </c>
      <c r="G84">
        <v>93</v>
      </c>
      <c r="H84">
        <v>3</v>
      </c>
      <c r="I84">
        <v>6.6993464000000003E-2</v>
      </c>
      <c r="J84">
        <v>0.16503267899999999</v>
      </c>
      <c r="K84">
        <v>0.19285714300000001</v>
      </c>
      <c r="L84">
        <v>0.278911564</v>
      </c>
      <c r="M84">
        <v>0.266071428</v>
      </c>
      <c r="N84">
        <v>0.315359477</v>
      </c>
      <c r="O84">
        <v>0.45892857100000001</v>
      </c>
      <c r="P84">
        <v>0.327271078131737</v>
      </c>
      <c r="Q84">
        <v>0.32</v>
      </c>
      <c r="R84">
        <v>106.867035467923</v>
      </c>
      <c r="S84">
        <v>-2.0856161126866901</v>
      </c>
      <c r="T84">
        <v>3.1208066706041002</v>
      </c>
      <c r="U84">
        <v>3.62278395891189</v>
      </c>
      <c r="V84">
        <v>2.7379851297578601</v>
      </c>
      <c r="W84" t="s">
        <v>149</v>
      </c>
      <c r="X84">
        <v>9777</v>
      </c>
      <c r="Y84">
        <v>571448</v>
      </c>
    </row>
    <row r="85" spans="1:25" x14ac:dyDescent="0.3">
      <c r="A85" t="s">
        <v>171</v>
      </c>
      <c r="B85" t="s">
        <v>172</v>
      </c>
      <c r="C85">
        <v>121</v>
      </c>
      <c r="D85">
        <v>495</v>
      </c>
      <c r="E85">
        <v>17</v>
      </c>
      <c r="F85">
        <v>52</v>
      </c>
      <c r="G85">
        <v>97</v>
      </c>
      <c r="H85">
        <v>10</v>
      </c>
      <c r="I85">
        <v>6.6666665999999999E-2</v>
      </c>
      <c r="J85">
        <v>0.137373737</v>
      </c>
      <c r="K85">
        <v>0.18141593</v>
      </c>
      <c r="L85">
        <v>0.32620320800000002</v>
      </c>
      <c r="M85">
        <v>0.30752212299999998</v>
      </c>
      <c r="N85">
        <v>0.353535353</v>
      </c>
      <c r="O85">
        <v>0.48893805299999998</v>
      </c>
      <c r="P85">
        <v>0.35353235330110699</v>
      </c>
      <c r="Q85">
        <v>0.34599999999999997</v>
      </c>
      <c r="R85">
        <v>128.19479912529101</v>
      </c>
      <c r="S85">
        <v>-1.7745481664314799</v>
      </c>
      <c r="T85">
        <v>14.948180110134899</v>
      </c>
      <c r="U85">
        <v>-4.6228704452514604</v>
      </c>
      <c r="V85">
        <v>2.71929556977459</v>
      </c>
      <c r="W85" t="s">
        <v>171</v>
      </c>
      <c r="X85">
        <v>18839</v>
      </c>
      <c r="Y85">
        <v>647304</v>
      </c>
    </row>
    <row r="86" spans="1:25" x14ac:dyDescent="0.3">
      <c r="A86" t="s">
        <v>96</v>
      </c>
      <c r="B86" t="s">
        <v>23</v>
      </c>
      <c r="C86">
        <v>125</v>
      </c>
      <c r="D86">
        <v>523</v>
      </c>
      <c r="E86">
        <v>26</v>
      </c>
      <c r="F86">
        <v>61</v>
      </c>
      <c r="G86">
        <v>83</v>
      </c>
      <c r="H86">
        <v>0</v>
      </c>
      <c r="I86">
        <v>4.7801147000000002E-2</v>
      </c>
      <c r="J86">
        <v>0.26003823999999998</v>
      </c>
      <c r="K86">
        <v>0.235051546</v>
      </c>
      <c r="L86">
        <v>0.30792682900000001</v>
      </c>
      <c r="M86">
        <v>0.26185566999999998</v>
      </c>
      <c r="N86">
        <v>0.30592734199999999</v>
      </c>
      <c r="O86">
        <v>0.49690721599999998</v>
      </c>
      <c r="P86">
        <v>0.33909000869462802</v>
      </c>
      <c r="Q86">
        <v>0.318</v>
      </c>
      <c r="R86">
        <v>114.15768535139701</v>
      </c>
      <c r="S86">
        <v>-2.8427530857734302</v>
      </c>
      <c r="T86">
        <v>6.0293560271416897</v>
      </c>
      <c r="U86">
        <v>3.07964015007019</v>
      </c>
      <c r="V86">
        <v>2.6935852406503402</v>
      </c>
      <c r="W86" t="s">
        <v>96</v>
      </c>
      <c r="X86">
        <v>11615</v>
      </c>
      <c r="Y86">
        <v>592273</v>
      </c>
    </row>
    <row r="87" spans="1:25" x14ac:dyDescent="0.3">
      <c r="A87" t="s">
        <v>39</v>
      </c>
      <c r="B87" t="s">
        <v>40</v>
      </c>
      <c r="C87">
        <v>144</v>
      </c>
      <c r="D87">
        <v>534</v>
      </c>
      <c r="E87">
        <v>26</v>
      </c>
      <c r="F87">
        <v>63</v>
      </c>
      <c r="G87">
        <v>74</v>
      </c>
      <c r="H87">
        <v>13</v>
      </c>
      <c r="I87">
        <v>0.14044943800000001</v>
      </c>
      <c r="J87">
        <v>0.32209737799999999</v>
      </c>
      <c r="K87">
        <v>0.23042505599999999</v>
      </c>
      <c r="L87">
        <v>0.29019607800000002</v>
      </c>
      <c r="M87">
        <v>0.22371364599999999</v>
      </c>
      <c r="N87">
        <v>0.33895131000000001</v>
      </c>
      <c r="O87">
        <v>0.45413870200000001</v>
      </c>
      <c r="P87">
        <v>0.34122102802857401</v>
      </c>
      <c r="Q87">
        <v>0.34599999999999997</v>
      </c>
      <c r="R87">
        <v>112.487147145686</v>
      </c>
      <c r="S87">
        <v>2.1034684376791102</v>
      </c>
      <c r="T87">
        <v>10.3642893187079</v>
      </c>
      <c r="U87">
        <v>-1.6072829365730199</v>
      </c>
      <c r="V87">
        <v>2.6755047971532702</v>
      </c>
      <c r="W87" t="s">
        <v>39</v>
      </c>
      <c r="X87">
        <v>22244</v>
      </c>
      <c r="Y87">
        <v>669261</v>
      </c>
    </row>
    <row r="88" spans="1:25" x14ac:dyDescent="0.3">
      <c r="A88" t="s">
        <v>33</v>
      </c>
      <c r="B88" t="s">
        <v>25</v>
      </c>
      <c r="C88">
        <v>135</v>
      </c>
      <c r="D88">
        <v>579</v>
      </c>
      <c r="E88">
        <v>36</v>
      </c>
      <c r="F88">
        <v>95</v>
      </c>
      <c r="G88">
        <v>105</v>
      </c>
      <c r="H88">
        <v>1</v>
      </c>
      <c r="I88">
        <v>0.14680483499999999</v>
      </c>
      <c r="J88">
        <v>0.264248704</v>
      </c>
      <c r="K88">
        <v>0.26348547700000002</v>
      </c>
      <c r="L88">
        <v>0.22073578499999999</v>
      </c>
      <c r="M88">
        <v>0.211618257</v>
      </c>
      <c r="N88">
        <v>0.33333333300000001</v>
      </c>
      <c r="O88">
        <v>0.475103734</v>
      </c>
      <c r="P88">
        <v>0.34425442415734903</v>
      </c>
      <c r="Q88">
        <v>0.36399999999999999</v>
      </c>
      <c r="R88">
        <v>118.294337074334</v>
      </c>
      <c r="S88">
        <v>-1.0952861891128101</v>
      </c>
      <c r="T88">
        <v>12.027134588331799</v>
      </c>
      <c r="U88">
        <v>-5.1235067844390798</v>
      </c>
      <c r="V88">
        <v>2.64256711294821</v>
      </c>
      <c r="W88" t="s">
        <v>33</v>
      </c>
      <c r="X88">
        <v>13301</v>
      </c>
      <c r="Y88">
        <v>571970</v>
      </c>
    </row>
    <row r="89" spans="1:25" x14ac:dyDescent="0.3">
      <c r="A89" t="s">
        <v>101</v>
      </c>
      <c r="B89" t="s">
        <v>85</v>
      </c>
      <c r="C89">
        <v>153</v>
      </c>
      <c r="D89">
        <v>656</v>
      </c>
      <c r="E89">
        <v>28</v>
      </c>
      <c r="F89">
        <v>81</v>
      </c>
      <c r="G89">
        <v>95</v>
      </c>
      <c r="H89">
        <v>5</v>
      </c>
      <c r="I89">
        <v>8.3841463000000005E-2</v>
      </c>
      <c r="J89">
        <v>0.231707317</v>
      </c>
      <c r="K89">
        <v>0.21489001699999999</v>
      </c>
      <c r="L89">
        <v>0.29879517999999999</v>
      </c>
      <c r="M89">
        <v>0.25719120099999998</v>
      </c>
      <c r="N89">
        <v>0.32469512099999998</v>
      </c>
      <c r="O89">
        <v>0.47208121800000002</v>
      </c>
      <c r="P89">
        <v>0.34042835981791197</v>
      </c>
      <c r="Q89">
        <v>0.31900000000000001</v>
      </c>
      <c r="R89">
        <v>119.30411814950401</v>
      </c>
      <c r="S89">
        <v>-0.66890503186732497</v>
      </c>
      <c r="T89">
        <v>14.504628742884799</v>
      </c>
      <c r="U89">
        <v>-11.1292201280593</v>
      </c>
      <c r="V89">
        <v>2.5758389385263598</v>
      </c>
      <c r="W89" t="s">
        <v>101</v>
      </c>
      <c r="X89">
        <v>14551</v>
      </c>
      <c r="Y89">
        <v>623993</v>
      </c>
    </row>
    <row r="90" spans="1:25" x14ac:dyDescent="0.3">
      <c r="A90" t="s">
        <v>74</v>
      </c>
      <c r="B90" t="s">
        <v>35</v>
      </c>
      <c r="C90">
        <v>122</v>
      </c>
      <c r="D90">
        <v>515</v>
      </c>
      <c r="E90">
        <v>23</v>
      </c>
      <c r="F90">
        <v>75</v>
      </c>
      <c r="G90">
        <v>70</v>
      </c>
      <c r="H90">
        <v>1</v>
      </c>
      <c r="I90">
        <v>5.8252427000000002E-2</v>
      </c>
      <c r="J90">
        <v>0.293203883</v>
      </c>
      <c r="K90">
        <v>0.20083682</v>
      </c>
      <c r="L90">
        <v>0.33986928100000002</v>
      </c>
      <c r="M90">
        <v>0.26569037600000001</v>
      </c>
      <c r="N90">
        <v>0.31456310599999998</v>
      </c>
      <c r="O90">
        <v>0.46652719599999998</v>
      </c>
      <c r="P90">
        <v>0.33417882398494198</v>
      </c>
      <c r="Q90">
        <v>0.33700000000000002</v>
      </c>
      <c r="R90">
        <v>110.25624354525399</v>
      </c>
      <c r="S90">
        <v>-3.43536262726411</v>
      </c>
      <c r="T90">
        <v>2.8935410134148301</v>
      </c>
      <c r="U90">
        <v>5.1395399570464999</v>
      </c>
      <c r="V90">
        <v>2.5589894132422999</v>
      </c>
      <c r="W90" t="s">
        <v>74</v>
      </c>
      <c r="X90">
        <v>26299</v>
      </c>
      <c r="Y90">
        <v>673962</v>
      </c>
    </row>
    <row r="91" spans="1:25" x14ac:dyDescent="0.3">
      <c r="A91" t="s">
        <v>136</v>
      </c>
      <c r="B91" t="s">
        <v>85</v>
      </c>
      <c r="C91">
        <v>144</v>
      </c>
      <c r="D91">
        <v>566</v>
      </c>
      <c r="E91">
        <v>16</v>
      </c>
      <c r="F91">
        <v>76</v>
      </c>
      <c r="G91">
        <v>67</v>
      </c>
      <c r="H91">
        <v>5</v>
      </c>
      <c r="I91">
        <v>6.7137809000000007E-2</v>
      </c>
      <c r="J91">
        <v>0.24911660699999999</v>
      </c>
      <c r="K91">
        <v>0.169230769</v>
      </c>
      <c r="L91">
        <v>0.34510869500000002</v>
      </c>
      <c r="M91">
        <v>0.27500000000000002</v>
      </c>
      <c r="N91">
        <v>0.325088339</v>
      </c>
      <c r="O91">
        <v>0.44423076900000003</v>
      </c>
      <c r="P91">
        <v>0.33000146994548502</v>
      </c>
      <c r="Q91">
        <v>0.309</v>
      </c>
      <c r="R91">
        <v>112.077037387454</v>
      </c>
      <c r="S91">
        <v>-1.2913044816814301</v>
      </c>
      <c r="T91">
        <v>6.89918338528161</v>
      </c>
      <c r="U91">
        <v>-0.96678972244262695</v>
      </c>
      <c r="V91">
        <v>2.52360158791305</v>
      </c>
      <c r="W91" t="s">
        <v>136</v>
      </c>
      <c r="X91">
        <v>19363</v>
      </c>
      <c r="Y91">
        <v>669720</v>
      </c>
    </row>
    <row r="92" spans="1:25" x14ac:dyDescent="0.3">
      <c r="A92" t="s">
        <v>203</v>
      </c>
      <c r="B92" t="s">
        <v>99</v>
      </c>
      <c r="C92">
        <v>124</v>
      </c>
      <c r="D92">
        <v>409</v>
      </c>
      <c r="E92">
        <v>9</v>
      </c>
      <c r="F92">
        <v>60</v>
      </c>
      <c r="G92">
        <v>34</v>
      </c>
      <c r="H92">
        <v>33</v>
      </c>
      <c r="I92">
        <v>8.3129584000000006E-2</v>
      </c>
      <c r="J92">
        <v>0.24205378899999999</v>
      </c>
      <c r="K92">
        <v>0.15363128500000001</v>
      </c>
      <c r="L92">
        <v>0.32806324100000001</v>
      </c>
      <c r="M92">
        <v>0.25698324</v>
      </c>
      <c r="N92">
        <v>0.33906633899999999</v>
      </c>
      <c r="O92">
        <v>0.41061452500000001</v>
      </c>
      <c r="P92">
        <v>0.327334850439297</v>
      </c>
      <c r="Q92">
        <v>0.30399999999999999</v>
      </c>
      <c r="R92">
        <v>109.222247390935</v>
      </c>
      <c r="S92">
        <v>5.0672624618746296</v>
      </c>
      <c r="T92">
        <v>9.5867896731379396</v>
      </c>
      <c r="U92">
        <v>1.6517530679702701</v>
      </c>
      <c r="V92">
        <v>2.5168008629704102</v>
      </c>
      <c r="W92" t="s">
        <v>203</v>
      </c>
      <c r="X92">
        <v>17338</v>
      </c>
      <c r="Y92">
        <v>650489</v>
      </c>
    </row>
    <row r="93" spans="1:25" x14ac:dyDescent="0.3">
      <c r="A93" t="s">
        <v>58</v>
      </c>
      <c r="B93" t="s">
        <v>272</v>
      </c>
      <c r="C93">
        <v>118</v>
      </c>
      <c r="D93">
        <v>406</v>
      </c>
      <c r="E93">
        <v>19</v>
      </c>
      <c r="F93">
        <v>56</v>
      </c>
      <c r="G93">
        <v>49</v>
      </c>
      <c r="H93">
        <v>14</v>
      </c>
      <c r="I93">
        <v>6.8965517000000004E-2</v>
      </c>
      <c r="J93">
        <v>0.31527093499999997</v>
      </c>
      <c r="K93">
        <v>0.240896359</v>
      </c>
      <c r="L93">
        <v>0.33018867899999998</v>
      </c>
      <c r="M93">
        <v>0.249299719</v>
      </c>
      <c r="N93">
        <v>0.33333333300000001</v>
      </c>
      <c r="O93">
        <v>0.49019607799999998</v>
      </c>
      <c r="P93">
        <v>0.35253320829367901</v>
      </c>
      <c r="Q93">
        <v>0.32700000000000001</v>
      </c>
      <c r="R93">
        <v>129.97178772083601</v>
      </c>
      <c r="S93">
        <v>1.98924517724663</v>
      </c>
      <c r="T93">
        <v>16.569718107248001</v>
      </c>
      <c r="U93">
        <v>-5.2977288961410496</v>
      </c>
      <c r="V93">
        <v>2.5098955957865399</v>
      </c>
      <c r="W93" t="s">
        <v>58</v>
      </c>
      <c r="X93">
        <v>19354</v>
      </c>
      <c r="Y93">
        <v>670042</v>
      </c>
    </row>
    <row r="94" spans="1:25" x14ac:dyDescent="0.3">
      <c r="A94" t="s">
        <v>235</v>
      </c>
      <c r="B94" t="s">
        <v>88</v>
      </c>
      <c r="C94">
        <v>156</v>
      </c>
      <c r="D94">
        <v>648</v>
      </c>
      <c r="E94">
        <v>10</v>
      </c>
      <c r="F94">
        <v>75</v>
      </c>
      <c r="G94">
        <v>55</v>
      </c>
      <c r="H94">
        <v>10</v>
      </c>
      <c r="I94">
        <v>6.0185185000000002E-2</v>
      </c>
      <c r="J94">
        <v>0.100308641</v>
      </c>
      <c r="K94">
        <v>0.107692307</v>
      </c>
      <c r="L94">
        <v>0.28849902500000002</v>
      </c>
      <c r="M94">
        <v>0.27008546999999999</v>
      </c>
      <c r="N94">
        <v>0.33333333300000001</v>
      </c>
      <c r="O94">
        <v>0.37777777699999998</v>
      </c>
      <c r="P94">
        <v>0.31417142808899401</v>
      </c>
      <c r="Q94">
        <v>0.29399999999999998</v>
      </c>
      <c r="R94">
        <v>100.305874174518</v>
      </c>
      <c r="S94">
        <v>0.65289403684437197</v>
      </c>
      <c r="T94">
        <v>0.89844211267395402</v>
      </c>
      <c r="U94">
        <v>1.94690012931823</v>
      </c>
      <c r="V94">
        <v>2.4707621070111898</v>
      </c>
      <c r="W94" t="s">
        <v>235</v>
      </c>
      <c r="X94">
        <v>15362</v>
      </c>
      <c r="Y94">
        <v>643446</v>
      </c>
    </row>
    <row r="95" spans="1:25" x14ac:dyDescent="0.3">
      <c r="A95" t="s">
        <v>24</v>
      </c>
      <c r="B95" t="s">
        <v>25</v>
      </c>
      <c r="C95">
        <v>113</v>
      </c>
      <c r="D95">
        <v>479</v>
      </c>
      <c r="E95">
        <v>33</v>
      </c>
      <c r="F95">
        <v>61</v>
      </c>
      <c r="G95">
        <v>103</v>
      </c>
      <c r="H95">
        <v>1</v>
      </c>
      <c r="I95">
        <v>7.0981210000000003E-2</v>
      </c>
      <c r="J95">
        <v>0.31106471800000002</v>
      </c>
      <c r="K95">
        <v>0.30092592600000001</v>
      </c>
      <c r="L95">
        <v>0.324324324</v>
      </c>
      <c r="M95">
        <v>0.27083333300000001</v>
      </c>
      <c r="N95">
        <v>0.320754716</v>
      </c>
      <c r="O95">
        <v>0.57175925900000002</v>
      </c>
      <c r="P95">
        <v>0.36935052776536997</v>
      </c>
      <c r="Q95">
        <v>0.36899999999999999</v>
      </c>
      <c r="R95">
        <v>135.11831269260401</v>
      </c>
      <c r="S95">
        <v>-0.83349378313869205</v>
      </c>
      <c r="T95">
        <v>20.006034008841102</v>
      </c>
      <c r="U95">
        <v>-11.794984832406</v>
      </c>
      <c r="V95">
        <v>2.4354355295315502</v>
      </c>
      <c r="W95" t="s">
        <v>24</v>
      </c>
      <c r="X95">
        <v>6184</v>
      </c>
      <c r="Y95">
        <v>502110</v>
      </c>
    </row>
    <row r="96" spans="1:25" x14ac:dyDescent="0.3">
      <c r="A96" t="s">
        <v>141</v>
      </c>
      <c r="B96" t="s">
        <v>35</v>
      </c>
      <c r="C96">
        <v>161</v>
      </c>
      <c r="D96">
        <v>724</v>
      </c>
      <c r="E96">
        <v>17</v>
      </c>
      <c r="F96">
        <v>89</v>
      </c>
      <c r="G96">
        <v>82</v>
      </c>
      <c r="H96">
        <v>1</v>
      </c>
      <c r="I96">
        <v>0.12845303799999999</v>
      </c>
      <c r="J96">
        <v>0.22790055200000001</v>
      </c>
      <c r="K96">
        <v>0.15248796100000001</v>
      </c>
      <c r="L96">
        <v>0.32882882800000002</v>
      </c>
      <c r="M96">
        <v>0.26163723900000002</v>
      </c>
      <c r="N96">
        <v>0.36049723700000003</v>
      </c>
      <c r="O96">
        <v>0.41412520000000003</v>
      </c>
      <c r="P96">
        <v>0.34025300366396299</v>
      </c>
      <c r="Q96">
        <v>0.33900000000000002</v>
      </c>
      <c r="R96">
        <v>114.46637596638701</v>
      </c>
      <c r="S96">
        <v>-4.8613090156577501</v>
      </c>
      <c r="T96">
        <v>7.6883302775912998</v>
      </c>
      <c r="U96">
        <v>-8.3107199668884206</v>
      </c>
      <c r="V96">
        <v>2.4093047471310198</v>
      </c>
      <c r="W96" t="s">
        <v>141</v>
      </c>
      <c r="X96">
        <v>19566</v>
      </c>
      <c r="Y96">
        <v>663993</v>
      </c>
    </row>
    <row r="97" spans="1:25" x14ac:dyDescent="0.3">
      <c r="A97" t="s">
        <v>201</v>
      </c>
      <c r="B97" t="s">
        <v>32</v>
      </c>
      <c r="C97">
        <v>137</v>
      </c>
      <c r="D97">
        <v>528</v>
      </c>
      <c r="E97">
        <v>13</v>
      </c>
      <c r="F97">
        <v>69</v>
      </c>
      <c r="G97">
        <v>47</v>
      </c>
      <c r="H97">
        <v>27</v>
      </c>
      <c r="I97">
        <v>6.6287877999999995E-2</v>
      </c>
      <c r="J97">
        <v>0.159090909</v>
      </c>
      <c r="K97">
        <v>0.150313153</v>
      </c>
      <c r="L97">
        <v>0.27461139800000001</v>
      </c>
      <c r="M97">
        <v>0.248434237</v>
      </c>
      <c r="N97">
        <v>0.30666666599999998</v>
      </c>
      <c r="O97">
        <v>0.39874738999999998</v>
      </c>
      <c r="P97">
        <v>0.30557402558909103</v>
      </c>
      <c r="Q97">
        <v>0.312</v>
      </c>
      <c r="R97">
        <v>92.321722431794299</v>
      </c>
      <c r="S97">
        <v>2.86274137627333</v>
      </c>
      <c r="T97">
        <v>-2.15971819257918</v>
      </c>
      <c r="U97">
        <v>8.4297702312469394</v>
      </c>
      <c r="V97">
        <v>2.4072609061344599</v>
      </c>
      <c r="W97" t="s">
        <v>201</v>
      </c>
      <c r="X97">
        <v>19470</v>
      </c>
      <c r="Y97">
        <v>669242</v>
      </c>
    </row>
    <row r="98" spans="1:25" x14ac:dyDescent="0.3">
      <c r="A98" t="s">
        <v>219</v>
      </c>
      <c r="B98" t="s">
        <v>277</v>
      </c>
      <c r="C98">
        <v>126</v>
      </c>
      <c r="D98">
        <v>454</v>
      </c>
      <c r="E98">
        <v>23</v>
      </c>
      <c r="F98">
        <v>51</v>
      </c>
      <c r="G98">
        <v>60</v>
      </c>
      <c r="H98">
        <v>0</v>
      </c>
      <c r="I98">
        <v>9.0308369999999999E-2</v>
      </c>
      <c r="J98">
        <v>0.138766519</v>
      </c>
      <c r="K98">
        <v>0.22469135800000001</v>
      </c>
      <c r="L98">
        <v>0.28571428500000001</v>
      </c>
      <c r="M98">
        <v>0.28395061700000002</v>
      </c>
      <c r="N98">
        <v>0.35462555000000001</v>
      </c>
      <c r="O98">
        <v>0.50864197499999997</v>
      </c>
      <c r="P98">
        <v>0.36799268546220198</v>
      </c>
      <c r="Q98">
        <v>0.33300000000000002</v>
      </c>
      <c r="R98">
        <v>135.58028527140101</v>
      </c>
      <c r="S98">
        <v>-3.1020388011820601</v>
      </c>
      <c r="T98">
        <v>16.909661847507099</v>
      </c>
      <c r="U98">
        <v>-8.6072761416435206</v>
      </c>
      <c r="V98">
        <v>2.3601672167068299</v>
      </c>
      <c r="W98" t="s">
        <v>219</v>
      </c>
      <c r="X98">
        <v>5827</v>
      </c>
      <c r="Y98">
        <v>527038</v>
      </c>
    </row>
    <row r="99" spans="1:25" x14ac:dyDescent="0.3">
      <c r="A99" t="s">
        <v>239</v>
      </c>
      <c r="B99" t="s">
        <v>129</v>
      </c>
      <c r="C99">
        <v>144</v>
      </c>
      <c r="D99">
        <v>495</v>
      </c>
      <c r="E99">
        <v>6</v>
      </c>
      <c r="F99">
        <v>71</v>
      </c>
      <c r="G99">
        <v>47</v>
      </c>
      <c r="H99">
        <v>16</v>
      </c>
      <c r="I99">
        <v>0.129292929</v>
      </c>
      <c r="J99">
        <v>0.173737373</v>
      </c>
      <c r="K99">
        <v>0.11302211299999999</v>
      </c>
      <c r="L99">
        <v>0.29467084599999999</v>
      </c>
      <c r="M99">
        <v>0.24570024500000001</v>
      </c>
      <c r="N99">
        <v>0.35343035299999997</v>
      </c>
      <c r="O99">
        <v>0.35872235800000002</v>
      </c>
      <c r="P99">
        <v>0.31906399788955803</v>
      </c>
      <c r="Q99">
        <v>0.27500000000000002</v>
      </c>
      <c r="R99">
        <v>98.801491846104597</v>
      </c>
      <c r="S99">
        <v>1.8061263519339199</v>
      </c>
      <c r="T99">
        <v>1.0711643081508999</v>
      </c>
      <c r="U99">
        <v>5.7921001911163303</v>
      </c>
      <c r="V99">
        <v>2.3550381740587598</v>
      </c>
      <c r="W99" t="s">
        <v>239</v>
      </c>
      <c r="X99">
        <v>22799</v>
      </c>
      <c r="Y99">
        <v>672695</v>
      </c>
    </row>
    <row r="100" spans="1:25" x14ac:dyDescent="0.3">
      <c r="A100" t="s">
        <v>220</v>
      </c>
      <c r="B100" t="s">
        <v>21</v>
      </c>
      <c r="C100">
        <v>139</v>
      </c>
      <c r="D100">
        <v>533</v>
      </c>
      <c r="E100">
        <v>17</v>
      </c>
      <c r="F100">
        <v>66</v>
      </c>
      <c r="G100">
        <v>65</v>
      </c>
      <c r="H100">
        <v>1</v>
      </c>
      <c r="I100">
        <v>7.3170731000000003E-2</v>
      </c>
      <c r="J100">
        <v>0.191369606</v>
      </c>
      <c r="K100">
        <v>0.155737705</v>
      </c>
      <c r="L100">
        <v>0.30107526800000001</v>
      </c>
      <c r="M100">
        <v>0.264344262</v>
      </c>
      <c r="N100">
        <v>0.32082551500000001</v>
      </c>
      <c r="O100">
        <v>0.420081967</v>
      </c>
      <c r="P100">
        <v>0.32131813290418798</v>
      </c>
      <c r="Q100">
        <v>0.307</v>
      </c>
      <c r="R100">
        <v>99.127651134125003</v>
      </c>
      <c r="S100">
        <v>-2.28741051023826</v>
      </c>
      <c r="T100">
        <v>-2.86342860835363</v>
      </c>
      <c r="U100">
        <v>8.2494499683380091</v>
      </c>
      <c r="V100">
        <v>2.3359825534860801</v>
      </c>
      <c r="W100" t="s">
        <v>220</v>
      </c>
      <c r="X100">
        <v>13185</v>
      </c>
      <c r="Y100">
        <v>606115</v>
      </c>
    </row>
    <row r="101" spans="1:25" x14ac:dyDescent="0.3">
      <c r="A101" t="s">
        <v>65</v>
      </c>
      <c r="B101" t="s">
        <v>61</v>
      </c>
      <c r="C101">
        <v>99</v>
      </c>
      <c r="D101">
        <v>416</v>
      </c>
      <c r="E101">
        <v>11</v>
      </c>
      <c r="F101">
        <v>51</v>
      </c>
      <c r="G101">
        <v>37</v>
      </c>
      <c r="H101">
        <v>7</v>
      </c>
      <c r="I101">
        <v>8.4134614999999996E-2</v>
      </c>
      <c r="J101">
        <v>0.27403846100000001</v>
      </c>
      <c r="K101">
        <v>0.15873015900000001</v>
      </c>
      <c r="L101">
        <v>0.38431372499999999</v>
      </c>
      <c r="M101">
        <v>0.28835978800000001</v>
      </c>
      <c r="N101">
        <v>0.34855769199999997</v>
      </c>
      <c r="O101">
        <v>0.44708994699999999</v>
      </c>
      <c r="P101">
        <v>0.34429045723607898</v>
      </c>
      <c r="Q101">
        <v>0.36499999999999999</v>
      </c>
      <c r="R101">
        <v>119.39048119698199</v>
      </c>
      <c r="S101">
        <v>2.0075417510233802</v>
      </c>
      <c r="T101">
        <v>11.6728308042404</v>
      </c>
      <c r="U101">
        <v>-2.8469240367412501</v>
      </c>
      <c r="V101">
        <v>2.3001125643470401</v>
      </c>
      <c r="W101" t="s">
        <v>65</v>
      </c>
      <c r="X101">
        <v>25976</v>
      </c>
      <c r="Y101">
        <v>682985</v>
      </c>
    </row>
    <row r="102" spans="1:25" x14ac:dyDescent="0.3">
      <c r="A102" t="s">
        <v>212</v>
      </c>
      <c r="B102" t="s">
        <v>19</v>
      </c>
      <c r="C102">
        <v>123</v>
      </c>
      <c r="D102">
        <v>422</v>
      </c>
      <c r="E102">
        <v>8</v>
      </c>
      <c r="F102">
        <v>34</v>
      </c>
      <c r="G102">
        <v>43</v>
      </c>
      <c r="H102">
        <v>0</v>
      </c>
      <c r="I102">
        <v>9.9526065999999996E-2</v>
      </c>
      <c r="J102">
        <v>0.106635071</v>
      </c>
      <c r="K102">
        <v>0.107526881</v>
      </c>
      <c r="L102">
        <v>0.26479750699999999</v>
      </c>
      <c r="M102">
        <v>0.25</v>
      </c>
      <c r="N102">
        <v>0.334123222</v>
      </c>
      <c r="O102">
        <v>0.35752688100000002</v>
      </c>
      <c r="P102">
        <v>0.30811400792944099</v>
      </c>
      <c r="Q102">
        <v>0.32</v>
      </c>
      <c r="R102">
        <v>96.002561008509304</v>
      </c>
      <c r="S102">
        <v>-6.6360538881271998</v>
      </c>
      <c r="T102">
        <v>-8.6573373593517093</v>
      </c>
      <c r="U102">
        <v>17.2579698562622</v>
      </c>
      <c r="V102">
        <v>2.29812966153355</v>
      </c>
      <c r="W102" t="s">
        <v>212</v>
      </c>
      <c r="X102">
        <v>22581</v>
      </c>
      <c r="Y102">
        <v>672386</v>
      </c>
    </row>
    <row r="103" spans="1:25" x14ac:dyDescent="0.3">
      <c r="A103" t="s">
        <v>280</v>
      </c>
      <c r="B103" t="s">
        <v>278</v>
      </c>
      <c r="C103">
        <v>141</v>
      </c>
      <c r="D103">
        <v>540</v>
      </c>
      <c r="E103">
        <v>34</v>
      </c>
      <c r="F103">
        <v>71</v>
      </c>
      <c r="G103">
        <v>80</v>
      </c>
      <c r="H103">
        <v>1</v>
      </c>
      <c r="I103">
        <v>5.9259259000000002E-2</v>
      </c>
      <c r="J103">
        <v>0.27592592500000002</v>
      </c>
      <c r="K103">
        <v>0.268292682</v>
      </c>
      <c r="L103">
        <v>0.28434504700000002</v>
      </c>
      <c r="M103">
        <v>0.25</v>
      </c>
      <c r="N103">
        <v>0.30925925900000001</v>
      </c>
      <c r="O103">
        <v>0.518292682</v>
      </c>
      <c r="P103">
        <v>0.34901234904924999</v>
      </c>
      <c r="Q103">
        <v>0.35899999999999999</v>
      </c>
      <c r="R103">
        <v>120.45770928913301</v>
      </c>
      <c r="S103">
        <v>-0.76979945227503699</v>
      </c>
      <c r="T103">
        <v>12.7418076346502</v>
      </c>
      <c r="U103">
        <v>-8.3943751752376503</v>
      </c>
      <c r="V103">
        <v>2.2684595699693801</v>
      </c>
      <c r="W103" t="s">
        <v>280</v>
      </c>
      <c r="X103">
        <v>22275</v>
      </c>
      <c r="Y103">
        <v>669394</v>
      </c>
    </row>
    <row r="104" spans="1:25" x14ac:dyDescent="0.3">
      <c r="A104" t="s">
        <v>188</v>
      </c>
      <c r="B104" t="s">
        <v>35</v>
      </c>
      <c r="C104">
        <v>143</v>
      </c>
      <c r="D104">
        <v>554</v>
      </c>
      <c r="E104">
        <v>14</v>
      </c>
      <c r="F104">
        <v>67</v>
      </c>
      <c r="G104">
        <v>67</v>
      </c>
      <c r="H104">
        <v>14</v>
      </c>
      <c r="I104">
        <v>6.3176894999999997E-2</v>
      </c>
      <c r="J104">
        <v>0.21119133500000001</v>
      </c>
      <c r="K104">
        <v>0.154598825</v>
      </c>
      <c r="L104">
        <v>0.31770833300000001</v>
      </c>
      <c r="M104">
        <v>0.26614481400000001</v>
      </c>
      <c r="N104">
        <v>0.31215970900000001</v>
      </c>
      <c r="O104">
        <v>0.420743639</v>
      </c>
      <c r="P104">
        <v>0.31590988804770398</v>
      </c>
      <c r="Q104">
        <v>0.31900000000000001</v>
      </c>
      <c r="R104">
        <v>97.593687685305795</v>
      </c>
      <c r="S104">
        <v>2.6815030779689502</v>
      </c>
      <c r="T104">
        <v>1.0841729332374499</v>
      </c>
      <c r="U104">
        <v>2.5735119581222499</v>
      </c>
      <c r="V104">
        <v>2.2558107413543498</v>
      </c>
      <c r="W104" t="s">
        <v>188</v>
      </c>
      <c r="X104">
        <v>18900</v>
      </c>
      <c r="Y104">
        <v>665750</v>
      </c>
    </row>
    <row r="105" spans="1:25" x14ac:dyDescent="0.3">
      <c r="A105" t="s">
        <v>31</v>
      </c>
      <c r="B105" t="s">
        <v>32</v>
      </c>
      <c r="C105">
        <v>119</v>
      </c>
      <c r="D105">
        <v>464</v>
      </c>
      <c r="E105">
        <v>27</v>
      </c>
      <c r="F105">
        <v>59</v>
      </c>
      <c r="G105">
        <v>76</v>
      </c>
      <c r="H105">
        <v>7</v>
      </c>
      <c r="I105">
        <v>0.114224137</v>
      </c>
      <c r="J105">
        <v>0.31896551699999998</v>
      </c>
      <c r="K105">
        <v>0.24137931100000001</v>
      </c>
      <c r="L105">
        <v>0.296137339</v>
      </c>
      <c r="M105">
        <v>0.236453201</v>
      </c>
      <c r="N105">
        <v>0.32758620599999999</v>
      </c>
      <c r="O105">
        <v>0.47783251199999999</v>
      </c>
      <c r="P105">
        <v>0.34451720305189398</v>
      </c>
      <c r="Q105">
        <v>0.35399999999999998</v>
      </c>
      <c r="R105">
        <v>118.428526833205</v>
      </c>
      <c r="S105">
        <v>0.14088517008349299</v>
      </c>
      <c r="T105">
        <v>10.734088758299</v>
      </c>
      <c r="U105">
        <v>-3.8734500408172599</v>
      </c>
      <c r="V105">
        <v>2.2501498610206898</v>
      </c>
      <c r="W105" t="s">
        <v>31</v>
      </c>
      <c r="X105">
        <v>22263</v>
      </c>
      <c r="Y105">
        <v>669357</v>
      </c>
    </row>
    <row r="106" spans="1:25" x14ac:dyDescent="0.3">
      <c r="A106" t="s">
        <v>91</v>
      </c>
      <c r="B106" t="s">
        <v>277</v>
      </c>
      <c r="C106">
        <v>144</v>
      </c>
      <c r="D106">
        <v>546</v>
      </c>
      <c r="E106">
        <v>18</v>
      </c>
      <c r="F106">
        <v>61</v>
      </c>
      <c r="G106">
        <v>69</v>
      </c>
      <c r="H106">
        <v>1</v>
      </c>
      <c r="I106">
        <v>9.5238094999999995E-2</v>
      </c>
      <c r="J106">
        <v>0.27838827799999999</v>
      </c>
      <c r="K106">
        <v>0.164583334</v>
      </c>
      <c r="L106">
        <v>0.31962025300000002</v>
      </c>
      <c r="M106">
        <v>0.24791666600000001</v>
      </c>
      <c r="N106">
        <v>0.32536764699999998</v>
      </c>
      <c r="O106">
        <v>0.41249999999999998</v>
      </c>
      <c r="P106">
        <v>0.32122685486341201</v>
      </c>
      <c r="Q106">
        <v>0.32300000000000001</v>
      </c>
      <c r="R106">
        <v>104.22931517456399</v>
      </c>
      <c r="S106">
        <v>-2.3723811493255198</v>
      </c>
      <c r="T106">
        <v>0.48837876932765001</v>
      </c>
      <c r="U106">
        <v>3.3033419251441898</v>
      </c>
      <c r="V106">
        <v>2.2208780242021802</v>
      </c>
      <c r="W106" t="s">
        <v>91</v>
      </c>
      <c r="X106">
        <v>16219</v>
      </c>
      <c r="Y106">
        <v>605204</v>
      </c>
    </row>
    <row r="107" spans="1:25" x14ac:dyDescent="0.3">
      <c r="A107" t="s">
        <v>213</v>
      </c>
      <c r="B107" t="s">
        <v>51</v>
      </c>
      <c r="C107">
        <v>133</v>
      </c>
      <c r="D107">
        <v>424</v>
      </c>
      <c r="E107">
        <v>7</v>
      </c>
      <c r="F107">
        <v>53</v>
      </c>
      <c r="G107">
        <v>33</v>
      </c>
      <c r="H107">
        <v>16</v>
      </c>
      <c r="I107">
        <v>6.8396226000000004E-2</v>
      </c>
      <c r="J107">
        <v>0.181603773</v>
      </c>
      <c r="K107">
        <v>0.110824743</v>
      </c>
      <c r="L107">
        <v>0.34853420099999999</v>
      </c>
      <c r="M107">
        <v>0.29381443200000001</v>
      </c>
      <c r="N107">
        <v>0.34360189499999999</v>
      </c>
      <c r="O107">
        <v>0.40463917500000002</v>
      </c>
      <c r="P107">
        <v>0.32509530683358501</v>
      </c>
      <c r="Q107">
        <v>0.32400000000000001</v>
      </c>
      <c r="R107">
        <v>102.621174064353</v>
      </c>
      <c r="S107">
        <v>1.9831628841347899</v>
      </c>
      <c r="T107">
        <v>3.3599932564188602</v>
      </c>
      <c r="U107">
        <v>4.5547599792480398</v>
      </c>
      <c r="V107">
        <v>2.22026193294358</v>
      </c>
      <c r="W107" t="s">
        <v>213</v>
      </c>
      <c r="X107">
        <v>12037</v>
      </c>
      <c r="Y107">
        <v>542932</v>
      </c>
    </row>
    <row r="108" spans="1:25" x14ac:dyDescent="0.3">
      <c r="A108" t="s">
        <v>189</v>
      </c>
      <c r="B108" t="s">
        <v>279</v>
      </c>
      <c r="C108">
        <v>151</v>
      </c>
      <c r="D108">
        <v>614</v>
      </c>
      <c r="E108">
        <v>18</v>
      </c>
      <c r="F108">
        <v>83</v>
      </c>
      <c r="G108">
        <v>64</v>
      </c>
      <c r="H108">
        <v>47</v>
      </c>
      <c r="I108">
        <v>5.2117262999999997E-2</v>
      </c>
      <c r="J108">
        <v>0.19218241</v>
      </c>
      <c r="K108">
        <v>0.16696269999999999</v>
      </c>
      <c r="L108">
        <v>0.27906976700000002</v>
      </c>
      <c r="M108">
        <v>0.24511545200000001</v>
      </c>
      <c r="N108">
        <v>0.299509001</v>
      </c>
      <c r="O108">
        <v>0.41207815199999998</v>
      </c>
      <c r="P108">
        <v>0.30628169414836498</v>
      </c>
      <c r="Q108">
        <v>0.30399999999999999</v>
      </c>
      <c r="R108">
        <v>90.073446665806301</v>
      </c>
      <c r="S108">
        <v>9.231317716185</v>
      </c>
      <c r="T108">
        <v>1.68064631490635</v>
      </c>
      <c r="U108">
        <v>-0.36443996429443298</v>
      </c>
      <c r="V108">
        <v>2.2035284277634899</v>
      </c>
      <c r="W108" t="s">
        <v>189</v>
      </c>
      <c r="X108">
        <v>25768</v>
      </c>
      <c r="Y108">
        <v>682928</v>
      </c>
    </row>
    <row r="109" spans="1:25" x14ac:dyDescent="0.3">
      <c r="A109" t="s">
        <v>72</v>
      </c>
      <c r="B109" t="s">
        <v>19</v>
      </c>
      <c r="C109">
        <v>103</v>
      </c>
      <c r="D109">
        <v>404</v>
      </c>
      <c r="E109">
        <v>19</v>
      </c>
      <c r="F109">
        <v>53</v>
      </c>
      <c r="G109">
        <v>43</v>
      </c>
      <c r="H109">
        <v>0</v>
      </c>
      <c r="I109">
        <v>0.15099009899999999</v>
      </c>
      <c r="J109">
        <v>0.34900989999999998</v>
      </c>
      <c r="K109">
        <v>0.23598820100000001</v>
      </c>
      <c r="L109">
        <v>0.37016574499999999</v>
      </c>
      <c r="M109">
        <v>0.25368731500000002</v>
      </c>
      <c r="N109">
        <v>0.36881188100000001</v>
      </c>
      <c r="O109">
        <v>0.48967551599999998</v>
      </c>
      <c r="P109">
        <v>0.36903760628428101</v>
      </c>
      <c r="Q109">
        <v>0.33600000000000002</v>
      </c>
      <c r="R109">
        <v>138.229895430585</v>
      </c>
      <c r="S109">
        <v>-2.1645727669820101</v>
      </c>
      <c r="T109">
        <v>16.3416337616116</v>
      </c>
      <c r="U109">
        <v>-8.3323197364807093</v>
      </c>
      <c r="V109">
        <v>2.17772183422111</v>
      </c>
      <c r="W109" t="s">
        <v>72</v>
      </c>
      <c r="X109">
        <v>10264</v>
      </c>
      <c r="Y109">
        <v>474832</v>
      </c>
    </row>
    <row r="110" spans="1:25" x14ac:dyDescent="0.3">
      <c r="A110" t="s">
        <v>41</v>
      </c>
      <c r="B110" t="s">
        <v>42</v>
      </c>
      <c r="C110">
        <v>137</v>
      </c>
      <c r="D110">
        <v>526</v>
      </c>
      <c r="E110">
        <v>30</v>
      </c>
      <c r="F110">
        <v>61</v>
      </c>
      <c r="G110">
        <v>69</v>
      </c>
      <c r="H110">
        <v>4</v>
      </c>
      <c r="I110">
        <v>9.3155893000000004E-2</v>
      </c>
      <c r="J110">
        <v>0.32699619699999999</v>
      </c>
      <c r="K110">
        <v>0.241900648</v>
      </c>
      <c r="L110">
        <v>0.316981132</v>
      </c>
      <c r="M110">
        <v>0.246220302</v>
      </c>
      <c r="N110">
        <v>0.32889733799999998</v>
      </c>
      <c r="O110">
        <v>0.48812095</v>
      </c>
      <c r="P110">
        <v>0.34824806519917001</v>
      </c>
      <c r="Q110">
        <v>0.34300000000000003</v>
      </c>
      <c r="R110">
        <v>127.063429550208</v>
      </c>
      <c r="S110">
        <v>-0.75718848546966899</v>
      </c>
      <c r="T110">
        <v>16.2997665350352</v>
      </c>
      <c r="U110">
        <v>-12.5778300762176</v>
      </c>
      <c r="V110">
        <v>2.1666399951783402</v>
      </c>
      <c r="W110" t="s">
        <v>41</v>
      </c>
      <c r="X110">
        <v>19627</v>
      </c>
      <c r="Y110">
        <v>667670</v>
      </c>
    </row>
    <row r="111" spans="1:25" x14ac:dyDescent="0.3">
      <c r="A111" t="s">
        <v>119</v>
      </c>
      <c r="B111" t="s">
        <v>40</v>
      </c>
      <c r="C111">
        <v>145</v>
      </c>
      <c r="D111">
        <v>640</v>
      </c>
      <c r="E111">
        <v>24</v>
      </c>
      <c r="F111">
        <v>85</v>
      </c>
      <c r="G111">
        <v>84</v>
      </c>
      <c r="H111">
        <v>12</v>
      </c>
      <c r="I111">
        <v>8.2812499999999997E-2</v>
      </c>
      <c r="J111">
        <v>0.21562500000000001</v>
      </c>
      <c r="K111">
        <v>0.19686411100000001</v>
      </c>
      <c r="L111">
        <v>0.30382775099999998</v>
      </c>
      <c r="M111">
        <v>0.26306620200000003</v>
      </c>
      <c r="N111">
        <v>0.32968750000000002</v>
      </c>
      <c r="O111">
        <v>0.45993031299999998</v>
      </c>
      <c r="P111">
        <v>0.33759118369006802</v>
      </c>
      <c r="Q111">
        <v>0.36</v>
      </c>
      <c r="R111">
        <v>110.05376491221401</v>
      </c>
      <c r="S111">
        <v>1.3975651455111799</v>
      </c>
      <c r="T111">
        <v>9.3688332970344597</v>
      </c>
      <c r="U111">
        <v>-9.6407601833343506</v>
      </c>
      <c r="V111">
        <v>2.1329145197769899</v>
      </c>
      <c r="W111" t="s">
        <v>119</v>
      </c>
      <c r="X111">
        <v>19326</v>
      </c>
      <c r="Y111">
        <v>668804</v>
      </c>
    </row>
    <row r="112" spans="1:25" x14ac:dyDescent="0.3">
      <c r="A112" t="s">
        <v>57</v>
      </c>
      <c r="B112" t="s">
        <v>42</v>
      </c>
      <c r="C112">
        <v>128</v>
      </c>
      <c r="D112">
        <v>495</v>
      </c>
      <c r="E112">
        <v>16</v>
      </c>
      <c r="F112">
        <v>63</v>
      </c>
      <c r="G112">
        <v>54</v>
      </c>
      <c r="H112">
        <v>3</v>
      </c>
      <c r="I112">
        <v>0.15555555500000001</v>
      </c>
      <c r="J112">
        <v>0.34343434299999998</v>
      </c>
      <c r="K112">
        <v>0.17733990099999999</v>
      </c>
      <c r="L112">
        <v>0.34684684599999999</v>
      </c>
      <c r="M112">
        <v>0.229064039</v>
      </c>
      <c r="N112">
        <v>0.36363636300000002</v>
      </c>
      <c r="O112">
        <v>0.40640394000000002</v>
      </c>
      <c r="P112">
        <v>0.34170609953914999</v>
      </c>
      <c r="Q112">
        <v>0.33400000000000002</v>
      </c>
      <c r="R112">
        <v>122.529065540807</v>
      </c>
      <c r="S112">
        <v>0.54592521302401997</v>
      </c>
      <c r="T112">
        <v>13.9082279444495</v>
      </c>
      <c r="U112">
        <v>-9.6531801223754794</v>
      </c>
      <c r="V112">
        <v>2.1139824389259201</v>
      </c>
      <c r="W112" t="s">
        <v>57</v>
      </c>
      <c r="X112">
        <v>23312</v>
      </c>
      <c r="Y112">
        <v>676116</v>
      </c>
    </row>
    <row r="113" spans="1:25" x14ac:dyDescent="0.3">
      <c r="A113" t="s">
        <v>145</v>
      </c>
      <c r="B113" t="s">
        <v>271</v>
      </c>
      <c r="C113">
        <v>123</v>
      </c>
      <c r="D113">
        <v>515</v>
      </c>
      <c r="E113">
        <v>4</v>
      </c>
      <c r="F113">
        <v>59</v>
      </c>
      <c r="G113">
        <v>50</v>
      </c>
      <c r="H113">
        <v>23</v>
      </c>
      <c r="I113">
        <v>7.3786406999999998E-2</v>
      </c>
      <c r="J113">
        <v>0.22330096999999999</v>
      </c>
      <c r="K113">
        <v>8.6206896000000005E-2</v>
      </c>
      <c r="L113">
        <v>0.34366197100000001</v>
      </c>
      <c r="M113">
        <v>0.27155172399999999</v>
      </c>
      <c r="N113">
        <v>0.322957198</v>
      </c>
      <c r="O113">
        <v>0.35775862000000003</v>
      </c>
      <c r="P113">
        <v>0.29873916634325798</v>
      </c>
      <c r="Q113">
        <v>0.31900000000000001</v>
      </c>
      <c r="R113">
        <v>83.926356133575496</v>
      </c>
      <c r="S113">
        <v>1.3463564002886399</v>
      </c>
      <c r="T113">
        <v>-8.5723377820721893</v>
      </c>
      <c r="U113">
        <v>11.9551501274108</v>
      </c>
      <c r="V113">
        <v>2.0952748761017399</v>
      </c>
      <c r="W113" t="s">
        <v>145</v>
      </c>
      <c r="X113">
        <v>22715</v>
      </c>
      <c r="Y113">
        <v>672580</v>
      </c>
    </row>
    <row r="114" spans="1:25" x14ac:dyDescent="0.3">
      <c r="A114" t="s">
        <v>150</v>
      </c>
      <c r="B114" t="s">
        <v>19</v>
      </c>
      <c r="C114">
        <v>158</v>
      </c>
      <c r="D114">
        <v>581</v>
      </c>
      <c r="E114">
        <v>20</v>
      </c>
      <c r="F114">
        <v>65</v>
      </c>
      <c r="G114">
        <v>61</v>
      </c>
      <c r="H114">
        <v>16</v>
      </c>
      <c r="I114">
        <v>7.7452667000000003E-2</v>
      </c>
      <c r="J114">
        <v>0.23235800300000001</v>
      </c>
      <c r="K114">
        <v>0.16888045600000001</v>
      </c>
      <c r="L114">
        <v>0.25600000000000001</v>
      </c>
      <c r="M114">
        <v>0.220113851</v>
      </c>
      <c r="N114">
        <v>0.28497409299999998</v>
      </c>
      <c r="O114">
        <v>0.38899430699999998</v>
      </c>
      <c r="P114">
        <v>0.292560045068539</v>
      </c>
      <c r="Q114">
        <v>0.30199999999999999</v>
      </c>
      <c r="R114">
        <v>85.221805947220503</v>
      </c>
      <c r="S114">
        <v>2.3423445909284002</v>
      </c>
      <c r="T114">
        <v>-7.9456428812657496</v>
      </c>
      <c r="U114">
        <v>9.0149197578430105</v>
      </c>
      <c r="V114">
        <v>2.0898646785511601</v>
      </c>
      <c r="W114" t="s">
        <v>150</v>
      </c>
      <c r="X114">
        <v>19918</v>
      </c>
      <c r="Y114">
        <v>662139</v>
      </c>
    </row>
    <row r="115" spans="1:25" x14ac:dyDescent="0.3">
      <c r="A115" t="s">
        <v>67</v>
      </c>
      <c r="B115" t="s">
        <v>46</v>
      </c>
      <c r="C115">
        <v>135</v>
      </c>
      <c r="D115">
        <v>540</v>
      </c>
      <c r="E115">
        <v>20</v>
      </c>
      <c r="F115">
        <v>70</v>
      </c>
      <c r="G115">
        <v>63</v>
      </c>
      <c r="H115">
        <v>16</v>
      </c>
      <c r="I115">
        <v>6.4814813999999998E-2</v>
      </c>
      <c r="J115">
        <v>0.25555555499999999</v>
      </c>
      <c r="K115">
        <v>0.200408998</v>
      </c>
      <c r="L115">
        <v>0.30654761899999999</v>
      </c>
      <c r="M115">
        <v>0.251533742</v>
      </c>
      <c r="N115">
        <v>0.310408921</v>
      </c>
      <c r="O115">
        <v>0.45194274000000001</v>
      </c>
      <c r="P115">
        <v>0.32398521866753799</v>
      </c>
      <c r="Q115">
        <v>0.33400000000000002</v>
      </c>
      <c r="R115">
        <v>101.79949914917</v>
      </c>
      <c r="S115">
        <v>-0.40188230061903502</v>
      </c>
      <c r="T115">
        <v>0.80194482380466003</v>
      </c>
      <c r="U115">
        <v>1.72830963134765</v>
      </c>
      <c r="V115">
        <v>2.0748371056989798</v>
      </c>
      <c r="W115" t="s">
        <v>67</v>
      </c>
      <c r="X115">
        <v>11739</v>
      </c>
      <c r="Y115">
        <v>592663</v>
      </c>
    </row>
    <row r="116" spans="1:25" x14ac:dyDescent="0.3">
      <c r="A116" t="s">
        <v>134</v>
      </c>
      <c r="B116" t="s">
        <v>61</v>
      </c>
      <c r="C116">
        <v>118</v>
      </c>
      <c r="D116">
        <v>459</v>
      </c>
      <c r="E116">
        <v>20</v>
      </c>
      <c r="F116">
        <v>57</v>
      </c>
      <c r="G116">
        <v>64</v>
      </c>
      <c r="H116">
        <v>6</v>
      </c>
      <c r="I116">
        <v>6.9716774999999995E-2</v>
      </c>
      <c r="J116">
        <v>0.25054466199999997</v>
      </c>
      <c r="K116">
        <v>0.193779905</v>
      </c>
      <c r="L116">
        <v>0.33802816899999999</v>
      </c>
      <c r="M116">
        <v>0.27751196099999997</v>
      </c>
      <c r="N116">
        <v>0.33986928100000002</v>
      </c>
      <c r="O116">
        <v>0.471291866</v>
      </c>
      <c r="P116">
        <v>0.34716701795134602</v>
      </c>
      <c r="Q116">
        <v>0.33600000000000002</v>
      </c>
      <c r="R116">
        <v>121.38428154018401</v>
      </c>
      <c r="S116">
        <v>0.11064934451133</v>
      </c>
      <c r="T116">
        <v>11.871541794502701</v>
      </c>
      <c r="U116">
        <v>-7.0907507836818597</v>
      </c>
      <c r="V116">
        <v>2.0435226854703998</v>
      </c>
      <c r="W116" t="s">
        <v>134</v>
      </c>
      <c r="X116">
        <v>25961</v>
      </c>
      <c r="Y116">
        <v>681481</v>
      </c>
    </row>
    <row r="117" spans="1:25" x14ac:dyDescent="0.3">
      <c r="A117" t="s">
        <v>281</v>
      </c>
      <c r="B117" t="s">
        <v>129</v>
      </c>
      <c r="C117">
        <v>145</v>
      </c>
      <c r="D117">
        <v>592</v>
      </c>
      <c r="E117">
        <v>24</v>
      </c>
      <c r="F117">
        <v>65</v>
      </c>
      <c r="G117">
        <v>82</v>
      </c>
      <c r="H117">
        <v>5</v>
      </c>
      <c r="I117">
        <v>5.5743242999999998E-2</v>
      </c>
      <c r="J117">
        <v>0.173986486</v>
      </c>
      <c r="K117">
        <v>0.20145190599999999</v>
      </c>
      <c r="L117">
        <v>0.28169013999999998</v>
      </c>
      <c r="M117">
        <v>0.26134301199999999</v>
      </c>
      <c r="N117">
        <v>0.30912162100000001</v>
      </c>
      <c r="O117">
        <v>0.462794918</v>
      </c>
      <c r="P117">
        <v>0.32934544040063501</v>
      </c>
      <c r="Q117">
        <v>0.32400000000000001</v>
      </c>
      <c r="R117">
        <v>105.693985630347</v>
      </c>
      <c r="S117">
        <v>0.136042504105716</v>
      </c>
      <c r="T117">
        <v>4.3120069516264596</v>
      </c>
      <c r="U117">
        <v>-4.1974406242370597</v>
      </c>
      <c r="V117">
        <v>2.0094524859226999</v>
      </c>
      <c r="W117" t="s">
        <v>281</v>
      </c>
      <c r="X117">
        <v>19238</v>
      </c>
      <c r="Y117">
        <v>666971</v>
      </c>
    </row>
    <row r="118" spans="1:25" x14ac:dyDescent="0.3">
      <c r="A118" t="s">
        <v>155</v>
      </c>
      <c r="B118" t="s">
        <v>17</v>
      </c>
      <c r="C118">
        <v>159</v>
      </c>
      <c r="D118">
        <v>601</v>
      </c>
      <c r="E118">
        <v>21</v>
      </c>
      <c r="F118">
        <v>62</v>
      </c>
      <c r="G118">
        <v>60</v>
      </c>
      <c r="H118">
        <v>24</v>
      </c>
      <c r="I118">
        <v>8.6522461999999994E-2</v>
      </c>
      <c r="J118">
        <v>0.277870216</v>
      </c>
      <c r="K118">
        <v>0.17375230999999999</v>
      </c>
      <c r="L118">
        <v>0.25915492899999998</v>
      </c>
      <c r="M118">
        <v>0.20887245800000001</v>
      </c>
      <c r="N118">
        <v>0.28333333300000002</v>
      </c>
      <c r="O118">
        <v>0.382624768</v>
      </c>
      <c r="P118">
        <v>0.29024980366230002</v>
      </c>
      <c r="Q118">
        <v>0.30499999999999999</v>
      </c>
      <c r="R118">
        <v>84.286527593731293</v>
      </c>
      <c r="S118">
        <v>3.4081253865733698</v>
      </c>
      <c r="T118">
        <v>-7.9075262442670997</v>
      </c>
      <c r="U118">
        <v>7.2535089850425702</v>
      </c>
      <c r="V118">
        <v>1.9862914221546999</v>
      </c>
      <c r="W118" t="s">
        <v>155</v>
      </c>
      <c r="X118">
        <v>27647</v>
      </c>
      <c r="Y118">
        <v>683011</v>
      </c>
    </row>
    <row r="119" spans="1:25" x14ac:dyDescent="0.3">
      <c r="A119" t="s">
        <v>282</v>
      </c>
      <c r="B119" t="s">
        <v>278</v>
      </c>
      <c r="C119">
        <v>129</v>
      </c>
      <c r="D119">
        <v>481</v>
      </c>
      <c r="E119">
        <v>16</v>
      </c>
      <c r="F119">
        <v>55</v>
      </c>
      <c r="G119">
        <v>68</v>
      </c>
      <c r="H119">
        <v>22</v>
      </c>
      <c r="I119">
        <v>9.7713096999999999E-2</v>
      </c>
      <c r="J119">
        <v>0.22037422000000001</v>
      </c>
      <c r="K119">
        <v>0.190140845</v>
      </c>
      <c r="L119">
        <v>0.3</v>
      </c>
      <c r="M119">
        <v>0.25586854399999998</v>
      </c>
      <c r="N119">
        <v>0.32848232799999999</v>
      </c>
      <c r="O119">
        <v>0.44600938899999998</v>
      </c>
      <c r="P119">
        <v>0.332118847345312</v>
      </c>
      <c r="Q119">
        <v>0.36099999999999999</v>
      </c>
      <c r="R119">
        <v>110.20508243355501</v>
      </c>
      <c r="S119">
        <v>2.6191346845589498</v>
      </c>
      <c r="T119">
        <v>8.7002090245650905</v>
      </c>
      <c r="U119">
        <v>-5.4531440734863201</v>
      </c>
      <c r="V119">
        <v>1.94718805944712</v>
      </c>
      <c r="W119" t="s">
        <v>282</v>
      </c>
      <c r="X119">
        <v>2967</v>
      </c>
      <c r="Y119">
        <v>502054</v>
      </c>
    </row>
    <row r="120" spans="1:25" x14ac:dyDescent="0.3">
      <c r="A120" t="s">
        <v>167</v>
      </c>
      <c r="B120" t="s">
        <v>112</v>
      </c>
      <c r="C120">
        <v>156</v>
      </c>
      <c r="D120">
        <v>665</v>
      </c>
      <c r="E120">
        <v>23</v>
      </c>
      <c r="F120">
        <v>74</v>
      </c>
      <c r="G120">
        <v>86</v>
      </c>
      <c r="H120">
        <v>15</v>
      </c>
      <c r="I120">
        <v>0.102255639</v>
      </c>
      <c r="J120">
        <v>0.209022556</v>
      </c>
      <c r="K120">
        <v>0.19243986199999999</v>
      </c>
      <c r="L120">
        <v>0.318396226</v>
      </c>
      <c r="M120">
        <v>0.27147766299999998</v>
      </c>
      <c r="N120">
        <v>0.356390977</v>
      </c>
      <c r="O120">
        <v>0.463917525</v>
      </c>
      <c r="P120">
        <v>0.35483971466695402</v>
      </c>
      <c r="Q120">
        <v>0.33300000000000002</v>
      </c>
      <c r="R120">
        <v>117.90212765353</v>
      </c>
      <c r="S120">
        <v>-0.53694387990981296</v>
      </c>
      <c r="T120">
        <v>14.211459724152601</v>
      </c>
      <c r="U120">
        <v>-17.4037699699401</v>
      </c>
      <c r="V120">
        <v>1.9260765185142601</v>
      </c>
      <c r="W120" t="s">
        <v>167</v>
      </c>
      <c r="X120">
        <v>26323</v>
      </c>
      <c r="Y120">
        <v>668715</v>
      </c>
    </row>
    <row r="121" spans="1:25" x14ac:dyDescent="0.3">
      <c r="A121" t="s">
        <v>50</v>
      </c>
      <c r="B121" t="s">
        <v>51</v>
      </c>
      <c r="C121">
        <v>137</v>
      </c>
      <c r="D121">
        <v>580</v>
      </c>
      <c r="E121">
        <v>36</v>
      </c>
      <c r="F121">
        <v>77</v>
      </c>
      <c r="G121">
        <v>75</v>
      </c>
      <c r="H121">
        <v>1</v>
      </c>
      <c r="I121">
        <v>0.11379310300000001</v>
      </c>
      <c r="J121">
        <v>0.243103448</v>
      </c>
      <c r="K121">
        <v>0.26190476099999999</v>
      </c>
      <c r="L121">
        <v>0.27190332299999997</v>
      </c>
      <c r="M121">
        <v>0.25</v>
      </c>
      <c r="N121">
        <v>0.34137930999999999</v>
      </c>
      <c r="O121">
        <v>0.51190476100000004</v>
      </c>
      <c r="P121">
        <v>0.36067228246894101</v>
      </c>
      <c r="Q121">
        <v>0.374</v>
      </c>
      <c r="R121">
        <v>126.471337420776</v>
      </c>
      <c r="S121">
        <v>-2.8504859516397101</v>
      </c>
      <c r="T121">
        <v>16.170043272470298</v>
      </c>
      <c r="U121">
        <v>-16.6312594413757</v>
      </c>
      <c r="V121">
        <v>1.91153615323321</v>
      </c>
      <c r="W121" t="s">
        <v>50</v>
      </c>
      <c r="X121">
        <v>14221</v>
      </c>
      <c r="Y121">
        <v>624585</v>
      </c>
    </row>
    <row r="122" spans="1:25" x14ac:dyDescent="0.3">
      <c r="A122" t="s">
        <v>208</v>
      </c>
      <c r="B122" t="s">
        <v>85</v>
      </c>
      <c r="C122">
        <v>116</v>
      </c>
      <c r="D122">
        <v>455</v>
      </c>
      <c r="E122">
        <v>15</v>
      </c>
      <c r="F122">
        <v>51</v>
      </c>
      <c r="G122">
        <v>74</v>
      </c>
      <c r="H122">
        <v>19</v>
      </c>
      <c r="I122">
        <v>9.4505493999999995E-2</v>
      </c>
      <c r="J122">
        <v>0.221978021</v>
      </c>
      <c r="K122">
        <v>0.183168317</v>
      </c>
      <c r="L122">
        <v>0.27054794500000001</v>
      </c>
      <c r="M122">
        <v>0.23267326699999999</v>
      </c>
      <c r="N122">
        <v>0.305309734</v>
      </c>
      <c r="O122">
        <v>0.41584158399999999</v>
      </c>
      <c r="P122">
        <v>0.31064951155508103</v>
      </c>
      <c r="Q122">
        <v>0.28899999999999998</v>
      </c>
      <c r="R122">
        <v>98.663817539306805</v>
      </c>
      <c r="S122">
        <v>3.6284944713115599</v>
      </c>
      <c r="T122">
        <v>2.9000271190939499</v>
      </c>
      <c r="U122">
        <v>0.561234951019287</v>
      </c>
      <c r="V122">
        <v>1.89828820075294</v>
      </c>
      <c r="W122" t="s">
        <v>208</v>
      </c>
      <c r="X122">
        <v>17929</v>
      </c>
      <c r="Y122">
        <v>656775</v>
      </c>
    </row>
    <row r="123" spans="1:25" x14ac:dyDescent="0.3">
      <c r="A123" t="s">
        <v>283</v>
      </c>
      <c r="B123" t="s">
        <v>277</v>
      </c>
      <c r="C123">
        <v>135</v>
      </c>
      <c r="D123">
        <v>519</v>
      </c>
      <c r="E123">
        <v>17</v>
      </c>
      <c r="F123">
        <v>64</v>
      </c>
      <c r="G123">
        <v>45</v>
      </c>
      <c r="H123">
        <v>2</v>
      </c>
      <c r="I123">
        <v>0.14643545199999999</v>
      </c>
      <c r="J123">
        <v>0.18304431500000001</v>
      </c>
      <c r="K123">
        <v>0.16083916100000001</v>
      </c>
      <c r="L123">
        <v>0.28971962600000001</v>
      </c>
      <c r="M123">
        <v>0.256410256</v>
      </c>
      <c r="N123">
        <v>0.37281553299999998</v>
      </c>
      <c r="O123">
        <v>0.41724941700000001</v>
      </c>
      <c r="P123">
        <v>0.347133402479812</v>
      </c>
      <c r="Q123">
        <v>0.36299999999999999</v>
      </c>
      <c r="R123">
        <v>121.596597851567</v>
      </c>
      <c r="S123">
        <v>-1.4842697028070599</v>
      </c>
      <c r="T123">
        <v>12.401546686306</v>
      </c>
      <c r="U123">
        <v>-11.002699613571099</v>
      </c>
      <c r="V123">
        <v>1.89113965560055</v>
      </c>
      <c r="W123" t="s">
        <v>283</v>
      </c>
      <c r="X123">
        <v>18126</v>
      </c>
      <c r="Y123">
        <v>664774</v>
      </c>
    </row>
    <row r="124" spans="1:25" x14ac:dyDescent="0.3">
      <c r="A124" t="s">
        <v>144</v>
      </c>
      <c r="B124" t="s">
        <v>112</v>
      </c>
      <c r="C124">
        <v>98</v>
      </c>
      <c r="D124">
        <v>427</v>
      </c>
      <c r="E124">
        <v>13</v>
      </c>
      <c r="F124">
        <v>67</v>
      </c>
      <c r="G124">
        <v>44</v>
      </c>
      <c r="H124">
        <v>35</v>
      </c>
      <c r="I124">
        <v>8.1967212999999997E-2</v>
      </c>
      <c r="J124">
        <v>0.337236533</v>
      </c>
      <c r="K124">
        <v>0.175257732</v>
      </c>
      <c r="L124">
        <v>0.33620689599999998</v>
      </c>
      <c r="M124">
        <v>0.23453608200000001</v>
      </c>
      <c r="N124">
        <v>0.30046948299999998</v>
      </c>
      <c r="O124">
        <v>0.40979381399999998</v>
      </c>
      <c r="P124">
        <v>0.30457378814688202</v>
      </c>
      <c r="Q124">
        <v>0.30299999999999999</v>
      </c>
      <c r="R124">
        <v>84.2047563240165</v>
      </c>
      <c r="S124">
        <v>6.6322152772918299</v>
      </c>
      <c r="T124">
        <v>-1.72329397263535</v>
      </c>
      <c r="U124">
        <v>5.9448900222778303</v>
      </c>
      <c r="V124">
        <v>1.8621135816635099</v>
      </c>
      <c r="W124" t="s">
        <v>144</v>
      </c>
      <c r="X124">
        <v>26668</v>
      </c>
      <c r="Y124">
        <v>682829</v>
      </c>
    </row>
    <row r="125" spans="1:25" x14ac:dyDescent="0.3">
      <c r="A125" t="s">
        <v>115</v>
      </c>
      <c r="B125" t="s">
        <v>99</v>
      </c>
      <c r="C125">
        <v>135</v>
      </c>
      <c r="D125">
        <v>580</v>
      </c>
      <c r="E125">
        <v>18</v>
      </c>
      <c r="F125">
        <v>60</v>
      </c>
      <c r="G125">
        <v>65</v>
      </c>
      <c r="H125">
        <v>0</v>
      </c>
      <c r="I125">
        <v>0.10172413700000001</v>
      </c>
      <c r="J125">
        <v>0.225862068</v>
      </c>
      <c r="K125">
        <v>0.16926069999999999</v>
      </c>
      <c r="L125">
        <v>0.27173913</v>
      </c>
      <c r="M125">
        <v>0.22957198400000001</v>
      </c>
      <c r="N125">
        <v>0.31206896499999998</v>
      </c>
      <c r="O125">
        <v>0.39883268399999999</v>
      </c>
      <c r="P125">
        <v>0.30857912124339498</v>
      </c>
      <c r="Q125">
        <v>0.33</v>
      </c>
      <c r="R125">
        <v>96.222285627804794</v>
      </c>
      <c r="S125">
        <v>-2.9135504639707501</v>
      </c>
      <c r="T125">
        <v>-5.5389175808314199</v>
      </c>
      <c r="U125">
        <v>4.2953898906707701</v>
      </c>
      <c r="V125">
        <v>1.8558234132406799</v>
      </c>
      <c r="W125" t="s">
        <v>115</v>
      </c>
      <c r="X125">
        <v>14162</v>
      </c>
      <c r="Y125">
        <v>621043</v>
      </c>
    </row>
    <row r="126" spans="1:25" x14ac:dyDescent="0.3">
      <c r="A126" t="s">
        <v>169</v>
      </c>
      <c r="B126" t="s">
        <v>19</v>
      </c>
      <c r="C126">
        <v>154</v>
      </c>
      <c r="D126">
        <v>683</v>
      </c>
      <c r="E126">
        <v>21</v>
      </c>
      <c r="F126">
        <v>87</v>
      </c>
      <c r="G126">
        <v>72</v>
      </c>
      <c r="H126">
        <v>20</v>
      </c>
      <c r="I126">
        <v>8.7847729999999999E-2</v>
      </c>
      <c r="J126">
        <v>0.18301610500000001</v>
      </c>
      <c r="K126">
        <v>0.14681892299999999</v>
      </c>
      <c r="L126">
        <v>0.291489361</v>
      </c>
      <c r="M126">
        <v>0.25774877600000001</v>
      </c>
      <c r="N126">
        <v>0.32745961800000001</v>
      </c>
      <c r="O126">
        <v>0.404567699</v>
      </c>
      <c r="P126">
        <v>0.31970407217740998</v>
      </c>
      <c r="Q126">
        <v>0.33200000000000002</v>
      </c>
      <c r="R126">
        <v>104.035860619635</v>
      </c>
      <c r="S126">
        <v>-0.36710200691595601</v>
      </c>
      <c r="T126">
        <v>2.93575515540322</v>
      </c>
      <c r="U126">
        <v>-7.8991810083389202</v>
      </c>
      <c r="V126">
        <v>1.83647302496487</v>
      </c>
      <c r="W126" t="s">
        <v>169</v>
      </c>
      <c r="X126">
        <v>12856</v>
      </c>
      <c r="Y126">
        <v>543807</v>
      </c>
    </row>
    <row r="127" spans="1:25" x14ac:dyDescent="0.3">
      <c r="A127" t="s">
        <v>224</v>
      </c>
      <c r="B127" t="s">
        <v>29</v>
      </c>
      <c r="C127">
        <v>132</v>
      </c>
      <c r="D127">
        <v>492</v>
      </c>
      <c r="E127">
        <v>10</v>
      </c>
      <c r="F127">
        <v>76</v>
      </c>
      <c r="G127">
        <v>46</v>
      </c>
      <c r="H127">
        <v>7</v>
      </c>
      <c r="I127">
        <v>3.8617885999999997E-2</v>
      </c>
      <c r="J127">
        <v>0.14227642200000001</v>
      </c>
      <c r="K127">
        <v>0.13276231199999999</v>
      </c>
      <c r="L127">
        <v>0.307692307</v>
      </c>
      <c r="M127">
        <v>0.278372591</v>
      </c>
      <c r="N127">
        <v>0.308943089</v>
      </c>
      <c r="O127">
        <v>0.411134903</v>
      </c>
      <c r="P127">
        <v>0.31056162194023201</v>
      </c>
      <c r="Q127">
        <v>0.30299999999999999</v>
      </c>
      <c r="R127">
        <v>97.156577404055497</v>
      </c>
      <c r="S127">
        <v>0.61817244673147798</v>
      </c>
      <c r="T127">
        <v>-1.0580800681975</v>
      </c>
      <c r="U127">
        <v>2.3667800426483101</v>
      </c>
      <c r="V127">
        <v>1.8099386504735699</v>
      </c>
      <c r="W127" t="s">
        <v>224</v>
      </c>
      <c r="X127">
        <v>16530</v>
      </c>
      <c r="Y127">
        <v>643289</v>
      </c>
    </row>
    <row r="128" spans="1:25" x14ac:dyDescent="0.3">
      <c r="A128" t="s">
        <v>26</v>
      </c>
      <c r="B128" t="s">
        <v>27</v>
      </c>
      <c r="C128">
        <v>160</v>
      </c>
      <c r="D128">
        <v>678</v>
      </c>
      <c r="E128">
        <v>26</v>
      </c>
      <c r="F128">
        <v>70</v>
      </c>
      <c r="G128">
        <v>93</v>
      </c>
      <c r="H128">
        <v>7</v>
      </c>
      <c r="I128">
        <v>5.6047197E-2</v>
      </c>
      <c r="J128">
        <v>0.31120943899999998</v>
      </c>
      <c r="K128">
        <v>0.17760000000000001</v>
      </c>
      <c r="L128">
        <v>0.34177215100000002</v>
      </c>
      <c r="M128">
        <v>0.2576</v>
      </c>
      <c r="N128">
        <v>0.305309734</v>
      </c>
      <c r="O128">
        <v>0.43519999999999998</v>
      </c>
      <c r="P128">
        <v>0.31650543406870202</v>
      </c>
      <c r="Q128">
        <v>0.33600000000000002</v>
      </c>
      <c r="R128">
        <v>104.704794396632</v>
      </c>
      <c r="S128">
        <v>-4.4018636625260097</v>
      </c>
      <c r="T128">
        <v>-0.57975286590282504</v>
      </c>
      <c r="U128">
        <v>-4.5182099342346103</v>
      </c>
      <c r="V128">
        <v>1.8059898380552699</v>
      </c>
      <c r="W128" t="s">
        <v>26</v>
      </c>
      <c r="X128">
        <v>13066</v>
      </c>
      <c r="Y128">
        <v>606192</v>
      </c>
    </row>
    <row r="129" spans="1:25" x14ac:dyDescent="0.3">
      <c r="A129" t="s">
        <v>83</v>
      </c>
      <c r="B129" t="s">
        <v>269</v>
      </c>
      <c r="C129">
        <v>153</v>
      </c>
      <c r="D129">
        <v>555</v>
      </c>
      <c r="E129">
        <v>13</v>
      </c>
      <c r="F129">
        <v>67</v>
      </c>
      <c r="G129">
        <v>50</v>
      </c>
      <c r="H129">
        <v>15</v>
      </c>
      <c r="I129">
        <v>0.13513513499999999</v>
      </c>
      <c r="J129">
        <v>0.27747747699999997</v>
      </c>
      <c r="K129">
        <v>0.15351812300000001</v>
      </c>
      <c r="L129">
        <v>0.26402640199999999</v>
      </c>
      <c r="M129">
        <v>0.19829424300000001</v>
      </c>
      <c r="N129">
        <v>0.314545454</v>
      </c>
      <c r="O129">
        <v>0.35181236599999999</v>
      </c>
      <c r="P129">
        <v>0.29884219776500298</v>
      </c>
      <c r="Q129">
        <v>0.32200000000000001</v>
      </c>
      <c r="R129">
        <v>90.689723587085595</v>
      </c>
      <c r="S129">
        <v>1.46741263568401</v>
      </c>
      <c r="T129">
        <v>-4.9339772179534203</v>
      </c>
      <c r="U129">
        <v>3.4952801465988101</v>
      </c>
      <c r="V129">
        <v>1.72968772199697</v>
      </c>
      <c r="W129" t="s">
        <v>83</v>
      </c>
      <c r="X129">
        <v>18564</v>
      </c>
      <c r="Y129">
        <v>663757</v>
      </c>
    </row>
    <row r="130" spans="1:25" x14ac:dyDescent="0.3">
      <c r="A130" t="s">
        <v>204</v>
      </c>
      <c r="B130" t="s">
        <v>61</v>
      </c>
      <c r="C130">
        <v>134</v>
      </c>
      <c r="D130">
        <v>530</v>
      </c>
      <c r="E130">
        <v>10</v>
      </c>
      <c r="F130">
        <v>63</v>
      </c>
      <c r="G130">
        <v>44</v>
      </c>
      <c r="H130">
        <v>6</v>
      </c>
      <c r="I130">
        <v>8.3018866999999996E-2</v>
      </c>
      <c r="J130">
        <v>0.211320754</v>
      </c>
      <c r="K130">
        <v>0.12734864300000001</v>
      </c>
      <c r="L130">
        <v>0.32122905000000002</v>
      </c>
      <c r="M130">
        <v>0.26096033400000002</v>
      </c>
      <c r="N130">
        <v>0.32892249499999998</v>
      </c>
      <c r="O130">
        <v>0.388308977</v>
      </c>
      <c r="P130">
        <v>0.31459065921830398</v>
      </c>
      <c r="Q130">
        <v>0.32200000000000001</v>
      </c>
      <c r="R130">
        <v>98.804971853621794</v>
      </c>
      <c r="S130">
        <v>-0.21572957327589301</v>
      </c>
      <c r="T130">
        <v>-0.974633732922352</v>
      </c>
      <c r="U130">
        <v>-0.21363997459411599</v>
      </c>
      <c r="V130">
        <v>1.69065862777884</v>
      </c>
      <c r="W130" t="s">
        <v>204</v>
      </c>
      <c r="X130">
        <v>21558</v>
      </c>
      <c r="Y130">
        <v>663837</v>
      </c>
    </row>
    <row r="131" spans="1:25" x14ac:dyDescent="0.3">
      <c r="A131" t="s">
        <v>49</v>
      </c>
      <c r="B131" t="s">
        <v>44</v>
      </c>
      <c r="C131">
        <v>132</v>
      </c>
      <c r="D131">
        <v>502</v>
      </c>
      <c r="E131">
        <v>24</v>
      </c>
      <c r="F131">
        <v>66</v>
      </c>
      <c r="G131">
        <v>65</v>
      </c>
      <c r="H131">
        <v>0</v>
      </c>
      <c r="I131">
        <v>0.139442231</v>
      </c>
      <c r="J131">
        <v>0.25099601500000002</v>
      </c>
      <c r="K131">
        <v>0.22610722599999999</v>
      </c>
      <c r="L131">
        <v>0.31672597800000002</v>
      </c>
      <c r="M131">
        <v>0.263403263</v>
      </c>
      <c r="N131">
        <v>0.36653386399999999</v>
      </c>
      <c r="O131">
        <v>0.48951048899999999</v>
      </c>
      <c r="P131">
        <v>0.36729977309703798</v>
      </c>
      <c r="Q131">
        <v>0.37</v>
      </c>
      <c r="R131">
        <v>129.44573206086599</v>
      </c>
      <c r="S131">
        <v>-2.95294119277969</v>
      </c>
      <c r="T131">
        <v>14.758708028900999</v>
      </c>
      <c r="U131">
        <v>-15.1238899230957</v>
      </c>
      <c r="V131">
        <v>1.67715775827907</v>
      </c>
      <c r="W131" t="s">
        <v>49</v>
      </c>
      <c r="X131">
        <v>22514</v>
      </c>
      <c r="Y131">
        <v>671213</v>
      </c>
    </row>
    <row r="132" spans="1:25" x14ac:dyDescent="0.3">
      <c r="A132" t="s">
        <v>284</v>
      </c>
      <c r="B132" t="s">
        <v>278</v>
      </c>
      <c r="C132">
        <v>139</v>
      </c>
      <c r="D132">
        <v>507</v>
      </c>
      <c r="E132">
        <v>11</v>
      </c>
      <c r="F132">
        <v>51</v>
      </c>
      <c r="G132">
        <v>62</v>
      </c>
      <c r="H132">
        <v>11</v>
      </c>
      <c r="I132">
        <v>9.6646942E-2</v>
      </c>
      <c r="J132">
        <v>0.15581854000000001</v>
      </c>
      <c r="K132">
        <v>0.13793103500000001</v>
      </c>
      <c r="L132">
        <v>0.293447293</v>
      </c>
      <c r="M132">
        <v>0.26206896499999999</v>
      </c>
      <c r="N132">
        <v>0.35502958499999998</v>
      </c>
      <c r="O132">
        <v>0.4</v>
      </c>
      <c r="P132">
        <v>0.33282346169467902</v>
      </c>
      <c r="Q132">
        <v>0.32300000000000001</v>
      </c>
      <c r="R132">
        <v>110.908007418219</v>
      </c>
      <c r="S132">
        <v>1.02180201094597</v>
      </c>
      <c r="T132">
        <v>7.8730881047854702</v>
      </c>
      <c r="U132">
        <v>-8.2659168307582096</v>
      </c>
      <c r="V132">
        <v>1.6719771228755</v>
      </c>
      <c r="W132" t="s">
        <v>284</v>
      </c>
      <c r="X132">
        <v>11445</v>
      </c>
      <c r="Y132">
        <v>592192</v>
      </c>
    </row>
    <row r="133" spans="1:25" x14ac:dyDescent="0.3">
      <c r="A133" t="s">
        <v>84</v>
      </c>
      <c r="B133" t="s">
        <v>85</v>
      </c>
      <c r="C133">
        <v>115</v>
      </c>
      <c r="D133">
        <v>470</v>
      </c>
      <c r="E133">
        <v>18</v>
      </c>
      <c r="F133">
        <v>64</v>
      </c>
      <c r="G133">
        <v>68</v>
      </c>
      <c r="H133">
        <v>3</v>
      </c>
      <c r="I133">
        <v>7.8723403999999997E-2</v>
      </c>
      <c r="J133">
        <v>0.227659574</v>
      </c>
      <c r="K133">
        <v>0.182033097</v>
      </c>
      <c r="L133">
        <v>0.31475409799999998</v>
      </c>
      <c r="M133">
        <v>0.26950354599999998</v>
      </c>
      <c r="N133">
        <v>0.32765957400000001</v>
      </c>
      <c r="O133">
        <v>0.45153664300000002</v>
      </c>
      <c r="P133">
        <v>0.33326187202417001</v>
      </c>
      <c r="Q133">
        <v>0.35599999999999998</v>
      </c>
      <c r="R133">
        <v>114.336885667018</v>
      </c>
      <c r="S133">
        <v>0.71167347813025095</v>
      </c>
      <c r="T133">
        <v>8.7856151782821392</v>
      </c>
      <c r="U133">
        <v>-8.2439314126968295</v>
      </c>
      <c r="V133">
        <v>1.65835666482758</v>
      </c>
      <c r="W133" t="s">
        <v>84</v>
      </c>
      <c r="X133">
        <v>18373</v>
      </c>
      <c r="Y133">
        <v>663624</v>
      </c>
    </row>
    <row r="134" spans="1:25" x14ac:dyDescent="0.3">
      <c r="A134" t="s">
        <v>164</v>
      </c>
      <c r="B134" t="s">
        <v>23</v>
      </c>
      <c r="C134">
        <v>126</v>
      </c>
      <c r="D134">
        <v>445</v>
      </c>
      <c r="E134">
        <v>16</v>
      </c>
      <c r="F134">
        <v>55</v>
      </c>
      <c r="G134">
        <v>51</v>
      </c>
      <c r="H134">
        <v>6</v>
      </c>
      <c r="I134">
        <v>9.2134831E-2</v>
      </c>
      <c r="J134">
        <v>0.184269662</v>
      </c>
      <c r="K134">
        <v>0.18020304600000001</v>
      </c>
      <c r="L134">
        <v>0.29333333299999997</v>
      </c>
      <c r="M134">
        <v>0.26395939000000002</v>
      </c>
      <c r="N134">
        <v>0.33932584199999999</v>
      </c>
      <c r="O134">
        <v>0.44416243599999999</v>
      </c>
      <c r="P134">
        <v>0.33883262430683903</v>
      </c>
      <c r="Q134">
        <v>0.32300000000000001</v>
      </c>
      <c r="R134">
        <v>113.97928721156801</v>
      </c>
      <c r="S134">
        <v>-0.519915936514735</v>
      </c>
      <c r="T134">
        <v>6.9338880540105396</v>
      </c>
      <c r="U134">
        <v>-5.5802698135375897</v>
      </c>
      <c r="V134">
        <v>1.65398368558144</v>
      </c>
      <c r="W134" t="s">
        <v>164</v>
      </c>
      <c r="X134">
        <v>19858</v>
      </c>
      <c r="Y134">
        <v>650859</v>
      </c>
    </row>
    <row r="135" spans="1:25" x14ac:dyDescent="0.3">
      <c r="A135" t="s">
        <v>77</v>
      </c>
      <c r="B135" t="s">
        <v>69</v>
      </c>
      <c r="C135">
        <v>152</v>
      </c>
      <c r="D135">
        <v>627</v>
      </c>
      <c r="E135">
        <v>23</v>
      </c>
      <c r="F135">
        <v>80</v>
      </c>
      <c r="G135">
        <v>70</v>
      </c>
      <c r="H135">
        <v>5</v>
      </c>
      <c r="I135">
        <v>0.10845295000000001</v>
      </c>
      <c r="J135">
        <v>0.31578947299999999</v>
      </c>
      <c r="K135">
        <v>0.190990991</v>
      </c>
      <c r="L135">
        <v>0.32640949499999999</v>
      </c>
      <c r="M135">
        <v>0.23963963899999999</v>
      </c>
      <c r="N135">
        <v>0.32216905899999998</v>
      </c>
      <c r="O135">
        <v>0.43063063000000001</v>
      </c>
      <c r="P135">
        <v>0.32493729639053298</v>
      </c>
      <c r="Q135">
        <v>0.33500000000000002</v>
      </c>
      <c r="R135">
        <v>88.0155091364432</v>
      </c>
      <c r="S135">
        <v>-3.0863761701621102</v>
      </c>
      <c r="T135">
        <v>-12.395436579019499</v>
      </c>
      <c r="U135">
        <v>7.5148297548293996</v>
      </c>
      <c r="V135">
        <v>1.6294714959455201</v>
      </c>
      <c r="W135" t="s">
        <v>77</v>
      </c>
      <c r="X135">
        <v>15112</v>
      </c>
      <c r="Y135">
        <v>641857</v>
      </c>
    </row>
    <row r="136" spans="1:25" x14ac:dyDescent="0.3">
      <c r="A136" t="s">
        <v>192</v>
      </c>
      <c r="B136" t="s">
        <v>48</v>
      </c>
      <c r="C136">
        <v>108</v>
      </c>
      <c r="D136">
        <v>401</v>
      </c>
      <c r="E136">
        <v>8</v>
      </c>
      <c r="F136">
        <v>64</v>
      </c>
      <c r="G136">
        <v>48</v>
      </c>
      <c r="H136">
        <v>7</v>
      </c>
      <c r="I136">
        <v>0.13965087200000001</v>
      </c>
      <c r="J136">
        <v>0.21446383999999999</v>
      </c>
      <c r="K136">
        <v>0.12462908</v>
      </c>
      <c r="L136">
        <v>0.31300813</v>
      </c>
      <c r="M136">
        <v>0.25222551900000001</v>
      </c>
      <c r="N136">
        <v>0.36249999999999999</v>
      </c>
      <c r="O136">
        <v>0.37685459900000001</v>
      </c>
      <c r="P136">
        <v>0.32999696588157701</v>
      </c>
      <c r="Q136">
        <v>0.34499999999999997</v>
      </c>
      <c r="R136">
        <v>107.32137602723201</v>
      </c>
      <c r="S136">
        <v>0.156407757662236</v>
      </c>
      <c r="T136">
        <v>3.79351246986083</v>
      </c>
      <c r="U136">
        <v>-1.6824690103530799</v>
      </c>
      <c r="V136">
        <v>1.5639026916477301</v>
      </c>
      <c r="W136" t="s">
        <v>192</v>
      </c>
      <c r="X136">
        <v>15274</v>
      </c>
      <c r="Y136">
        <v>643565</v>
      </c>
    </row>
    <row r="137" spans="1:25" x14ac:dyDescent="0.3">
      <c r="A137" t="s">
        <v>187</v>
      </c>
      <c r="B137" t="s">
        <v>69</v>
      </c>
      <c r="C137">
        <v>153</v>
      </c>
      <c r="D137">
        <v>615</v>
      </c>
      <c r="E137">
        <v>15</v>
      </c>
      <c r="F137">
        <v>79</v>
      </c>
      <c r="G137">
        <v>73</v>
      </c>
      <c r="H137">
        <v>11</v>
      </c>
      <c r="I137">
        <v>4.0650406E-2</v>
      </c>
      <c r="J137">
        <v>0.26991869899999998</v>
      </c>
      <c r="K137">
        <v>0.15490533500000001</v>
      </c>
      <c r="L137">
        <v>0.32754342400000003</v>
      </c>
      <c r="M137">
        <v>0.25301204799999999</v>
      </c>
      <c r="N137">
        <v>0.28711256099999999</v>
      </c>
      <c r="O137">
        <v>0.40791738300000002</v>
      </c>
      <c r="P137">
        <v>0.298480377306168</v>
      </c>
      <c r="Q137">
        <v>0.29099999999999998</v>
      </c>
      <c r="R137">
        <v>70.279267345201902</v>
      </c>
      <c r="S137">
        <v>-0.83305844280403096</v>
      </c>
      <c r="T137">
        <v>-23.477068859493901</v>
      </c>
      <c r="U137">
        <v>18.078330039977999</v>
      </c>
      <c r="V137">
        <v>1.537303944139</v>
      </c>
      <c r="W137" t="s">
        <v>187</v>
      </c>
      <c r="X137">
        <v>24064</v>
      </c>
      <c r="Y137">
        <v>678662</v>
      </c>
    </row>
    <row r="138" spans="1:25" x14ac:dyDescent="0.3">
      <c r="A138" t="s">
        <v>190</v>
      </c>
      <c r="B138" t="s">
        <v>40</v>
      </c>
      <c r="C138">
        <v>133</v>
      </c>
      <c r="D138">
        <v>472</v>
      </c>
      <c r="E138">
        <v>11</v>
      </c>
      <c r="F138">
        <v>63</v>
      </c>
      <c r="G138">
        <v>42</v>
      </c>
      <c r="H138">
        <v>3</v>
      </c>
      <c r="I138">
        <v>0.105932203</v>
      </c>
      <c r="J138">
        <v>0.23305084700000001</v>
      </c>
      <c r="K138">
        <v>0.174334141</v>
      </c>
      <c r="L138">
        <v>0.31058020400000003</v>
      </c>
      <c r="M138">
        <v>0.246973365</v>
      </c>
      <c r="N138">
        <v>0.33898305000000001</v>
      </c>
      <c r="O138">
        <v>0.421307506</v>
      </c>
      <c r="P138">
        <v>0.33242022536568699</v>
      </c>
      <c r="Q138">
        <v>0.32900000000000001</v>
      </c>
      <c r="R138">
        <v>106.587247634023</v>
      </c>
      <c r="S138">
        <v>-2.6984507320448698</v>
      </c>
      <c r="T138">
        <v>1.1533579511408101</v>
      </c>
      <c r="U138">
        <v>-1.7510299682617101</v>
      </c>
      <c r="V138">
        <v>1.53342393509877</v>
      </c>
      <c r="W138" t="s">
        <v>190</v>
      </c>
      <c r="X138">
        <v>16572</v>
      </c>
      <c r="Y138">
        <v>656582</v>
      </c>
    </row>
    <row r="139" spans="1:25" x14ac:dyDescent="0.3">
      <c r="A139" t="s">
        <v>285</v>
      </c>
      <c r="B139" t="s">
        <v>278</v>
      </c>
      <c r="C139">
        <v>146</v>
      </c>
      <c r="D139">
        <v>619</v>
      </c>
      <c r="E139">
        <v>23</v>
      </c>
      <c r="F139">
        <v>78</v>
      </c>
      <c r="G139">
        <v>86</v>
      </c>
      <c r="H139">
        <v>6</v>
      </c>
      <c r="I139">
        <v>0.10500807700000001</v>
      </c>
      <c r="J139">
        <v>0.16801292400000001</v>
      </c>
      <c r="K139">
        <v>0.189090909</v>
      </c>
      <c r="L139">
        <v>0.25526932000000002</v>
      </c>
      <c r="M139">
        <v>0.24</v>
      </c>
      <c r="N139">
        <v>0.31825524999999999</v>
      </c>
      <c r="O139">
        <v>0.42909090900000002</v>
      </c>
      <c r="P139">
        <v>0.32331364509169602</v>
      </c>
      <c r="Q139">
        <v>0.308</v>
      </c>
      <c r="R139">
        <v>100.908513269208</v>
      </c>
      <c r="S139">
        <v>0.55849721841514099</v>
      </c>
      <c r="T139">
        <v>1.2551889283840001</v>
      </c>
      <c r="U139">
        <v>-7.1857498884200997</v>
      </c>
      <c r="V139">
        <v>1.4977720029669801</v>
      </c>
      <c r="W139" t="s">
        <v>285</v>
      </c>
      <c r="X139">
        <v>2396</v>
      </c>
      <c r="Y139">
        <v>467793</v>
      </c>
    </row>
    <row r="140" spans="1:25" x14ac:dyDescent="0.3">
      <c r="A140" t="s">
        <v>158</v>
      </c>
      <c r="B140" t="s">
        <v>112</v>
      </c>
      <c r="C140">
        <v>119</v>
      </c>
      <c r="D140">
        <v>529</v>
      </c>
      <c r="E140">
        <v>17</v>
      </c>
      <c r="F140">
        <v>78</v>
      </c>
      <c r="G140">
        <v>61</v>
      </c>
      <c r="H140">
        <v>14</v>
      </c>
      <c r="I140">
        <v>9.8298676000000001E-2</v>
      </c>
      <c r="J140">
        <v>0.20604914899999999</v>
      </c>
      <c r="K140">
        <v>0.16299559399999999</v>
      </c>
      <c r="L140">
        <v>0.28059701399999998</v>
      </c>
      <c r="M140">
        <v>0.244493392</v>
      </c>
      <c r="N140">
        <v>0.33837429099999999</v>
      </c>
      <c r="O140">
        <v>0.407488986</v>
      </c>
      <c r="P140">
        <v>0.32729541252601302</v>
      </c>
      <c r="Q140">
        <v>0.33900000000000002</v>
      </c>
      <c r="R140">
        <v>99.436923856183199</v>
      </c>
      <c r="S140">
        <v>2.6395123857073401</v>
      </c>
      <c r="T140">
        <v>2.27049951095856</v>
      </c>
      <c r="U140">
        <v>-5.2747222483158103</v>
      </c>
      <c r="V140">
        <v>1.4858257155032399</v>
      </c>
      <c r="W140" t="s">
        <v>158</v>
      </c>
      <c r="X140">
        <v>21523</v>
      </c>
      <c r="Y140">
        <v>663697</v>
      </c>
    </row>
    <row r="141" spans="1:25" x14ac:dyDescent="0.3">
      <c r="A141" t="s">
        <v>103</v>
      </c>
      <c r="B141" t="s">
        <v>51</v>
      </c>
      <c r="C141">
        <v>125</v>
      </c>
      <c r="D141">
        <v>402</v>
      </c>
      <c r="E141">
        <v>14</v>
      </c>
      <c r="F141">
        <v>43</v>
      </c>
      <c r="G141">
        <v>52</v>
      </c>
      <c r="H141">
        <v>3</v>
      </c>
      <c r="I141">
        <v>9.4527363000000003E-2</v>
      </c>
      <c r="J141">
        <v>0.26616915400000002</v>
      </c>
      <c r="K141">
        <v>0.197222223</v>
      </c>
      <c r="L141">
        <v>0.320833333</v>
      </c>
      <c r="M141">
        <v>0.25277777699999998</v>
      </c>
      <c r="N141">
        <v>0.32668329099999999</v>
      </c>
      <c r="O141">
        <v>0.45</v>
      </c>
      <c r="P141">
        <v>0.33395061910152402</v>
      </c>
      <c r="Q141">
        <v>0.35299999999999998</v>
      </c>
      <c r="R141">
        <v>108.55761583296101</v>
      </c>
      <c r="S141">
        <v>-0.30910879280418102</v>
      </c>
      <c r="T141">
        <v>3.9527353020184401</v>
      </c>
      <c r="U141">
        <v>-2.6986399888992301</v>
      </c>
      <c r="V141">
        <v>1.48182475898993</v>
      </c>
      <c r="W141" t="s">
        <v>103</v>
      </c>
      <c r="X141">
        <v>19913</v>
      </c>
      <c r="Y141">
        <v>660821</v>
      </c>
    </row>
    <row r="142" spans="1:25" x14ac:dyDescent="0.3">
      <c r="A142" t="s">
        <v>47</v>
      </c>
      <c r="B142" t="s">
        <v>48</v>
      </c>
      <c r="C142">
        <v>107</v>
      </c>
      <c r="D142">
        <v>429</v>
      </c>
      <c r="E142">
        <v>26</v>
      </c>
      <c r="F142">
        <v>62</v>
      </c>
      <c r="G142">
        <v>70</v>
      </c>
      <c r="H142">
        <v>6</v>
      </c>
      <c r="I142">
        <v>8.3916083000000002E-2</v>
      </c>
      <c r="J142">
        <v>0.31002331</v>
      </c>
      <c r="K142">
        <v>0.26030927799999998</v>
      </c>
      <c r="L142">
        <v>0.303030303</v>
      </c>
      <c r="M142">
        <v>0.24742268000000001</v>
      </c>
      <c r="N142">
        <v>0.31308411200000003</v>
      </c>
      <c r="O142">
        <v>0.50773195800000004</v>
      </c>
      <c r="P142">
        <v>0.34716927503870998</v>
      </c>
      <c r="Q142">
        <v>0.34300000000000003</v>
      </c>
      <c r="R142">
        <v>118.833382635169</v>
      </c>
      <c r="S142">
        <v>2.45705335959792</v>
      </c>
      <c r="T142">
        <v>12.4663679964516</v>
      </c>
      <c r="U142">
        <v>-12.268730163574199</v>
      </c>
      <c r="V142">
        <v>1.46760343314349</v>
      </c>
      <c r="W142" t="s">
        <v>47</v>
      </c>
      <c r="X142">
        <v>21897</v>
      </c>
      <c r="Y142">
        <v>666624</v>
      </c>
    </row>
    <row r="143" spans="1:25" x14ac:dyDescent="0.3">
      <c r="A143" t="s">
        <v>180</v>
      </c>
      <c r="B143" t="s">
        <v>272</v>
      </c>
      <c r="C143">
        <v>122</v>
      </c>
      <c r="D143">
        <v>434</v>
      </c>
      <c r="E143">
        <v>12</v>
      </c>
      <c r="F143">
        <v>58</v>
      </c>
      <c r="G143">
        <v>68</v>
      </c>
      <c r="H143">
        <v>5</v>
      </c>
      <c r="I143">
        <v>5.0691244000000003E-2</v>
      </c>
      <c r="J143">
        <v>0.18202764900000001</v>
      </c>
      <c r="K143">
        <v>0.14749999999999999</v>
      </c>
      <c r="L143">
        <v>0.35873015800000002</v>
      </c>
      <c r="M143">
        <v>0.3125</v>
      </c>
      <c r="N143">
        <v>0.352534562</v>
      </c>
      <c r="O143">
        <v>0.46</v>
      </c>
      <c r="P143">
        <v>0.34948753074566802</v>
      </c>
      <c r="Q143">
        <v>0.31900000000000001</v>
      </c>
      <c r="R143">
        <v>127.86076920199299</v>
      </c>
      <c r="S143">
        <v>-1.8507264293730199</v>
      </c>
      <c r="T143">
        <v>12.637517905498401</v>
      </c>
      <c r="U143">
        <v>-12.8007304668426</v>
      </c>
      <c r="V143">
        <v>1.4651802514535901</v>
      </c>
      <c r="W143" t="s">
        <v>180</v>
      </c>
      <c r="X143">
        <v>14387</v>
      </c>
      <c r="Y143">
        <v>623912</v>
      </c>
    </row>
    <row r="144" spans="1:25" x14ac:dyDescent="0.3">
      <c r="A144" t="s">
        <v>76</v>
      </c>
      <c r="B144" t="s">
        <v>27</v>
      </c>
      <c r="C144">
        <v>105</v>
      </c>
      <c r="D144">
        <v>416</v>
      </c>
      <c r="E144">
        <v>11</v>
      </c>
      <c r="F144">
        <v>44</v>
      </c>
      <c r="G144">
        <v>49</v>
      </c>
      <c r="H144">
        <v>13</v>
      </c>
      <c r="I144">
        <v>9.8557692000000002E-2</v>
      </c>
      <c r="J144">
        <v>0.31730769199999997</v>
      </c>
      <c r="K144">
        <v>0.16666666599999999</v>
      </c>
      <c r="L144">
        <v>0.35930735899999999</v>
      </c>
      <c r="M144">
        <v>0.25268817199999999</v>
      </c>
      <c r="N144">
        <v>0.32692307599999998</v>
      </c>
      <c r="O144">
        <v>0.41935483800000001</v>
      </c>
      <c r="P144">
        <v>0.32080891352255297</v>
      </c>
      <c r="Q144">
        <v>0.33300000000000002</v>
      </c>
      <c r="R144">
        <v>107.68761995164699</v>
      </c>
      <c r="S144">
        <v>0.82260864507406894</v>
      </c>
      <c r="T144">
        <v>4.6545439234783998</v>
      </c>
      <c r="U144">
        <v>-4.5499741584062496</v>
      </c>
      <c r="V144">
        <v>1.4304400621008799</v>
      </c>
      <c r="W144" t="s">
        <v>76</v>
      </c>
      <c r="X144">
        <v>22558</v>
      </c>
      <c r="Y144">
        <v>672284</v>
      </c>
    </row>
    <row r="145" spans="1:25" x14ac:dyDescent="0.3">
      <c r="A145" t="s">
        <v>194</v>
      </c>
      <c r="B145" t="s">
        <v>44</v>
      </c>
      <c r="C145">
        <v>142</v>
      </c>
      <c r="D145">
        <v>602</v>
      </c>
      <c r="E145">
        <v>13</v>
      </c>
      <c r="F145">
        <v>81</v>
      </c>
      <c r="G145">
        <v>54</v>
      </c>
      <c r="H145">
        <v>5</v>
      </c>
      <c r="I145">
        <v>7.4750830000000004E-2</v>
      </c>
      <c r="J145">
        <v>0.15448504900000001</v>
      </c>
      <c r="K145">
        <v>0.15750915800000001</v>
      </c>
      <c r="L145">
        <v>0.29438202200000002</v>
      </c>
      <c r="M145">
        <v>0.26373626300000003</v>
      </c>
      <c r="N145">
        <v>0.32392026499999999</v>
      </c>
      <c r="O145">
        <v>0.42124542100000001</v>
      </c>
      <c r="P145">
        <v>0.32186062591841502</v>
      </c>
      <c r="Q145">
        <v>0.33100000000000002</v>
      </c>
      <c r="R145">
        <v>97.950972795497904</v>
      </c>
      <c r="S145">
        <v>-0.44778369786217798</v>
      </c>
      <c r="T145">
        <v>-1.9257929241212901</v>
      </c>
      <c r="U145">
        <v>-4.3682198524475098</v>
      </c>
      <c r="V145">
        <v>1.42729699270157</v>
      </c>
      <c r="W145" t="s">
        <v>194</v>
      </c>
      <c r="X145">
        <v>17027</v>
      </c>
      <c r="Y145">
        <v>657077</v>
      </c>
    </row>
    <row r="146" spans="1:25" x14ac:dyDescent="0.3">
      <c r="A146" t="s">
        <v>159</v>
      </c>
      <c r="B146" t="s">
        <v>46</v>
      </c>
      <c r="C146">
        <v>145</v>
      </c>
      <c r="D146">
        <v>611</v>
      </c>
      <c r="E146">
        <v>20</v>
      </c>
      <c r="F146">
        <v>74</v>
      </c>
      <c r="G146">
        <v>97</v>
      </c>
      <c r="H146">
        <v>4</v>
      </c>
      <c r="I146">
        <v>6.8739770000000006E-2</v>
      </c>
      <c r="J146">
        <v>0.15384615300000001</v>
      </c>
      <c r="K146">
        <v>0.163082437</v>
      </c>
      <c r="L146">
        <v>0.29555555500000003</v>
      </c>
      <c r="M146">
        <v>0.27419354800000001</v>
      </c>
      <c r="N146">
        <v>0.327332242</v>
      </c>
      <c r="O146">
        <v>0.43727598499999998</v>
      </c>
      <c r="P146">
        <v>0.329211936036094</v>
      </c>
      <c r="Q146">
        <v>0.34300000000000003</v>
      </c>
      <c r="R146">
        <v>105.303396285779</v>
      </c>
      <c r="S146">
        <v>-3.3130856286734298</v>
      </c>
      <c r="T146">
        <v>0.70125304556398904</v>
      </c>
      <c r="U146">
        <v>-7.1729400157928396</v>
      </c>
      <c r="V146">
        <v>1.41681172911584</v>
      </c>
      <c r="W146" t="s">
        <v>159</v>
      </c>
      <c r="X146">
        <v>21618</v>
      </c>
      <c r="Y146">
        <v>664761</v>
      </c>
    </row>
    <row r="147" spans="1:25" x14ac:dyDescent="0.3">
      <c r="A147" t="s">
        <v>152</v>
      </c>
      <c r="B147" t="s">
        <v>23</v>
      </c>
      <c r="C147">
        <v>97</v>
      </c>
      <c r="D147">
        <v>409</v>
      </c>
      <c r="E147">
        <v>14</v>
      </c>
      <c r="F147">
        <v>60</v>
      </c>
      <c r="G147">
        <v>47</v>
      </c>
      <c r="H147">
        <v>4</v>
      </c>
      <c r="I147">
        <v>9.5354522999999997E-2</v>
      </c>
      <c r="J147">
        <v>0.19559902200000001</v>
      </c>
      <c r="K147">
        <v>0.16853932599999999</v>
      </c>
      <c r="L147">
        <v>0.28358208899999998</v>
      </c>
      <c r="M147">
        <v>0.25280898800000001</v>
      </c>
      <c r="N147">
        <v>0.33496332499999998</v>
      </c>
      <c r="O147">
        <v>0.421348314</v>
      </c>
      <c r="P147">
        <v>0.32904749613227902</v>
      </c>
      <c r="Q147">
        <v>0.33800000000000002</v>
      </c>
      <c r="R147">
        <v>107.19702400079299</v>
      </c>
      <c r="S147">
        <v>-1.7693206309340801</v>
      </c>
      <c r="T147">
        <v>1.7577096506081999</v>
      </c>
      <c r="U147">
        <v>-1.7419400215148899</v>
      </c>
      <c r="V147">
        <v>1.3976906655602099</v>
      </c>
      <c r="W147" t="s">
        <v>152</v>
      </c>
      <c r="X147">
        <v>17548</v>
      </c>
      <c r="Y147">
        <v>621493</v>
      </c>
    </row>
    <row r="148" spans="1:25" x14ac:dyDescent="0.3">
      <c r="A148" t="s">
        <v>60</v>
      </c>
      <c r="B148" t="s">
        <v>61</v>
      </c>
      <c r="C148">
        <v>159</v>
      </c>
      <c r="D148">
        <v>684</v>
      </c>
      <c r="E148">
        <v>31</v>
      </c>
      <c r="F148">
        <v>88</v>
      </c>
      <c r="G148">
        <v>94</v>
      </c>
      <c r="H148">
        <v>3</v>
      </c>
      <c r="I148">
        <v>9.7953215999999996E-2</v>
      </c>
      <c r="J148">
        <v>0.25</v>
      </c>
      <c r="K148">
        <v>0.21287128699999999</v>
      </c>
      <c r="L148">
        <v>0.26894865499999998</v>
      </c>
      <c r="M148">
        <v>0.23267326699999999</v>
      </c>
      <c r="N148">
        <v>0.31286549699999999</v>
      </c>
      <c r="O148">
        <v>0.44554455399999998</v>
      </c>
      <c r="P148">
        <v>0.32570957552810698</v>
      </c>
      <c r="Q148">
        <v>0.35199999999999998</v>
      </c>
      <c r="R148">
        <v>106.511709638387</v>
      </c>
      <c r="S148">
        <v>8.4210395347326994E-2</v>
      </c>
      <c r="T148">
        <v>5.4210488614007701</v>
      </c>
      <c r="U148">
        <v>-15.3322300910949</v>
      </c>
      <c r="V148">
        <v>1.3465072564900999</v>
      </c>
      <c r="W148" t="s">
        <v>60</v>
      </c>
      <c r="X148">
        <v>27465</v>
      </c>
      <c r="Y148">
        <v>679529</v>
      </c>
    </row>
    <row r="149" spans="1:25" x14ac:dyDescent="0.3">
      <c r="A149" t="s">
        <v>162</v>
      </c>
      <c r="B149" t="s">
        <v>17</v>
      </c>
      <c r="C149">
        <v>136</v>
      </c>
      <c r="D149">
        <v>562</v>
      </c>
      <c r="E149">
        <v>15</v>
      </c>
      <c r="F149">
        <v>55</v>
      </c>
      <c r="G149">
        <v>44</v>
      </c>
      <c r="H149">
        <v>2</v>
      </c>
      <c r="I149">
        <v>0.106761565</v>
      </c>
      <c r="J149">
        <v>0.22241992799999999</v>
      </c>
      <c r="K149">
        <v>0.146881288</v>
      </c>
      <c r="L149">
        <v>0.295264623</v>
      </c>
      <c r="M149">
        <v>0.243460764</v>
      </c>
      <c r="N149">
        <v>0.32740213499999998</v>
      </c>
      <c r="O149">
        <v>0.39034205199999999</v>
      </c>
      <c r="P149">
        <v>0.31456542078937799</v>
      </c>
      <c r="Q149">
        <v>0.32200000000000001</v>
      </c>
      <c r="R149">
        <v>101.140156135564</v>
      </c>
      <c r="S149">
        <v>-4.4557329984381697</v>
      </c>
      <c r="T149">
        <v>-3.6879586933437198</v>
      </c>
      <c r="U149">
        <v>-2.111790060997</v>
      </c>
      <c r="V149">
        <v>1.3400442388818301</v>
      </c>
      <c r="W149" t="s">
        <v>162</v>
      </c>
      <c r="X149">
        <v>9874</v>
      </c>
      <c r="Y149">
        <v>518934</v>
      </c>
    </row>
    <row r="150" spans="1:25" x14ac:dyDescent="0.3">
      <c r="A150" t="s">
        <v>110</v>
      </c>
      <c r="B150" t="s">
        <v>40</v>
      </c>
      <c r="C150">
        <v>112</v>
      </c>
      <c r="D150">
        <v>473</v>
      </c>
      <c r="E150">
        <v>12</v>
      </c>
      <c r="F150">
        <v>55</v>
      </c>
      <c r="G150">
        <v>43</v>
      </c>
      <c r="H150">
        <v>11</v>
      </c>
      <c r="I150">
        <v>0.15856236700000001</v>
      </c>
      <c r="J150">
        <v>0.21141649000000001</v>
      </c>
      <c r="K150">
        <v>0.14102564100000001</v>
      </c>
      <c r="L150">
        <v>0.31205673699999997</v>
      </c>
      <c r="M150">
        <v>0.256410256</v>
      </c>
      <c r="N150">
        <v>0.378435517</v>
      </c>
      <c r="O150">
        <v>0.39743589699999998</v>
      </c>
      <c r="P150">
        <v>0.34528912439689702</v>
      </c>
      <c r="Q150">
        <v>0.35299999999999998</v>
      </c>
      <c r="R150">
        <v>115.214325642494</v>
      </c>
      <c r="S150">
        <v>-1.5895966296084201</v>
      </c>
      <c r="T150">
        <v>7.3256336887159996</v>
      </c>
      <c r="U150">
        <v>-10.027482807636201</v>
      </c>
      <c r="V150">
        <v>1.3269750801587401</v>
      </c>
      <c r="W150" t="s">
        <v>110</v>
      </c>
      <c r="X150">
        <v>9847</v>
      </c>
      <c r="Y150">
        <v>457705</v>
      </c>
    </row>
    <row r="151" spans="1:25" x14ac:dyDescent="0.3">
      <c r="A151" t="s">
        <v>286</v>
      </c>
      <c r="B151" t="s">
        <v>19</v>
      </c>
      <c r="C151">
        <v>156</v>
      </c>
      <c r="D151">
        <v>682</v>
      </c>
      <c r="E151">
        <v>26</v>
      </c>
      <c r="F151">
        <v>78</v>
      </c>
      <c r="G151">
        <v>94</v>
      </c>
      <c r="H151">
        <v>5</v>
      </c>
      <c r="I151">
        <v>9.8240468999999997E-2</v>
      </c>
      <c r="J151">
        <v>0.14662756499999999</v>
      </c>
      <c r="K151">
        <v>0.17940199300000001</v>
      </c>
      <c r="L151">
        <v>0.27708333299999999</v>
      </c>
      <c r="M151">
        <v>0.26411960099999998</v>
      </c>
      <c r="N151">
        <v>0.34457478000000002</v>
      </c>
      <c r="O151">
        <v>0.44352159400000002</v>
      </c>
      <c r="P151">
        <v>0.339735067401361</v>
      </c>
      <c r="Q151">
        <v>0.378</v>
      </c>
      <c r="R151">
        <v>117.91973414270301</v>
      </c>
      <c r="S151">
        <v>-4.1640449734404603</v>
      </c>
      <c r="T151">
        <v>10.4795890438009</v>
      </c>
      <c r="U151">
        <v>-20.6255602836608</v>
      </c>
      <c r="V151">
        <v>1.31626753056946</v>
      </c>
      <c r="W151" t="s">
        <v>286</v>
      </c>
      <c r="X151">
        <v>19611</v>
      </c>
      <c r="Y151">
        <v>665489</v>
      </c>
    </row>
    <row r="152" spans="1:25" x14ac:dyDescent="0.3">
      <c r="A152" t="s">
        <v>237</v>
      </c>
      <c r="B152" t="s">
        <v>19</v>
      </c>
      <c r="C152">
        <v>145</v>
      </c>
      <c r="D152">
        <v>592</v>
      </c>
      <c r="E152">
        <v>11</v>
      </c>
      <c r="F152">
        <v>66</v>
      </c>
      <c r="G152">
        <v>67</v>
      </c>
      <c r="H152">
        <v>26</v>
      </c>
      <c r="I152">
        <v>6.081081E-2</v>
      </c>
      <c r="J152">
        <v>0.17060810800000001</v>
      </c>
      <c r="K152">
        <v>0.10968921399999999</v>
      </c>
      <c r="L152">
        <v>0.31292516999999997</v>
      </c>
      <c r="M152">
        <v>0.27239488099999998</v>
      </c>
      <c r="N152">
        <v>0.317567567</v>
      </c>
      <c r="O152">
        <v>0.38208409500000001</v>
      </c>
      <c r="P152">
        <v>0.30411327653011999</v>
      </c>
      <c r="Q152">
        <v>0.27600000000000002</v>
      </c>
      <c r="R152">
        <v>93.229576035624305</v>
      </c>
      <c r="S152">
        <v>1.3015022445469999</v>
      </c>
      <c r="T152">
        <v>-3.5010323414037599</v>
      </c>
      <c r="U152">
        <v>-3.58025002479553</v>
      </c>
      <c r="V152">
        <v>1.31465728636513</v>
      </c>
      <c r="W152" t="s">
        <v>237</v>
      </c>
      <c r="X152">
        <v>11281</v>
      </c>
      <c r="Y152">
        <v>593160</v>
      </c>
    </row>
    <row r="153" spans="1:25" x14ac:dyDescent="0.3">
      <c r="A153" t="s">
        <v>230</v>
      </c>
      <c r="B153" t="s">
        <v>42</v>
      </c>
      <c r="C153">
        <v>132</v>
      </c>
      <c r="D153">
        <v>497</v>
      </c>
      <c r="E153">
        <v>5</v>
      </c>
      <c r="F153">
        <v>47</v>
      </c>
      <c r="G153">
        <v>47</v>
      </c>
      <c r="H153">
        <v>67</v>
      </c>
      <c r="I153">
        <v>4.0241447999999999E-2</v>
      </c>
      <c r="J153">
        <v>0.199195171</v>
      </c>
      <c r="K153">
        <v>9.1314031000000004E-2</v>
      </c>
      <c r="L153">
        <v>0.31502890099999997</v>
      </c>
      <c r="M153">
        <v>0.25389755000000003</v>
      </c>
      <c r="N153">
        <v>0.30864197500000001</v>
      </c>
      <c r="O153">
        <v>0.34521158099999999</v>
      </c>
      <c r="P153">
        <v>0.28950695045215502</v>
      </c>
      <c r="Q153">
        <v>0.27100000000000002</v>
      </c>
      <c r="R153">
        <v>86.348817089194299</v>
      </c>
      <c r="S153">
        <v>8.3508867560885793</v>
      </c>
      <c r="T153">
        <v>0.221465965405856</v>
      </c>
      <c r="U153">
        <v>-4.2026558518409702</v>
      </c>
      <c r="V153">
        <v>1.29950995264256</v>
      </c>
      <c r="W153" t="s">
        <v>230</v>
      </c>
      <c r="X153">
        <v>21780</v>
      </c>
      <c r="Y153">
        <v>665923</v>
      </c>
    </row>
    <row r="154" spans="1:25" x14ac:dyDescent="0.3">
      <c r="A154" t="s">
        <v>148</v>
      </c>
      <c r="B154" t="s">
        <v>21</v>
      </c>
      <c r="C154">
        <v>142</v>
      </c>
      <c r="D154">
        <v>516</v>
      </c>
      <c r="E154">
        <v>21</v>
      </c>
      <c r="F154">
        <v>64</v>
      </c>
      <c r="G154">
        <v>74</v>
      </c>
      <c r="H154">
        <v>3</v>
      </c>
      <c r="I154">
        <v>6.5891472000000006E-2</v>
      </c>
      <c r="J154">
        <v>0.236434108</v>
      </c>
      <c r="K154">
        <v>0.19456066899999999</v>
      </c>
      <c r="L154">
        <v>0.29970326400000002</v>
      </c>
      <c r="M154">
        <v>0.25523012499999997</v>
      </c>
      <c r="N154">
        <v>0.30485436799999999</v>
      </c>
      <c r="O154">
        <v>0.44979079399999999</v>
      </c>
      <c r="P154">
        <v>0.32225957014217399</v>
      </c>
      <c r="Q154">
        <v>0.317</v>
      </c>
      <c r="R154">
        <v>99.758773693443004</v>
      </c>
      <c r="S154">
        <v>-1.9077093945816099</v>
      </c>
      <c r="T154">
        <v>-2.0619124887152802</v>
      </c>
      <c r="U154">
        <v>-3.0852799415588299</v>
      </c>
      <c r="V154">
        <v>1.2282578823636701</v>
      </c>
      <c r="W154" t="s">
        <v>148</v>
      </c>
      <c r="X154">
        <v>12155</v>
      </c>
      <c r="Y154">
        <v>592696</v>
      </c>
    </row>
    <row r="155" spans="1:25" x14ac:dyDescent="0.3">
      <c r="A155" t="s">
        <v>151</v>
      </c>
      <c r="B155" t="s">
        <v>99</v>
      </c>
      <c r="C155">
        <v>134</v>
      </c>
      <c r="D155">
        <v>450</v>
      </c>
      <c r="E155">
        <v>5</v>
      </c>
      <c r="F155">
        <v>43</v>
      </c>
      <c r="G155">
        <v>38</v>
      </c>
      <c r="H155">
        <v>0</v>
      </c>
      <c r="I155">
        <v>8.8888887999999999E-2</v>
      </c>
      <c r="J155">
        <v>0.222222222</v>
      </c>
      <c r="K155">
        <v>0.109137056</v>
      </c>
      <c r="L155">
        <v>0.36551724099999999</v>
      </c>
      <c r="M155">
        <v>0.28172588799999998</v>
      </c>
      <c r="N155">
        <v>0.36888888800000003</v>
      </c>
      <c r="O155">
        <v>0.39086294399999999</v>
      </c>
      <c r="P155">
        <v>0.33781239649235201</v>
      </c>
      <c r="Q155">
        <v>0.35099999999999998</v>
      </c>
      <c r="R155">
        <v>116.4844389399</v>
      </c>
      <c r="S155">
        <v>-2.9279809775762198</v>
      </c>
      <c r="T155">
        <v>5.96033762068783</v>
      </c>
      <c r="U155">
        <v>-9.0545699596404994</v>
      </c>
      <c r="V155">
        <v>1.2275212888684099</v>
      </c>
      <c r="W155" t="s">
        <v>151</v>
      </c>
      <c r="X155">
        <v>8623</v>
      </c>
      <c r="Y155">
        <v>456781</v>
      </c>
    </row>
    <row r="156" spans="1:25" x14ac:dyDescent="0.3">
      <c r="A156" t="s">
        <v>106</v>
      </c>
      <c r="B156" t="s">
        <v>46</v>
      </c>
      <c r="C156">
        <v>157</v>
      </c>
      <c r="D156">
        <v>671</v>
      </c>
      <c r="E156">
        <v>29</v>
      </c>
      <c r="F156">
        <v>79</v>
      </c>
      <c r="G156">
        <v>106</v>
      </c>
      <c r="H156">
        <v>11</v>
      </c>
      <c r="I156">
        <v>5.3651266000000003E-2</v>
      </c>
      <c r="J156">
        <v>0.27570789800000001</v>
      </c>
      <c r="K156">
        <v>0.20447284299999999</v>
      </c>
      <c r="L156">
        <v>0.33732057399999998</v>
      </c>
      <c r="M156">
        <v>0.27156549499999999</v>
      </c>
      <c r="N156">
        <v>0.31147540899999998</v>
      </c>
      <c r="O156">
        <v>0.47603833800000001</v>
      </c>
      <c r="P156">
        <v>0.33461245383662003</v>
      </c>
      <c r="Q156">
        <v>0.32</v>
      </c>
      <c r="R156">
        <v>108.92380610003499</v>
      </c>
      <c r="S156">
        <v>-2.7994279409758702</v>
      </c>
      <c r="T156">
        <v>4.6186495274472001</v>
      </c>
      <c r="U156">
        <v>-15.1368598937988</v>
      </c>
      <c r="V156">
        <v>1.21580419194664</v>
      </c>
      <c r="W156" t="s">
        <v>106</v>
      </c>
      <c r="X156">
        <v>11737</v>
      </c>
      <c r="Y156">
        <v>592206</v>
      </c>
    </row>
    <row r="157" spans="1:25" x14ac:dyDescent="0.3">
      <c r="A157" t="s">
        <v>228</v>
      </c>
      <c r="B157" t="s">
        <v>274</v>
      </c>
      <c r="C157">
        <v>112</v>
      </c>
      <c r="D157">
        <v>406</v>
      </c>
      <c r="E157">
        <v>6</v>
      </c>
      <c r="F157">
        <v>39</v>
      </c>
      <c r="G157">
        <v>44</v>
      </c>
      <c r="H157">
        <v>12</v>
      </c>
      <c r="I157">
        <v>6.1576354E-2</v>
      </c>
      <c r="J157">
        <v>0.174876847</v>
      </c>
      <c r="K157">
        <v>0.106951872</v>
      </c>
      <c r="L157">
        <v>0.29431438100000001</v>
      </c>
      <c r="M157">
        <v>0.25133689799999998</v>
      </c>
      <c r="N157">
        <v>0.30370370299999999</v>
      </c>
      <c r="O157">
        <v>0.35828876999999998</v>
      </c>
      <c r="P157">
        <v>0.29010958910578499</v>
      </c>
      <c r="Q157">
        <v>0.26700000000000002</v>
      </c>
      <c r="R157">
        <v>81.127273521928501</v>
      </c>
      <c r="S157">
        <v>0.69146759575232797</v>
      </c>
      <c r="T157">
        <v>-8.48960895836791</v>
      </c>
      <c r="U157">
        <v>6.7465698719024596</v>
      </c>
      <c r="V157">
        <v>1.2120656617747401</v>
      </c>
      <c r="W157" t="s">
        <v>228</v>
      </c>
      <c r="X157">
        <v>8709</v>
      </c>
      <c r="Y157">
        <v>462101</v>
      </c>
    </row>
    <row r="158" spans="1:25" x14ac:dyDescent="0.3">
      <c r="A158" t="s">
        <v>127</v>
      </c>
      <c r="B158" t="s">
        <v>35</v>
      </c>
      <c r="C158">
        <v>122</v>
      </c>
      <c r="D158">
        <v>439</v>
      </c>
      <c r="E158">
        <v>14</v>
      </c>
      <c r="F158">
        <v>55</v>
      </c>
      <c r="G158">
        <v>46</v>
      </c>
      <c r="H158">
        <v>8</v>
      </c>
      <c r="I158">
        <v>5.2391799000000003E-2</v>
      </c>
      <c r="J158">
        <v>0.27334851900000001</v>
      </c>
      <c r="K158">
        <v>0.167487685</v>
      </c>
      <c r="L158">
        <v>0.357664233</v>
      </c>
      <c r="M158">
        <v>0.27586206800000002</v>
      </c>
      <c r="N158">
        <v>0.32420091299999998</v>
      </c>
      <c r="O158">
        <v>0.44334975300000001</v>
      </c>
      <c r="P158">
        <v>0.33010852541476099</v>
      </c>
      <c r="Q158">
        <v>0.32</v>
      </c>
      <c r="R158">
        <v>107.43504020923901</v>
      </c>
      <c r="S158">
        <v>-2.5610693381167899</v>
      </c>
      <c r="T158">
        <v>1.3498672211265701</v>
      </c>
      <c r="U158">
        <v>-4.3623200654983503</v>
      </c>
      <c r="V158">
        <v>1.19812774982868</v>
      </c>
      <c r="W158" t="s">
        <v>127</v>
      </c>
      <c r="X158">
        <v>23733</v>
      </c>
      <c r="Y158">
        <v>677649</v>
      </c>
    </row>
    <row r="159" spans="1:25" x14ac:dyDescent="0.3">
      <c r="A159" t="s">
        <v>170</v>
      </c>
      <c r="B159" t="s">
        <v>27</v>
      </c>
      <c r="C159">
        <v>158</v>
      </c>
      <c r="D159">
        <v>665</v>
      </c>
      <c r="E159">
        <v>12</v>
      </c>
      <c r="F159">
        <v>79</v>
      </c>
      <c r="G159">
        <v>58</v>
      </c>
      <c r="H159">
        <v>1</v>
      </c>
      <c r="I159">
        <v>6.4661653999999999E-2</v>
      </c>
      <c r="J159">
        <v>0.17593984900000001</v>
      </c>
      <c r="K159">
        <v>0.115843271</v>
      </c>
      <c r="L159">
        <v>0.29411764699999998</v>
      </c>
      <c r="M159">
        <v>0.25042589399999998</v>
      </c>
      <c r="N159">
        <v>0.336842105</v>
      </c>
      <c r="O159">
        <v>0.36626916500000001</v>
      </c>
      <c r="P159">
        <v>0.31482515460566401</v>
      </c>
      <c r="Q159">
        <v>0.34200000000000003</v>
      </c>
      <c r="R159">
        <v>103.540159924535</v>
      </c>
      <c r="S159">
        <v>-4.3279914688318897</v>
      </c>
      <c r="T159">
        <v>-1.5071579462448099</v>
      </c>
      <c r="U159">
        <v>-10.2629295587539</v>
      </c>
      <c r="V159">
        <v>1.0962848756201999</v>
      </c>
      <c r="W159" t="s">
        <v>170</v>
      </c>
      <c r="X159">
        <v>17982</v>
      </c>
      <c r="Y159">
        <v>664034</v>
      </c>
    </row>
    <row r="160" spans="1:25" x14ac:dyDescent="0.3">
      <c r="A160" t="s">
        <v>176</v>
      </c>
      <c r="B160" t="s">
        <v>44</v>
      </c>
      <c r="C160">
        <v>146</v>
      </c>
      <c r="D160">
        <v>626</v>
      </c>
      <c r="E160">
        <v>23</v>
      </c>
      <c r="F160">
        <v>86</v>
      </c>
      <c r="G160">
        <v>96</v>
      </c>
      <c r="H160">
        <v>4</v>
      </c>
      <c r="I160">
        <v>8.1469648000000006E-2</v>
      </c>
      <c r="J160">
        <v>0.17571884900000001</v>
      </c>
      <c r="K160">
        <v>0.17921146900000001</v>
      </c>
      <c r="L160">
        <v>0.30394431500000002</v>
      </c>
      <c r="M160">
        <v>0.27598566299999999</v>
      </c>
      <c r="N160">
        <v>0.34504792299999998</v>
      </c>
      <c r="O160">
        <v>0.455197132</v>
      </c>
      <c r="P160">
        <v>0.34565745908231399</v>
      </c>
      <c r="Q160">
        <v>0.33600000000000002</v>
      </c>
      <c r="R160">
        <v>114.445022052824</v>
      </c>
      <c r="S160">
        <v>-5.2222275538370004</v>
      </c>
      <c r="T160">
        <v>5.6126865267123396</v>
      </c>
      <c r="U160">
        <v>-16.528419494628899</v>
      </c>
      <c r="V160">
        <v>1.0483530460439201</v>
      </c>
      <c r="W160" t="s">
        <v>176</v>
      </c>
      <c r="X160">
        <v>5235</v>
      </c>
      <c r="Y160">
        <v>457759</v>
      </c>
    </row>
    <row r="161" spans="1:25" x14ac:dyDescent="0.3">
      <c r="A161" t="s">
        <v>287</v>
      </c>
      <c r="B161" t="s">
        <v>278</v>
      </c>
      <c r="C161">
        <v>105</v>
      </c>
      <c r="D161">
        <v>404</v>
      </c>
      <c r="E161">
        <v>9</v>
      </c>
      <c r="F161">
        <v>46</v>
      </c>
      <c r="G161">
        <v>35</v>
      </c>
      <c r="H161">
        <v>12</v>
      </c>
      <c r="I161">
        <v>8.1683168E-2</v>
      </c>
      <c r="J161">
        <v>0.28217821700000001</v>
      </c>
      <c r="K161">
        <v>0.14681440400000001</v>
      </c>
      <c r="L161">
        <v>0.30125522999999998</v>
      </c>
      <c r="M161">
        <v>0.224376731</v>
      </c>
      <c r="N161">
        <v>0.30445544499999999</v>
      </c>
      <c r="O161">
        <v>0.37119113500000001</v>
      </c>
      <c r="P161">
        <v>0.29783590182219399</v>
      </c>
      <c r="Q161">
        <v>0.307</v>
      </c>
      <c r="R161">
        <v>91.131822220774197</v>
      </c>
      <c r="S161">
        <v>-0.104601034894585</v>
      </c>
      <c r="T161">
        <v>-4.3974804075997804</v>
      </c>
      <c r="U161">
        <v>1.0225299596786499</v>
      </c>
      <c r="V161">
        <v>1.04250807424874</v>
      </c>
      <c r="W161" t="s">
        <v>287</v>
      </c>
      <c r="X161">
        <v>17128</v>
      </c>
      <c r="Y161">
        <v>657656</v>
      </c>
    </row>
    <row r="162" spans="1:25" x14ac:dyDescent="0.3">
      <c r="A162" t="s">
        <v>191</v>
      </c>
      <c r="B162" t="s">
        <v>82</v>
      </c>
      <c r="C162">
        <v>132</v>
      </c>
      <c r="D162">
        <v>410</v>
      </c>
      <c r="E162">
        <v>13</v>
      </c>
      <c r="F162">
        <v>48</v>
      </c>
      <c r="G162">
        <v>42</v>
      </c>
      <c r="H162">
        <v>11</v>
      </c>
      <c r="I162">
        <v>8.7804878000000003E-2</v>
      </c>
      <c r="J162">
        <v>0.28292682899999999</v>
      </c>
      <c r="K162">
        <v>0.15803814699999999</v>
      </c>
      <c r="L162">
        <v>0.258333333</v>
      </c>
      <c r="M162">
        <v>0.20435967299999999</v>
      </c>
      <c r="N162">
        <v>0.28292682899999999</v>
      </c>
      <c r="O162">
        <v>0.36239781999999998</v>
      </c>
      <c r="P162">
        <v>0.28369834597517801</v>
      </c>
      <c r="Q162">
        <v>0.28899999999999998</v>
      </c>
      <c r="R162">
        <v>75.092184199189106</v>
      </c>
      <c r="S162">
        <v>0.63710189051926103</v>
      </c>
      <c r="T162">
        <v>-12.0142874499674</v>
      </c>
      <c r="U162">
        <v>8.5233000516891408</v>
      </c>
      <c r="V162">
        <v>1.0356559510246499</v>
      </c>
      <c r="W162" t="s">
        <v>191</v>
      </c>
      <c r="X162">
        <v>27690</v>
      </c>
      <c r="Y162">
        <v>686894</v>
      </c>
    </row>
    <row r="163" spans="1:25" x14ac:dyDescent="0.3">
      <c r="A163" t="s">
        <v>209</v>
      </c>
      <c r="B163" t="s">
        <v>61</v>
      </c>
      <c r="C163">
        <v>148</v>
      </c>
      <c r="D163">
        <v>518</v>
      </c>
      <c r="E163">
        <v>9</v>
      </c>
      <c r="F163">
        <v>60</v>
      </c>
      <c r="G163">
        <v>35</v>
      </c>
      <c r="H163">
        <v>16</v>
      </c>
      <c r="I163">
        <v>8.4942084000000001E-2</v>
      </c>
      <c r="J163">
        <v>0.21814671799999999</v>
      </c>
      <c r="K163">
        <v>0.12068965500000001</v>
      </c>
      <c r="L163">
        <v>0.28405797100000002</v>
      </c>
      <c r="M163">
        <v>0.23060344799999999</v>
      </c>
      <c r="N163">
        <v>0.30232558100000001</v>
      </c>
      <c r="O163">
        <v>0.351293103</v>
      </c>
      <c r="P163">
        <v>0.28896555258322099</v>
      </c>
      <c r="Q163">
        <v>0.312</v>
      </c>
      <c r="R163">
        <v>81.043710590316095</v>
      </c>
      <c r="S163">
        <v>1.0962773421779199</v>
      </c>
      <c r="T163">
        <v>-10.6693752213145</v>
      </c>
      <c r="U163">
        <v>3.2482609450817099</v>
      </c>
      <c r="V163">
        <v>1.0281716029432</v>
      </c>
      <c r="W163" t="s">
        <v>209</v>
      </c>
      <c r="X163">
        <v>19392</v>
      </c>
      <c r="Y163">
        <v>656716</v>
      </c>
    </row>
    <row r="164" spans="1:25" x14ac:dyDescent="0.3">
      <c r="A164" t="s">
        <v>161</v>
      </c>
      <c r="B164" t="s">
        <v>32</v>
      </c>
      <c r="C164">
        <v>117</v>
      </c>
      <c r="D164">
        <v>465</v>
      </c>
      <c r="E164">
        <v>16</v>
      </c>
      <c r="F164">
        <v>51</v>
      </c>
      <c r="G164">
        <v>51</v>
      </c>
      <c r="H164">
        <v>7</v>
      </c>
      <c r="I164">
        <v>7.9569892000000003E-2</v>
      </c>
      <c r="J164">
        <v>0.22365591300000001</v>
      </c>
      <c r="K164">
        <v>0.16904761900000001</v>
      </c>
      <c r="L164">
        <v>0.33112582699999998</v>
      </c>
      <c r="M164">
        <v>0.27619047600000002</v>
      </c>
      <c r="N164">
        <v>0.34193548299999998</v>
      </c>
      <c r="O164">
        <v>0.445238095</v>
      </c>
      <c r="P164">
        <v>0.341203367325567</v>
      </c>
      <c r="Q164">
        <v>0.33200000000000002</v>
      </c>
      <c r="R164">
        <v>116.206991078752</v>
      </c>
      <c r="S164">
        <v>-0.17356666829437001</v>
      </c>
      <c r="T164">
        <v>9.1627175682496809</v>
      </c>
      <c r="U164">
        <v>-15.0210700035095</v>
      </c>
      <c r="V164">
        <v>0.98521514617274297</v>
      </c>
      <c r="W164" t="s">
        <v>161</v>
      </c>
      <c r="X164">
        <v>27475</v>
      </c>
      <c r="Y164">
        <v>691023</v>
      </c>
    </row>
    <row r="165" spans="1:25" x14ac:dyDescent="0.3">
      <c r="A165" t="s">
        <v>185</v>
      </c>
      <c r="B165" t="s">
        <v>48</v>
      </c>
      <c r="C165">
        <v>116</v>
      </c>
      <c r="D165">
        <v>419</v>
      </c>
      <c r="E165">
        <v>10</v>
      </c>
      <c r="F165">
        <v>44</v>
      </c>
      <c r="G165">
        <v>63</v>
      </c>
      <c r="H165">
        <v>1</v>
      </c>
      <c r="I165">
        <v>5.0119331000000003E-2</v>
      </c>
      <c r="J165">
        <v>0.19331742199999999</v>
      </c>
      <c r="K165">
        <v>0.14136125699999999</v>
      </c>
      <c r="L165">
        <v>0.308724832</v>
      </c>
      <c r="M165">
        <v>0.26701570600000002</v>
      </c>
      <c r="N165">
        <v>0.31503579900000001</v>
      </c>
      <c r="O165">
        <v>0.40837696299999998</v>
      </c>
      <c r="P165">
        <v>0.31168317067566098</v>
      </c>
      <c r="Q165">
        <v>0.32100000000000001</v>
      </c>
      <c r="R165">
        <v>95.044137742168701</v>
      </c>
      <c r="S165">
        <v>-1.0233558644540599</v>
      </c>
      <c r="T165">
        <v>-3.5958356408127501</v>
      </c>
      <c r="U165">
        <v>-0.875000119209289</v>
      </c>
      <c r="V165">
        <v>0.96832306065789198</v>
      </c>
      <c r="W165" t="s">
        <v>185</v>
      </c>
      <c r="X165">
        <v>9627</v>
      </c>
      <c r="Y165">
        <v>543228</v>
      </c>
    </row>
    <row r="166" spans="1:25" x14ac:dyDescent="0.3">
      <c r="A166" t="s">
        <v>45</v>
      </c>
      <c r="B166" t="s">
        <v>46</v>
      </c>
      <c r="C166">
        <v>160</v>
      </c>
      <c r="D166">
        <v>720</v>
      </c>
      <c r="E166">
        <v>47</v>
      </c>
      <c r="F166">
        <v>108</v>
      </c>
      <c r="G166">
        <v>104</v>
      </c>
      <c r="H166">
        <v>0</v>
      </c>
      <c r="I166">
        <v>0.17499999999999999</v>
      </c>
      <c r="J166">
        <v>0.29861111099999998</v>
      </c>
      <c r="K166">
        <v>0.27692307700000002</v>
      </c>
      <c r="L166">
        <v>0.20858895699999999</v>
      </c>
      <c r="M166">
        <v>0.19658119600000001</v>
      </c>
      <c r="N166">
        <v>0.34305555500000001</v>
      </c>
      <c r="O166">
        <v>0.47350427299999998</v>
      </c>
      <c r="P166">
        <v>0.35009095793837403</v>
      </c>
      <c r="Q166">
        <v>0.36399999999999999</v>
      </c>
      <c r="R166">
        <v>119.300316321804</v>
      </c>
      <c r="S166">
        <v>-4.4965919652022404</v>
      </c>
      <c r="T166">
        <v>12.718749543464099</v>
      </c>
      <c r="U166">
        <v>-27.772500038146902</v>
      </c>
      <c r="V166">
        <v>0.92890746044148498</v>
      </c>
      <c r="W166" t="s">
        <v>45</v>
      </c>
      <c r="X166">
        <v>16478</v>
      </c>
      <c r="Y166">
        <v>656941</v>
      </c>
    </row>
    <row r="167" spans="1:25" x14ac:dyDescent="0.3">
      <c r="A167" t="s">
        <v>163</v>
      </c>
      <c r="B167" t="s">
        <v>17</v>
      </c>
      <c r="C167">
        <v>99</v>
      </c>
      <c r="D167">
        <v>421</v>
      </c>
      <c r="E167">
        <v>12</v>
      </c>
      <c r="F167">
        <v>45</v>
      </c>
      <c r="G167">
        <v>41</v>
      </c>
      <c r="H167">
        <v>0</v>
      </c>
      <c r="I167">
        <v>8.3135391000000003E-2</v>
      </c>
      <c r="J167">
        <v>0.23040379999999999</v>
      </c>
      <c r="K167">
        <v>0.134048257</v>
      </c>
      <c r="L167">
        <v>0.29811320699999999</v>
      </c>
      <c r="M167">
        <v>0.243967828</v>
      </c>
      <c r="N167">
        <v>0.32779097299999999</v>
      </c>
      <c r="O167">
        <v>0.378016085</v>
      </c>
      <c r="P167">
        <v>0.312379625723475</v>
      </c>
      <c r="Q167">
        <v>0.31900000000000001</v>
      </c>
      <c r="R167">
        <v>99.625138938313299</v>
      </c>
      <c r="S167">
        <v>-3.5963323810137799</v>
      </c>
      <c r="T167">
        <v>-3.78542969328364</v>
      </c>
      <c r="U167">
        <v>-1.51753997802734</v>
      </c>
      <c r="V167">
        <v>0.90827960792536899</v>
      </c>
      <c r="W167" t="s">
        <v>163</v>
      </c>
      <c r="X167">
        <v>3473</v>
      </c>
      <c r="Y167">
        <v>519203</v>
      </c>
    </row>
    <row r="168" spans="1:25" x14ac:dyDescent="0.3">
      <c r="A168" t="s">
        <v>143</v>
      </c>
      <c r="B168" t="s">
        <v>277</v>
      </c>
      <c r="C168">
        <v>125</v>
      </c>
      <c r="D168">
        <v>470</v>
      </c>
      <c r="E168">
        <v>15</v>
      </c>
      <c r="F168">
        <v>58</v>
      </c>
      <c r="G168">
        <v>58</v>
      </c>
      <c r="H168">
        <v>4</v>
      </c>
      <c r="I168">
        <v>0.112765957</v>
      </c>
      <c r="J168">
        <v>0.225531914</v>
      </c>
      <c r="K168">
        <v>0.14532019700000001</v>
      </c>
      <c r="L168">
        <v>0.283737024</v>
      </c>
      <c r="M168">
        <v>0.23891625599999999</v>
      </c>
      <c r="N168">
        <v>0.33404255300000002</v>
      </c>
      <c r="O168">
        <v>0.38423645299999998</v>
      </c>
      <c r="P168">
        <v>0.31473792059738698</v>
      </c>
      <c r="Q168">
        <v>0.33</v>
      </c>
      <c r="R168">
        <v>99.879250575481706</v>
      </c>
      <c r="S168">
        <v>-1.1495058629661701</v>
      </c>
      <c r="T168">
        <v>-1.2198133615250699</v>
      </c>
      <c r="U168">
        <v>-6.2166460752487103</v>
      </c>
      <c r="V168">
        <v>0.84472503249988995</v>
      </c>
      <c r="W168" t="s">
        <v>143</v>
      </c>
      <c r="X168">
        <v>16376</v>
      </c>
      <c r="Y168">
        <v>624424</v>
      </c>
    </row>
    <row r="169" spans="1:25" x14ac:dyDescent="0.3">
      <c r="A169" t="s">
        <v>198</v>
      </c>
      <c r="B169" t="s">
        <v>269</v>
      </c>
      <c r="C169">
        <v>127</v>
      </c>
      <c r="D169">
        <v>522</v>
      </c>
      <c r="E169">
        <v>10</v>
      </c>
      <c r="F169">
        <v>54</v>
      </c>
      <c r="G169">
        <v>48</v>
      </c>
      <c r="H169">
        <v>6</v>
      </c>
      <c r="I169">
        <v>8.8122605000000007E-2</v>
      </c>
      <c r="J169">
        <v>0.18582375400000001</v>
      </c>
      <c r="K169">
        <v>0.148471616</v>
      </c>
      <c r="L169">
        <v>0.26685393200000002</v>
      </c>
      <c r="M169">
        <v>0.22925764100000001</v>
      </c>
      <c r="N169">
        <v>0.31153846099999999</v>
      </c>
      <c r="O169">
        <v>0.37772925699999998</v>
      </c>
      <c r="P169">
        <v>0.30108382469438599</v>
      </c>
      <c r="Q169">
        <v>0.30499999999999999</v>
      </c>
      <c r="R169">
        <v>92.1924698856444</v>
      </c>
      <c r="S169">
        <v>2.3718126206658701</v>
      </c>
      <c r="T169">
        <v>-2.6771585405909302</v>
      </c>
      <c r="U169">
        <v>-6.6134808957576698</v>
      </c>
      <c r="V169">
        <v>0.835332765586142</v>
      </c>
      <c r="W169" t="s">
        <v>198</v>
      </c>
      <c r="X169">
        <v>18036</v>
      </c>
      <c r="Y169">
        <v>630105</v>
      </c>
    </row>
    <row r="170" spans="1:25" x14ac:dyDescent="0.3">
      <c r="A170" t="s">
        <v>37</v>
      </c>
      <c r="B170" t="s">
        <v>277</v>
      </c>
      <c r="C170">
        <v>121</v>
      </c>
      <c r="D170">
        <v>425</v>
      </c>
      <c r="E170">
        <v>15</v>
      </c>
      <c r="F170">
        <v>59</v>
      </c>
      <c r="G170">
        <v>51</v>
      </c>
      <c r="H170">
        <v>0</v>
      </c>
      <c r="I170">
        <v>0.13411764700000001</v>
      </c>
      <c r="J170">
        <v>0.209411764</v>
      </c>
      <c r="K170">
        <v>0.18156424600000001</v>
      </c>
      <c r="L170">
        <v>0.26848249000000002</v>
      </c>
      <c r="M170">
        <v>0.234636871</v>
      </c>
      <c r="N170">
        <v>0.34823529399999997</v>
      </c>
      <c r="O170">
        <v>0.41620111700000001</v>
      </c>
      <c r="P170">
        <v>0.33089668483324403</v>
      </c>
      <c r="Q170">
        <v>0.36599999999999999</v>
      </c>
      <c r="R170">
        <v>110.711794932628</v>
      </c>
      <c r="S170">
        <v>7.6632815413177E-2</v>
      </c>
      <c r="T170">
        <v>5.7165132760089499</v>
      </c>
      <c r="U170">
        <v>-12.0514800548553</v>
      </c>
      <c r="V170">
        <v>0.80268631004369795</v>
      </c>
      <c r="W170" t="s">
        <v>37</v>
      </c>
      <c r="X170">
        <v>11899</v>
      </c>
      <c r="Y170">
        <v>592626</v>
      </c>
    </row>
    <row r="171" spans="1:25" x14ac:dyDescent="0.3">
      <c r="A171" t="s">
        <v>200</v>
      </c>
      <c r="B171" t="s">
        <v>69</v>
      </c>
      <c r="C171">
        <v>96</v>
      </c>
      <c r="D171">
        <v>413</v>
      </c>
      <c r="E171">
        <v>8</v>
      </c>
      <c r="F171">
        <v>57</v>
      </c>
      <c r="G171">
        <v>40</v>
      </c>
      <c r="H171">
        <v>4</v>
      </c>
      <c r="I171">
        <v>9.4430992000000005E-2</v>
      </c>
      <c r="J171">
        <v>0.133171912</v>
      </c>
      <c r="K171">
        <v>0.16155988800000001</v>
      </c>
      <c r="L171">
        <v>0.30666666599999998</v>
      </c>
      <c r="M171">
        <v>0.27855153199999999</v>
      </c>
      <c r="N171">
        <v>0.36319612499999998</v>
      </c>
      <c r="O171">
        <v>0.44011141999999998</v>
      </c>
      <c r="P171">
        <v>0.34976617461543902</v>
      </c>
      <c r="Q171">
        <v>0.33900000000000002</v>
      </c>
      <c r="R171">
        <v>104.660341673367</v>
      </c>
      <c r="S171">
        <v>-1.5139865330420399</v>
      </c>
      <c r="T171">
        <v>0.87045418199226299</v>
      </c>
      <c r="U171">
        <v>-7.1868388652801496</v>
      </c>
      <c r="V171">
        <v>0.764038704350958</v>
      </c>
      <c r="W171" t="s">
        <v>200</v>
      </c>
      <c r="X171">
        <v>7859</v>
      </c>
      <c r="Y171">
        <v>453568</v>
      </c>
    </row>
    <row r="172" spans="1:25" x14ac:dyDescent="0.3">
      <c r="A172" t="s">
        <v>63</v>
      </c>
      <c r="B172" t="s">
        <v>42</v>
      </c>
      <c r="C172">
        <v>135</v>
      </c>
      <c r="D172">
        <v>490</v>
      </c>
      <c r="E172">
        <v>22</v>
      </c>
      <c r="F172">
        <v>52</v>
      </c>
      <c r="G172">
        <v>63</v>
      </c>
      <c r="H172">
        <v>3</v>
      </c>
      <c r="I172">
        <v>6.9387754999999995E-2</v>
      </c>
      <c r="J172">
        <v>0.29183673399999999</v>
      </c>
      <c r="K172">
        <v>0.20758928600000001</v>
      </c>
      <c r="L172">
        <v>0.24561403500000001</v>
      </c>
      <c r="M172">
        <v>0.20535714199999999</v>
      </c>
      <c r="N172">
        <v>0.26789365999999998</v>
      </c>
      <c r="O172">
        <v>0.41294642799999998</v>
      </c>
      <c r="P172">
        <v>0.29029822251635101</v>
      </c>
      <c r="Q172">
        <v>0.29699999999999999</v>
      </c>
      <c r="R172">
        <v>86.897263191787303</v>
      </c>
      <c r="S172">
        <v>0.15417391248047299</v>
      </c>
      <c r="T172">
        <v>-7.5387427353208496</v>
      </c>
      <c r="U172">
        <v>-1.8401908874511701</v>
      </c>
      <c r="V172">
        <v>0.73736440228714195</v>
      </c>
      <c r="W172" t="s">
        <v>63</v>
      </c>
      <c r="X172">
        <v>25816</v>
      </c>
      <c r="Y172">
        <v>669127</v>
      </c>
    </row>
    <row r="173" spans="1:25" x14ac:dyDescent="0.3">
      <c r="A173" t="s">
        <v>179</v>
      </c>
      <c r="B173" t="s">
        <v>61</v>
      </c>
      <c r="C173">
        <v>136</v>
      </c>
      <c r="D173">
        <v>547</v>
      </c>
      <c r="E173">
        <v>9</v>
      </c>
      <c r="F173">
        <v>58</v>
      </c>
      <c r="G173">
        <v>59</v>
      </c>
      <c r="H173">
        <v>12</v>
      </c>
      <c r="I173">
        <v>4.3875684999999998E-2</v>
      </c>
      <c r="J173">
        <v>0.22851919500000001</v>
      </c>
      <c r="K173">
        <v>0.10392156900000001</v>
      </c>
      <c r="L173">
        <v>0.27440633199999998</v>
      </c>
      <c r="M173">
        <v>0.22156862699999999</v>
      </c>
      <c r="N173">
        <v>0.267399267</v>
      </c>
      <c r="O173">
        <v>0.32549019600000001</v>
      </c>
      <c r="P173">
        <v>0.26062954050717302</v>
      </c>
      <c r="Q173">
        <v>0.27900000000000003</v>
      </c>
      <c r="R173">
        <v>61.403467885771001</v>
      </c>
      <c r="S173">
        <v>2.2640992398373698</v>
      </c>
      <c r="T173">
        <v>-23.0328728091974</v>
      </c>
      <c r="U173">
        <v>11.337820053100501</v>
      </c>
      <c r="V173">
        <v>0.700975141053651</v>
      </c>
      <c r="W173" t="s">
        <v>179</v>
      </c>
      <c r="X173">
        <v>12979</v>
      </c>
      <c r="Y173">
        <v>595879</v>
      </c>
    </row>
    <row r="174" spans="1:25" x14ac:dyDescent="0.3">
      <c r="A174" t="s">
        <v>229</v>
      </c>
      <c r="B174" t="s">
        <v>25</v>
      </c>
      <c r="C174">
        <v>125</v>
      </c>
      <c r="D174">
        <v>423</v>
      </c>
      <c r="E174">
        <v>5</v>
      </c>
      <c r="F174">
        <v>49</v>
      </c>
      <c r="G174">
        <v>31</v>
      </c>
      <c r="H174">
        <v>8</v>
      </c>
      <c r="I174">
        <v>6.1465721000000001E-2</v>
      </c>
      <c r="J174">
        <v>0.113475177</v>
      </c>
      <c r="K174">
        <v>8.5714286000000001E-2</v>
      </c>
      <c r="L174">
        <v>0.25519287800000001</v>
      </c>
      <c r="M174">
        <v>0.23636363599999999</v>
      </c>
      <c r="N174">
        <v>0.28978622300000001</v>
      </c>
      <c r="O174">
        <v>0.32207792200000002</v>
      </c>
      <c r="P174">
        <v>0.27104042035100501</v>
      </c>
      <c r="Q174">
        <v>0.28799999999999998</v>
      </c>
      <c r="R174">
        <v>69.2129882644671</v>
      </c>
      <c r="S174">
        <v>-0.39457470737397599</v>
      </c>
      <c r="T174">
        <v>-16.528001534689501</v>
      </c>
      <c r="U174">
        <v>8.6907598972320503</v>
      </c>
      <c r="V174">
        <v>0.64613267725124002</v>
      </c>
      <c r="W174" t="s">
        <v>229</v>
      </c>
      <c r="X174">
        <v>7802</v>
      </c>
      <c r="Y174">
        <v>500743</v>
      </c>
    </row>
    <row r="175" spans="1:25" x14ac:dyDescent="0.3">
      <c r="A175" t="s">
        <v>183</v>
      </c>
      <c r="B175" t="s">
        <v>44</v>
      </c>
      <c r="C175">
        <v>140</v>
      </c>
      <c r="D175">
        <v>580</v>
      </c>
      <c r="E175">
        <v>15</v>
      </c>
      <c r="F175">
        <v>71</v>
      </c>
      <c r="G175">
        <v>72</v>
      </c>
      <c r="H175">
        <v>8</v>
      </c>
      <c r="I175">
        <v>5.8620688999999997E-2</v>
      </c>
      <c r="J175">
        <v>0.13965517199999999</v>
      </c>
      <c r="K175">
        <v>0.15642458100000001</v>
      </c>
      <c r="L175">
        <v>0.31602708800000001</v>
      </c>
      <c r="M175">
        <v>0.288640595</v>
      </c>
      <c r="N175">
        <v>0.33793103400000002</v>
      </c>
      <c r="O175">
        <v>0.44506517600000001</v>
      </c>
      <c r="P175">
        <v>0.33851495066593401</v>
      </c>
      <c r="Q175">
        <v>0.32500000000000001</v>
      </c>
      <c r="R175">
        <v>109.49441014454</v>
      </c>
      <c r="S175">
        <v>-1.93768232082948</v>
      </c>
      <c r="T175">
        <v>4.6605698845064598</v>
      </c>
      <c r="U175">
        <v>-18.528439521789501</v>
      </c>
      <c r="V175">
        <v>0.59695186094200403</v>
      </c>
      <c r="W175" t="s">
        <v>183</v>
      </c>
      <c r="X175">
        <v>31837</v>
      </c>
      <c r="Y175">
        <v>807799</v>
      </c>
    </row>
    <row r="176" spans="1:25" x14ac:dyDescent="0.3">
      <c r="A176" t="s">
        <v>113</v>
      </c>
      <c r="B176" t="s">
        <v>274</v>
      </c>
      <c r="C176">
        <v>120</v>
      </c>
      <c r="D176">
        <v>489</v>
      </c>
      <c r="E176">
        <v>18</v>
      </c>
      <c r="F176">
        <v>50</v>
      </c>
      <c r="G176">
        <v>64</v>
      </c>
      <c r="H176">
        <v>0</v>
      </c>
      <c r="I176">
        <v>6.1349692999999997E-2</v>
      </c>
      <c r="J176">
        <v>0.19018404899999999</v>
      </c>
      <c r="K176">
        <v>0.168859649</v>
      </c>
      <c r="L176">
        <v>0.30547550400000001</v>
      </c>
      <c r="M176">
        <v>0.27192982399999999</v>
      </c>
      <c r="N176">
        <v>0.31697341499999998</v>
      </c>
      <c r="O176">
        <v>0.44078947299999999</v>
      </c>
      <c r="P176">
        <v>0.32472701826624301</v>
      </c>
      <c r="Q176">
        <v>0.314</v>
      </c>
      <c r="R176">
        <v>105.121288935745</v>
      </c>
      <c r="S176">
        <v>-1.2661594226956301</v>
      </c>
      <c r="T176">
        <v>1.73453013723078</v>
      </c>
      <c r="U176">
        <v>-13.098560094833299</v>
      </c>
      <c r="V176">
        <v>0.536001479525539</v>
      </c>
      <c r="W176" t="s">
        <v>113</v>
      </c>
      <c r="X176">
        <v>17484</v>
      </c>
      <c r="Y176">
        <v>650391</v>
      </c>
    </row>
    <row r="177" spans="1:25" x14ac:dyDescent="0.3">
      <c r="A177" t="s">
        <v>288</v>
      </c>
      <c r="B177" t="s">
        <v>278</v>
      </c>
      <c r="C177">
        <v>112</v>
      </c>
      <c r="D177">
        <v>400</v>
      </c>
      <c r="E177">
        <v>14</v>
      </c>
      <c r="F177">
        <v>41</v>
      </c>
      <c r="G177">
        <v>38</v>
      </c>
      <c r="H177">
        <v>4</v>
      </c>
      <c r="I177">
        <v>5.2499999999999998E-2</v>
      </c>
      <c r="J177">
        <v>0.30249999999999999</v>
      </c>
      <c r="K177">
        <v>0.14784946199999999</v>
      </c>
      <c r="L177">
        <v>0.26359832599999999</v>
      </c>
      <c r="M177">
        <v>0.20698924699999999</v>
      </c>
      <c r="N177">
        <v>0.25750000000000001</v>
      </c>
      <c r="O177">
        <v>0.35483870899999997</v>
      </c>
      <c r="P177">
        <v>0.26649267226457501</v>
      </c>
      <c r="Q177">
        <v>0.27800000000000002</v>
      </c>
      <c r="R177">
        <v>65.896521089190799</v>
      </c>
      <c r="S177">
        <v>-2.1342105430085199</v>
      </c>
      <c r="T177">
        <v>-18.719399771527499</v>
      </c>
      <c r="U177">
        <v>10.4321660101413</v>
      </c>
      <c r="V177">
        <v>0.525325904675227</v>
      </c>
      <c r="W177" t="s">
        <v>288</v>
      </c>
      <c r="X177">
        <v>18015</v>
      </c>
      <c r="Y177">
        <v>657557</v>
      </c>
    </row>
    <row r="178" spans="1:25" x14ac:dyDescent="0.3">
      <c r="A178" t="s">
        <v>218</v>
      </c>
      <c r="B178" t="s">
        <v>279</v>
      </c>
      <c r="C178">
        <v>128</v>
      </c>
      <c r="D178">
        <v>439</v>
      </c>
      <c r="E178">
        <v>8</v>
      </c>
      <c r="F178">
        <v>43</v>
      </c>
      <c r="G178">
        <v>38</v>
      </c>
      <c r="H178">
        <v>9</v>
      </c>
      <c r="I178">
        <v>0.120728929</v>
      </c>
      <c r="J178">
        <v>0.177676537</v>
      </c>
      <c r="K178">
        <v>0.10666666599999999</v>
      </c>
      <c r="L178">
        <v>0.23024054899999999</v>
      </c>
      <c r="M178">
        <v>0.2</v>
      </c>
      <c r="N178">
        <v>0.30733944899999999</v>
      </c>
      <c r="O178">
        <v>0.30666666599999998</v>
      </c>
      <c r="P178">
        <v>0.28014924643783301</v>
      </c>
      <c r="Q178">
        <v>0.29599999999999999</v>
      </c>
      <c r="R178">
        <v>72.554724636495493</v>
      </c>
      <c r="S178">
        <v>-0.564482445362955</v>
      </c>
      <c r="T178">
        <v>-15.4907365855618</v>
      </c>
      <c r="U178">
        <v>5.8801291584968496</v>
      </c>
      <c r="V178">
        <v>0.523297311315022</v>
      </c>
      <c r="W178" t="s">
        <v>218</v>
      </c>
      <c r="X178">
        <v>19296</v>
      </c>
      <c r="Y178">
        <v>669743</v>
      </c>
    </row>
    <row r="179" spans="1:25" x14ac:dyDescent="0.3">
      <c r="A179" t="s">
        <v>289</v>
      </c>
      <c r="B179" t="s">
        <v>278</v>
      </c>
      <c r="C179">
        <v>123</v>
      </c>
      <c r="D179">
        <v>457</v>
      </c>
      <c r="E179">
        <v>17</v>
      </c>
      <c r="F179">
        <v>42</v>
      </c>
      <c r="G179">
        <v>61</v>
      </c>
      <c r="H179">
        <v>0</v>
      </c>
      <c r="I179">
        <v>6.7833697999999998E-2</v>
      </c>
      <c r="J179">
        <v>0.28884026200000001</v>
      </c>
      <c r="K179">
        <v>0.16824644499999999</v>
      </c>
      <c r="L179">
        <v>0.32363636299999998</v>
      </c>
      <c r="M179">
        <v>0.25118483400000002</v>
      </c>
      <c r="N179">
        <v>0.30415754900000003</v>
      </c>
      <c r="O179">
        <v>0.41943127899999999</v>
      </c>
      <c r="P179">
        <v>0.31253561031896598</v>
      </c>
      <c r="Q179">
        <v>0.318</v>
      </c>
      <c r="R179">
        <v>95.850975868643701</v>
      </c>
      <c r="S179">
        <v>-2.5414552972652</v>
      </c>
      <c r="T179">
        <v>-4.8904437394343097</v>
      </c>
      <c r="U179">
        <v>-5.6466771364212001</v>
      </c>
      <c r="V179">
        <v>0.491658289384026</v>
      </c>
      <c r="W179" t="s">
        <v>289</v>
      </c>
      <c r="X179">
        <v>15279</v>
      </c>
      <c r="Y179">
        <v>643265</v>
      </c>
    </row>
    <row r="180" spans="1:25" x14ac:dyDescent="0.3">
      <c r="A180" t="s">
        <v>290</v>
      </c>
      <c r="B180" t="s">
        <v>278</v>
      </c>
      <c r="C180">
        <v>118</v>
      </c>
      <c r="D180">
        <v>471</v>
      </c>
      <c r="E180">
        <v>16</v>
      </c>
      <c r="F180">
        <v>65</v>
      </c>
      <c r="G180">
        <v>44</v>
      </c>
      <c r="H180">
        <v>2</v>
      </c>
      <c r="I180">
        <v>6.1571124999999997E-2</v>
      </c>
      <c r="J180">
        <v>0.20382165599999999</v>
      </c>
      <c r="K180">
        <v>0.19124424000000001</v>
      </c>
      <c r="L180">
        <v>0.30864197500000001</v>
      </c>
      <c r="M180">
        <v>0.26728110500000002</v>
      </c>
      <c r="N180">
        <v>0.32059447899999999</v>
      </c>
      <c r="O180">
        <v>0.45852534499999997</v>
      </c>
      <c r="P180">
        <v>0.33269770516515501</v>
      </c>
      <c r="Q180">
        <v>0.32300000000000001</v>
      </c>
      <c r="R180">
        <v>100.171002851899</v>
      </c>
      <c r="S180">
        <v>-1.72130200825631</v>
      </c>
      <c r="T180">
        <v>-1.44926917483527</v>
      </c>
      <c r="U180">
        <v>-9.7317859828472102</v>
      </c>
      <c r="V180">
        <v>0.48269364390980202</v>
      </c>
      <c r="W180" t="s">
        <v>290</v>
      </c>
      <c r="X180">
        <v>10243</v>
      </c>
      <c r="Y180">
        <v>545341</v>
      </c>
    </row>
    <row r="181" spans="1:25" x14ac:dyDescent="0.3">
      <c r="A181" t="s">
        <v>291</v>
      </c>
      <c r="B181" t="s">
        <v>279</v>
      </c>
      <c r="C181">
        <v>122</v>
      </c>
      <c r="D181">
        <v>482</v>
      </c>
      <c r="E181">
        <v>9</v>
      </c>
      <c r="F181">
        <v>61</v>
      </c>
      <c r="G181">
        <v>50</v>
      </c>
      <c r="H181">
        <v>9</v>
      </c>
      <c r="I181">
        <v>5.6016597000000001E-2</v>
      </c>
      <c r="J181">
        <v>0.124481327</v>
      </c>
      <c r="K181">
        <v>0.118568233</v>
      </c>
      <c r="L181">
        <v>0.28571428500000001</v>
      </c>
      <c r="M181">
        <v>0.266219239</v>
      </c>
      <c r="N181">
        <v>0.30353430300000001</v>
      </c>
      <c r="O181">
        <v>0.38478747200000002</v>
      </c>
      <c r="P181">
        <v>0.29678480401635099</v>
      </c>
      <c r="Q181">
        <v>0.308</v>
      </c>
      <c r="R181">
        <v>83.706902658579196</v>
      </c>
      <c r="S181">
        <v>-0.42769970279186897</v>
      </c>
      <c r="T181">
        <v>-10.1567267214603</v>
      </c>
      <c r="U181">
        <v>-1.49818992614746</v>
      </c>
      <c r="V181">
        <v>0.46457034909330702</v>
      </c>
      <c r="W181" t="s">
        <v>291</v>
      </c>
      <c r="X181">
        <v>20391</v>
      </c>
      <c r="Y181">
        <v>671277</v>
      </c>
    </row>
    <row r="182" spans="1:25" x14ac:dyDescent="0.3">
      <c r="A182" t="s">
        <v>206</v>
      </c>
      <c r="B182" t="s">
        <v>278</v>
      </c>
      <c r="C182">
        <v>142</v>
      </c>
      <c r="D182">
        <v>545</v>
      </c>
      <c r="E182">
        <v>6</v>
      </c>
      <c r="F182">
        <v>70</v>
      </c>
      <c r="G182">
        <v>58</v>
      </c>
      <c r="H182">
        <v>15</v>
      </c>
      <c r="I182">
        <v>5.3211008999999997E-2</v>
      </c>
      <c r="J182">
        <v>0.181651376</v>
      </c>
      <c r="K182">
        <v>0.11568627400000001</v>
      </c>
      <c r="L182">
        <v>0.31372549</v>
      </c>
      <c r="M182">
        <v>0.26274509800000001</v>
      </c>
      <c r="N182">
        <v>0.304587155</v>
      </c>
      <c r="O182">
        <v>0.37843137199999999</v>
      </c>
      <c r="P182">
        <v>0.29700858975769101</v>
      </c>
      <c r="Q182">
        <v>0.30499999999999999</v>
      </c>
      <c r="R182">
        <v>88.380710899171405</v>
      </c>
      <c r="S182">
        <v>0.57138576870784097</v>
      </c>
      <c r="T182">
        <v>-7.0547946102191901</v>
      </c>
      <c r="U182">
        <v>-6.93176473677158</v>
      </c>
      <c r="V182">
        <v>0.46053109149396598</v>
      </c>
      <c r="W182" t="s">
        <v>206</v>
      </c>
      <c r="X182">
        <v>15518</v>
      </c>
      <c r="Y182">
        <v>642708</v>
      </c>
    </row>
    <row r="183" spans="1:25" x14ac:dyDescent="0.3">
      <c r="A183" t="s">
        <v>166</v>
      </c>
      <c r="B183" t="s">
        <v>69</v>
      </c>
      <c r="C183">
        <v>126</v>
      </c>
      <c r="D183">
        <v>431</v>
      </c>
      <c r="E183">
        <v>10</v>
      </c>
      <c r="F183">
        <v>48</v>
      </c>
      <c r="G183">
        <v>48</v>
      </c>
      <c r="H183">
        <v>22</v>
      </c>
      <c r="I183">
        <v>5.1044082999999997E-2</v>
      </c>
      <c r="J183">
        <v>0.35034802700000001</v>
      </c>
      <c r="K183">
        <v>0.14035087700000001</v>
      </c>
      <c r="L183">
        <v>0.294605809</v>
      </c>
      <c r="M183">
        <v>0.203007518</v>
      </c>
      <c r="N183">
        <v>0.25</v>
      </c>
      <c r="O183">
        <v>0.34335839499999998</v>
      </c>
      <c r="P183">
        <v>0.25730419688135597</v>
      </c>
      <c r="Q183">
        <v>0.25800000000000001</v>
      </c>
      <c r="R183">
        <v>42.675497997552903</v>
      </c>
      <c r="S183">
        <v>3.1390408556908298</v>
      </c>
      <c r="T183">
        <v>-27.469052675656499</v>
      </c>
      <c r="U183">
        <v>17.487359523773101</v>
      </c>
      <c r="V183">
        <v>0.45929307991735402</v>
      </c>
      <c r="W183" t="s">
        <v>166</v>
      </c>
      <c r="X183">
        <v>25479</v>
      </c>
      <c r="Y183">
        <v>686668</v>
      </c>
    </row>
    <row r="184" spans="1:25" x14ac:dyDescent="0.3">
      <c r="A184" t="s">
        <v>292</v>
      </c>
      <c r="B184" t="s">
        <v>278</v>
      </c>
      <c r="C184">
        <v>134</v>
      </c>
      <c r="D184">
        <v>430</v>
      </c>
      <c r="E184">
        <v>6</v>
      </c>
      <c r="F184">
        <v>35</v>
      </c>
      <c r="G184">
        <v>37</v>
      </c>
      <c r="H184">
        <v>15</v>
      </c>
      <c r="I184">
        <v>0.10930232500000001</v>
      </c>
      <c r="J184">
        <v>0.23488371999999999</v>
      </c>
      <c r="K184">
        <v>9.6256684999999995E-2</v>
      </c>
      <c r="L184">
        <v>0.27037037000000003</v>
      </c>
      <c r="M184">
        <v>0.211229946</v>
      </c>
      <c r="N184">
        <v>0.30373831699999998</v>
      </c>
      <c r="O184">
        <v>0.30748663100000001</v>
      </c>
      <c r="P184">
        <v>0.27471117150615598</v>
      </c>
      <c r="Q184">
        <v>0.28699999999999998</v>
      </c>
      <c r="R184">
        <v>74.474454160680096</v>
      </c>
      <c r="S184">
        <v>2.1107211094349601</v>
      </c>
      <c r="T184">
        <v>-11.269182168692501</v>
      </c>
      <c r="U184">
        <v>1.13652507960796</v>
      </c>
      <c r="V184">
        <v>0.45332016457754198</v>
      </c>
      <c r="W184" t="s">
        <v>292</v>
      </c>
      <c r="X184">
        <v>12325</v>
      </c>
      <c r="Y184">
        <v>607054</v>
      </c>
    </row>
    <row r="185" spans="1:25" x14ac:dyDescent="0.3">
      <c r="A185" t="s">
        <v>89</v>
      </c>
      <c r="B185" t="s">
        <v>274</v>
      </c>
      <c r="C185">
        <v>152</v>
      </c>
      <c r="D185">
        <v>615</v>
      </c>
      <c r="E185">
        <v>21</v>
      </c>
      <c r="F185">
        <v>67</v>
      </c>
      <c r="G185">
        <v>80</v>
      </c>
      <c r="H185">
        <v>0</v>
      </c>
      <c r="I185">
        <v>5.8536585000000002E-2</v>
      </c>
      <c r="J185">
        <v>0.209756097</v>
      </c>
      <c r="K185">
        <v>0.17137809100000001</v>
      </c>
      <c r="L185">
        <v>0.29904306200000003</v>
      </c>
      <c r="M185">
        <v>0.25795053000000001</v>
      </c>
      <c r="N185">
        <v>0.313821138</v>
      </c>
      <c r="O185">
        <v>0.42932862100000002</v>
      </c>
      <c r="P185">
        <v>0.32138382458105302</v>
      </c>
      <c r="Q185">
        <v>0.31900000000000001</v>
      </c>
      <c r="R185">
        <v>102.804056178742</v>
      </c>
      <c r="S185">
        <v>-4.4878268558532</v>
      </c>
      <c r="T185">
        <v>-2.4215202908690001</v>
      </c>
      <c r="U185">
        <v>-14.110579967498699</v>
      </c>
      <c r="V185">
        <v>0.45075286949829002</v>
      </c>
      <c r="W185" t="s">
        <v>89</v>
      </c>
      <c r="X185">
        <v>26197</v>
      </c>
      <c r="Y185">
        <v>683734</v>
      </c>
    </row>
    <row r="186" spans="1:25" x14ac:dyDescent="0.3">
      <c r="A186" t="s">
        <v>234</v>
      </c>
      <c r="B186" t="s">
        <v>85</v>
      </c>
      <c r="C186">
        <v>141</v>
      </c>
      <c r="D186">
        <v>455</v>
      </c>
      <c r="E186">
        <v>13</v>
      </c>
      <c r="F186">
        <v>59</v>
      </c>
      <c r="G186">
        <v>60</v>
      </c>
      <c r="H186">
        <v>11</v>
      </c>
      <c r="I186">
        <v>7.0329669999999997E-2</v>
      </c>
      <c r="J186">
        <v>0.14945054899999999</v>
      </c>
      <c r="K186">
        <v>0.155339805</v>
      </c>
      <c r="L186">
        <v>0.25825825800000002</v>
      </c>
      <c r="M186">
        <v>0.24029126200000001</v>
      </c>
      <c r="N186">
        <v>0.3</v>
      </c>
      <c r="O186">
        <v>0.395631067</v>
      </c>
      <c r="P186">
        <v>0.30240596572557998</v>
      </c>
      <c r="Q186">
        <v>0.30099999999999999</v>
      </c>
      <c r="R186">
        <v>92.950055122671898</v>
      </c>
      <c r="S186">
        <v>1.41354108555242</v>
      </c>
      <c r="T186">
        <v>-2.4299868974472099</v>
      </c>
      <c r="U186">
        <v>-8.9061998128890991</v>
      </c>
      <c r="V186">
        <v>0.42271922501312598</v>
      </c>
      <c r="W186" t="s">
        <v>234</v>
      </c>
      <c r="X186">
        <v>15223</v>
      </c>
      <c r="Y186">
        <v>624428</v>
      </c>
    </row>
    <row r="187" spans="1:25" x14ac:dyDescent="0.3">
      <c r="A187" t="s">
        <v>293</v>
      </c>
      <c r="B187" t="s">
        <v>278</v>
      </c>
      <c r="C187">
        <v>150</v>
      </c>
      <c r="D187">
        <v>617</v>
      </c>
      <c r="E187">
        <v>22</v>
      </c>
      <c r="F187">
        <v>52</v>
      </c>
      <c r="G187">
        <v>74</v>
      </c>
      <c r="H187">
        <v>0</v>
      </c>
      <c r="I187">
        <v>0.10210696900000001</v>
      </c>
      <c r="J187">
        <v>0.21717990200000001</v>
      </c>
      <c r="K187">
        <v>0.17184643499999999</v>
      </c>
      <c r="L187">
        <v>0.28680202999999999</v>
      </c>
      <c r="M187">
        <v>0.246800731</v>
      </c>
      <c r="N187">
        <v>0.325203252</v>
      </c>
      <c r="O187">
        <v>0.41864716600000002</v>
      </c>
      <c r="P187">
        <v>0.32272941972847602</v>
      </c>
      <c r="Q187">
        <v>0.34499999999999997</v>
      </c>
      <c r="R187">
        <v>104.58897460526001</v>
      </c>
      <c r="S187">
        <v>-4.6119407545775104</v>
      </c>
      <c r="T187">
        <v>-1.04781052018349</v>
      </c>
      <c r="U187">
        <v>-15.806149810552499</v>
      </c>
      <c r="V187">
        <v>0.416873173611297</v>
      </c>
      <c r="W187" t="s">
        <v>293</v>
      </c>
      <c r="X187">
        <v>13145</v>
      </c>
      <c r="Y187">
        <v>605137</v>
      </c>
    </row>
    <row r="188" spans="1:25" x14ac:dyDescent="0.3">
      <c r="A188" t="s">
        <v>160</v>
      </c>
      <c r="B188" t="s">
        <v>271</v>
      </c>
      <c r="C188">
        <v>129</v>
      </c>
      <c r="D188">
        <v>461</v>
      </c>
      <c r="E188">
        <v>15</v>
      </c>
      <c r="F188">
        <v>42</v>
      </c>
      <c r="G188">
        <v>55</v>
      </c>
      <c r="H188">
        <v>6</v>
      </c>
      <c r="I188">
        <v>5.2060737000000003E-2</v>
      </c>
      <c r="J188">
        <v>0.21475054199999999</v>
      </c>
      <c r="K188">
        <v>0.151869159</v>
      </c>
      <c r="L188">
        <v>0.261006289</v>
      </c>
      <c r="M188">
        <v>0.228971962</v>
      </c>
      <c r="N188">
        <v>0.27391304300000002</v>
      </c>
      <c r="O188">
        <v>0.380841121</v>
      </c>
      <c r="P188">
        <v>0.28283923216487999</v>
      </c>
      <c r="Q188">
        <v>0.31900000000000001</v>
      </c>
      <c r="R188">
        <v>72.905801603476306</v>
      </c>
      <c r="S188">
        <v>0.90558297000825405</v>
      </c>
      <c r="T188">
        <v>-14.0605693615184</v>
      </c>
      <c r="U188">
        <v>2.4525350332260101</v>
      </c>
      <c r="V188">
        <v>0.41609213065747103</v>
      </c>
      <c r="W188" t="s">
        <v>160</v>
      </c>
      <c r="X188">
        <v>27684</v>
      </c>
      <c r="Y188">
        <v>686681</v>
      </c>
    </row>
    <row r="189" spans="1:25" x14ac:dyDescent="0.3">
      <c r="A189" t="s">
        <v>142</v>
      </c>
      <c r="B189" t="s">
        <v>278</v>
      </c>
      <c r="C189">
        <v>140</v>
      </c>
      <c r="D189">
        <v>548</v>
      </c>
      <c r="E189">
        <v>20</v>
      </c>
      <c r="F189">
        <v>60</v>
      </c>
      <c r="G189">
        <v>60</v>
      </c>
      <c r="H189">
        <v>0</v>
      </c>
      <c r="I189">
        <v>8.0291970000000004E-2</v>
      </c>
      <c r="J189">
        <v>0.22810218900000001</v>
      </c>
      <c r="K189">
        <v>0.18273092399999999</v>
      </c>
      <c r="L189">
        <v>0.269662921</v>
      </c>
      <c r="M189">
        <v>0.23293172600000001</v>
      </c>
      <c r="N189">
        <v>0.29744525500000002</v>
      </c>
      <c r="O189">
        <v>0.41566265000000002</v>
      </c>
      <c r="P189">
        <v>0.30803129229232301</v>
      </c>
      <c r="Q189">
        <v>0.28899999999999998</v>
      </c>
      <c r="R189">
        <v>92.328242716734493</v>
      </c>
      <c r="S189">
        <v>-1.6010782327502899</v>
      </c>
      <c r="T189">
        <v>-6.7862789176908898</v>
      </c>
      <c r="U189">
        <v>-8.2423687875270808</v>
      </c>
      <c r="V189">
        <v>0.37027834733479598</v>
      </c>
      <c r="W189" t="s">
        <v>142</v>
      </c>
      <c r="X189">
        <v>15464</v>
      </c>
      <c r="Y189">
        <v>592669</v>
      </c>
    </row>
    <row r="190" spans="1:25" x14ac:dyDescent="0.3">
      <c r="A190" t="s">
        <v>175</v>
      </c>
      <c r="B190" t="s">
        <v>129</v>
      </c>
      <c r="C190">
        <v>125</v>
      </c>
      <c r="D190">
        <v>402</v>
      </c>
      <c r="E190">
        <v>9</v>
      </c>
      <c r="F190">
        <v>51</v>
      </c>
      <c r="G190">
        <v>39</v>
      </c>
      <c r="H190">
        <v>9</v>
      </c>
      <c r="I190">
        <v>4.7263681000000002E-2</v>
      </c>
      <c r="J190">
        <v>0.21393034799999999</v>
      </c>
      <c r="K190">
        <v>0.144385026</v>
      </c>
      <c r="L190">
        <v>0.27304964500000001</v>
      </c>
      <c r="M190">
        <v>0.22994652400000001</v>
      </c>
      <c r="N190">
        <v>0.27250000000000002</v>
      </c>
      <c r="O190">
        <v>0.37433155000000001</v>
      </c>
      <c r="P190">
        <v>0.27818276723823399</v>
      </c>
      <c r="Q190">
        <v>0.29099999999999998</v>
      </c>
      <c r="R190">
        <v>71.395451511503893</v>
      </c>
      <c r="S190">
        <v>4.8128079031594098</v>
      </c>
      <c r="T190">
        <v>-9.4327633447585608</v>
      </c>
      <c r="U190">
        <v>-0.85444998741149902</v>
      </c>
      <c r="V190">
        <v>0.33095090032000002</v>
      </c>
      <c r="W190" t="s">
        <v>175</v>
      </c>
      <c r="X190">
        <v>23792</v>
      </c>
      <c r="Y190">
        <v>677950</v>
      </c>
    </row>
    <row r="191" spans="1:25" x14ac:dyDescent="0.3">
      <c r="A191" t="s">
        <v>202</v>
      </c>
      <c r="B191" t="s">
        <v>35</v>
      </c>
      <c r="C191">
        <v>115</v>
      </c>
      <c r="D191">
        <v>420</v>
      </c>
      <c r="E191">
        <v>10</v>
      </c>
      <c r="F191">
        <v>56</v>
      </c>
      <c r="G191">
        <v>49</v>
      </c>
      <c r="H191">
        <v>1</v>
      </c>
      <c r="I191">
        <v>0.13571428499999999</v>
      </c>
      <c r="J191">
        <v>0.233333333</v>
      </c>
      <c r="K191">
        <v>0.155807366</v>
      </c>
      <c r="L191">
        <v>0.29249011800000002</v>
      </c>
      <c r="M191">
        <v>0.23796033899999999</v>
      </c>
      <c r="N191">
        <v>0.34047619000000001</v>
      </c>
      <c r="O191">
        <v>0.39376770500000002</v>
      </c>
      <c r="P191">
        <v>0.32252769399256898</v>
      </c>
      <c r="Q191">
        <v>0.30599999999999999</v>
      </c>
      <c r="R191">
        <v>102.180618075506</v>
      </c>
      <c r="S191">
        <v>-0.92204907489940502</v>
      </c>
      <c r="T191">
        <v>0.175343020100417</v>
      </c>
      <c r="U191">
        <v>-11.8307600021362</v>
      </c>
      <c r="V191">
        <v>0.27141407239507898</v>
      </c>
      <c r="W191" t="s">
        <v>202</v>
      </c>
      <c r="X191">
        <v>5254</v>
      </c>
      <c r="Y191">
        <v>543257</v>
      </c>
    </row>
    <row r="192" spans="1:25" x14ac:dyDescent="0.3">
      <c r="A192" t="s">
        <v>79</v>
      </c>
      <c r="B192" t="s">
        <v>271</v>
      </c>
      <c r="C192">
        <v>148</v>
      </c>
      <c r="D192">
        <v>602</v>
      </c>
      <c r="E192">
        <v>16</v>
      </c>
      <c r="F192">
        <v>65</v>
      </c>
      <c r="G192">
        <v>56</v>
      </c>
      <c r="H192">
        <v>6</v>
      </c>
      <c r="I192">
        <v>0.10299003299999999</v>
      </c>
      <c r="J192">
        <v>0.28239202600000002</v>
      </c>
      <c r="K192">
        <v>0.163227017</v>
      </c>
      <c r="L192">
        <v>0.31054131000000001</v>
      </c>
      <c r="M192">
        <v>0.23452157500000001</v>
      </c>
      <c r="N192">
        <v>0.31561461699999999</v>
      </c>
      <c r="O192">
        <v>0.39774859200000001</v>
      </c>
      <c r="P192">
        <v>0.31016897598902299</v>
      </c>
      <c r="Q192">
        <v>0.32500000000000001</v>
      </c>
      <c r="R192">
        <v>91.848580153917993</v>
      </c>
      <c r="S192">
        <v>0.52291130367666405</v>
      </c>
      <c r="T192">
        <v>-5.3568904447576502</v>
      </c>
      <c r="U192">
        <v>-12.5859097987413</v>
      </c>
      <c r="V192">
        <v>0.26570558284323398</v>
      </c>
      <c r="W192" t="s">
        <v>79</v>
      </c>
      <c r="X192">
        <v>22197</v>
      </c>
      <c r="Y192">
        <v>669004</v>
      </c>
    </row>
    <row r="193" spans="1:25" x14ac:dyDescent="0.3">
      <c r="A193" t="s">
        <v>240</v>
      </c>
      <c r="B193" t="s">
        <v>172</v>
      </c>
      <c r="C193">
        <v>147</v>
      </c>
      <c r="D193">
        <v>518</v>
      </c>
      <c r="E193">
        <v>1</v>
      </c>
      <c r="F193">
        <v>52</v>
      </c>
      <c r="G193">
        <v>29</v>
      </c>
      <c r="H193">
        <v>20</v>
      </c>
      <c r="I193">
        <v>8.1081080999999999E-2</v>
      </c>
      <c r="J193">
        <v>0.18725868700000001</v>
      </c>
      <c r="K193">
        <v>5.8441557999999998E-2</v>
      </c>
      <c r="L193">
        <v>0.29459459399999999</v>
      </c>
      <c r="M193">
        <v>0.23809523799999999</v>
      </c>
      <c r="N193">
        <v>0.30078125</v>
      </c>
      <c r="O193">
        <v>0.29653679599999999</v>
      </c>
      <c r="P193">
        <v>0.26844041678123098</v>
      </c>
      <c r="Q193">
        <v>0.27200000000000002</v>
      </c>
      <c r="R193">
        <v>69.215918082861094</v>
      </c>
      <c r="S193">
        <v>3.27859617210924</v>
      </c>
      <c r="T193">
        <v>-15.828245071732301</v>
      </c>
      <c r="U193">
        <v>0.43211996555328303</v>
      </c>
      <c r="V193">
        <v>0.23292110155911799</v>
      </c>
      <c r="W193" t="s">
        <v>240</v>
      </c>
      <c r="X193">
        <v>17620</v>
      </c>
      <c r="Y193">
        <v>664702</v>
      </c>
    </row>
    <row r="194" spans="1:25" x14ac:dyDescent="0.3">
      <c r="A194" t="s">
        <v>108</v>
      </c>
      <c r="B194" t="s">
        <v>44</v>
      </c>
      <c r="C194">
        <v>126</v>
      </c>
      <c r="D194">
        <v>403</v>
      </c>
      <c r="E194">
        <v>9</v>
      </c>
      <c r="F194">
        <v>55</v>
      </c>
      <c r="G194">
        <v>36</v>
      </c>
      <c r="H194">
        <v>8</v>
      </c>
      <c r="I194">
        <v>5.4590569999999998E-2</v>
      </c>
      <c r="J194">
        <v>0.332506203</v>
      </c>
      <c r="K194">
        <v>0.15094339600000001</v>
      </c>
      <c r="L194">
        <v>0.34061135300000001</v>
      </c>
      <c r="M194">
        <v>0.234501347</v>
      </c>
      <c r="N194">
        <v>0.28749999999999998</v>
      </c>
      <c r="O194">
        <v>0.38544474299999998</v>
      </c>
      <c r="P194">
        <v>0.29235968068242002</v>
      </c>
      <c r="Q194">
        <v>0.27400000000000002</v>
      </c>
      <c r="R194">
        <v>77.503292194098407</v>
      </c>
      <c r="S194">
        <v>-0.38787248218432002</v>
      </c>
      <c r="T194">
        <v>-11.251051665807299</v>
      </c>
      <c r="U194">
        <v>-0.73062324523925704</v>
      </c>
      <c r="V194">
        <v>0.18085098997551499</v>
      </c>
      <c r="W194" t="s">
        <v>108</v>
      </c>
      <c r="X194">
        <v>19896</v>
      </c>
      <c r="Y194">
        <v>657136</v>
      </c>
    </row>
    <row r="195" spans="1:25" x14ac:dyDescent="0.3">
      <c r="A195" t="s">
        <v>232</v>
      </c>
      <c r="B195" t="s">
        <v>172</v>
      </c>
      <c r="C195">
        <v>138</v>
      </c>
      <c r="D195">
        <v>455</v>
      </c>
      <c r="E195">
        <v>5</v>
      </c>
      <c r="F195">
        <v>41</v>
      </c>
      <c r="G195">
        <v>41</v>
      </c>
      <c r="H195">
        <v>13</v>
      </c>
      <c r="I195">
        <v>3.5164834999999998E-2</v>
      </c>
      <c r="J195">
        <v>0.125274725</v>
      </c>
      <c r="K195">
        <v>9.0277778000000003E-2</v>
      </c>
      <c r="L195">
        <v>0.29569892399999997</v>
      </c>
      <c r="M195">
        <v>0.26620370300000001</v>
      </c>
      <c r="N195">
        <v>0.29890109799999998</v>
      </c>
      <c r="O195">
        <v>0.35648148099999999</v>
      </c>
      <c r="P195">
        <v>0.28508058012715998</v>
      </c>
      <c r="Q195">
        <v>0.30499999999999999</v>
      </c>
      <c r="R195">
        <v>80.749539888223197</v>
      </c>
      <c r="S195">
        <v>-1.2365425913594601</v>
      </c>
      <c r="T195">
        <v>-11.731615022801501</v>
      </c>
      <c r="U195">
        <v>-2.8406299352645799</v>
      </c>
      <c r="V195">
        <v>0.10002662949315599</v>
      </c>
      <c r="W195" t="s">
        <v>232</v>
      </c>
      <c r="X195">
        <v>25660</v>
      </c>
      <c r="Y195">
        <v>686823</v>
      </c>
    </row>
    <row r="196" spans="1:25" x14ac:dyDescent="0.3">
      <c r="A196" t="s">
        <v>205</v>
      </c>
      <c r="B196" t="s">
        <v>274</v>
      </c>
      <c r="C196">
        <v>118</v>
      </c>
      <c r="D196">
        <v>405</v>
      </c>
      <c r="E196">
        <v>8</v>
      </c>
      <c r="F196">
        <v>33</v>
      </c>
      <c r="G196">
        <v>33</v>
      </c>
      <c r="H196">
        <v>0</v>
      </c>
      <c r="I196">
        <v>8.8888887999999999E-2</v>
      </c>
      <c r="J196">
        <v>0.21234567900000001</v>
      </c>
      <c r="K196">
        <v>0.10468319600000001</v>
      </c>
      <c r="L196">
        <v>0.28413284100000002</v>
      </c>
      <c r="M196">
        <v>0.23415977900000001</v>
      </c>
      <c r="N196">
        <v>0.30864197500000001</v>
      </c>
      <c r="O196">
        <v>0.33884297499999999</v>
      </c>
      <c r="P196">
        <v>0.28788572608834401</v>
      </c>
      <c r="Q196">
        <v>0.28199999999999997</v>
      </c>
      <c r="R196">
        <v>79.585870684896193</v>
      </c>
      <c r="S196">
        <v>-3.8303522476926402</v>
      </c>
      <c r="T196">
        <v>-13.7368196335888</v>
      </c>
      <c r="U196">
        <v>1.66198015213012E-2</v>
      </c>
      <c r="V196">
        <v>1.4316100553657601E-2</v>
      </c>
      <c r="W196" t="s">
        <v>205</v>
      </c>
      <c r="X196">
        <v>11368</v>
      </c>
      <c r="Y196">
        <v>518735</v>
      </c>
    </row>
    <row r="197" spans="1:25" x14ac:dyDescent="0.3">
      <c r="A197" t="s">
        <v>243</v>
      </c>
      <c r="B197" t="s">
        <v>42</v>
      </c>
      <c r="C197">
        <v>124</v>
      </c>
      <c r="D197">
        <v>419</v>
      </c>
      <c r="E197">
        <v>5</v>
      </c>
      <c r="F197">
        <v>42</v>
      </c>
      <c r="G197">
        <v>27</v>
      </c>
      <c r="H197">
        <v>15</v>
      </c>
      <c r="I197">
        <v>0.105011933</v>
      </c>
      <c r="J197">
        <v>9.5465392999999996E-2</v>
      </c>
      <c r="K197">
        <v>9.4707520000000003E-2</v>
      </c>
      <c r="L197">
        <v>0.220820189</v>
      </c>
      <c r="M197">
        <v>0.20891364900000001</v>
      </c>
      <c r="N197">
        <v>0.30339805800000003</v>
      </c>
      <c r="O197">
        <v>0.30362116900000002</v>
      </c>
      <c r="P197">
        <v>0.27555508752470997</v>
      </c>
      <c r="Q197">
        <v>0.29699999999999999</v>
      </c>
      <c r="R197">
        <v>76.678508743045796</v>
      </c>
      <c r="S197">
        <v>2.7699518948793401E-2</v>
      </c>
      <c r="T197">
        <v>-11.680854651862401</v>
      </c>
      <c r="U197">
        <v>-2.5551149845123202</v>
      </c>
      <c r="V197">
        <v>1.0673557961349601E-2</v>
      </c>
      <c r="W197" t="s">
        <v>243</v>
      </c>
      <c r="X197">
        <v>14894</v>
      </c>
      <c r="Y197">
        <v>643393</v>
      </c>
    </row>
    <row r="198" spans="1:25" x14ac:dyDescent="0.3">
      <c r="A198" t="s">
        <v>207</v>
      </c>
      <c r="B198" t="s">
        <v>279</v>
      </c>
      <c r="C198">
        <v>153</v>
      </c>
      <c r="D198">
        <v>586</v>
      </c>
      <c r="E198">
        <v>12</v>
      </c>
      <c r="F198">
        <v>57</v>
      </c>
      <c r="G198">
        <v>46</v>
      </c>
      <c r="H198">
        <v>1</v>
      </c>
      <c r="I198">
        <v>8.0204778000000004E-2</v>
      </c>
      <c r="J198">
        <v>0.15529010200000001</v>
      </c>
      <c r="K198">
        <v>0.11195445900000001</v>
      </c>
      <c r="L198">
        <v>0.28638497600000001</v>
      </c>
      <c r="M198">
        <v>0.25426944899999998</v>
      </c>
      <c r="N198">
        <v>0.32593856599999999</v>
      </c>
      <c r="O198">
        <v>0.36622390799999999</v>
      </c>
      <c r="P198">
        <v>0.30643114269289101</v>
      </c>
      <c r="Q198">
        <v>0.32</v>
      </c>
      <c r="R198">
        <v>90.173634276941598</v>
      </c>
      <c r="S198">
        <v>-5.8898169193416798</v>
      </c>
      <c r="T198">
        <v>-13.023425220401499</v>
      </c>
      <c r="U198">
        <v>-8.0617003440856898</v>
      </c>
      <c r="V198">
        <v>-0.12478434666827801</v>
      </c>
      <c r="W198" t="s">
        <v>207</v>
      </c>
      <c r="X198">
        <v>15653</v>
      </c>
      <c r="Y198">
        <v>642086</v>
      </c>
    </row>
    <row r="199" spans="1:25" x14ac:dyDescent="0.3">
      <c r="A199" t="s">
        <v>195</v>
      </c>
      <c r="B199" t="s">
        <v>69</v>
      </c>
      <c r="C199">
        <v>141</v>
      </c>
      <c r="D199">
        <v>526</v>
      </c>
      <c r="E199">
        <v>14</v>
      </c>
      <c r="F199">
        <v>48</v>
      </c>
      <c r="G199">
        <v>72</v>
      </c>
      <c r="H199">
        <v>1</v>
      </c>
      <c r="I199">
        <v>6.4638783000000005E-2</v>
      </c>
      <c r="J199">
        <v>0.2243346</v>
      </c>
      <c r="K199">
        <v>0.14197530899999999</v>
      </c>
      <c r="L199">
        <v>0.32402234600000002</v>
      </c>
      <c r="M199">
        <v>0.26748971100000002</v>
      </c>
      <c r="N199">
        <v>0.31558935300000002</v>
      </c>
      <c r="O199">
        <v>0.40946502000000001</v>
      </c>
      <c r="P199">
        <v>0.31418483361545102</v>
      </c>
      <c r="Q199">
        <v>0.29599999999999999</v>
      </c>
      <c r="R199">
        <v>80.807251855160899</v>
      </c>
      <c r="S199">
        <v>-1.8630451457574899</v>
      </c>
      <c r="T199">
        <v>-14.3697133269294</v>
      </c>
      <c r="U199">
        <v>-5.2204394340515101</v>
      </c>
      <c r="V199">
        <v>-0.17821181044801199</v>
      </c>
      <c r="W199" t="s">
        <v>195</v>
      </c>
      <c r="X199">
        <v>11680</v>
      </c>
      <c r="Y199">
        <v>553869</v>
      </c>
    </row>
    <row r="200" spans="1:25" x14ac:dyDescent="0.3">
      <c r="A200" t="s">
        <v>231</v>
      </c>
      <c r="B200" t="s">
        <v>82</v>
      </c>
      <c r="C200">
        <v>137</v>
      </c>
      <c r="D200">
        <v>448</v>
      </c>
      <c r="E200">
        <v>6</v>
      </c>
      <c r="F200">
        <v>46</v>
      </c>
      <c r="G200">
        <v>34</v>
      </c>
      <c r="H200">
        <v>26</v>
      </c>
      <c r="I200">
        <v>8.4821428000000004E-2</v>
      </c>
      <c r="J200">
        <v>0.209821428</v>
      </c>
      <c r="K200">
        <v>8.1683168E-2</v>
      </c>
      <c r="L200">
        <v>0.26797385600000001</v>
      </c>
      <c r="M200">
        <v>0.21782178199999999</v>
      </c>
      <c r="N200">
        <v>0.28539325799999998</v>
      </c>
      <c r="O200">
        <v>0.29950494999999999</v>
      </c>
      <c r="P200">
        <v>0.26165987833126098</v>
      </c>
      <c r="Q200">
        <v>0.27400000000000002</v>
      </c>
      <c r="R200">
        <v>60.317992631587501</v>
      </c>
      <c r="S200">
        <v>2.9278800766914999</v>
      </c>
      <c r="T200">
        <v>-19.095824177426401</v>
      </c>
      <c r="U200">
        <v>2.0486920028924902</v>
      </c>
      <c r="V200">
        <v>-0.18788111638216701</v>
      </c>
      <c r="W200" t="s">
        <v>231</v>
      </c>
      <c r="X200">
        <v>22186</v>
      </c>
      <c r="Y200">
        <v>668930</v>
      </c>
    </row>
    <row r="201" spans="1:25" x14ac:dyDescent="0.3">
      <c r="A201" t="s">
        <v>137</v>
      </c>
      <c r="B201" t="s">
        <v>51</v>
      </c>
      <c r="C201">
        <v>153</v>
      </c>
      <c r="D201">
        <v>626</v>
      </c>
      <c r="E201">
        <v>19</v>
      </c>
      <c r="F201">
        <v>60</v>
      </c>
      <c r="G201">
        <v>78</v>
      </c>
      <c r="H201">
        <v>4</v>
      </c>
      <c r="I201">
        <v>6.3897762999999996E-2</v>
      </c>
      <c r="J201">
        <v>0.22683706000000001</v>
      </c>
      <c r="K201">
        <v>0.153713299</v>
      </c>
      <c r="L201">
        <v>0.30732860499999998</v>
      </c>
      <c r="M201">
        <v>0.25734024100000003</v>
      </c>
      <c r="N201">
        <v>0.30399999999999999</v>
      </c>
      <c r="O201">
        <v>0.41105354</v>
      </c>
      <c r="P201">
        <v>0.30868619813919002</v>
      </c>
      <c r="Q201">
        <v>0.33100000000000002</v>
      </c>
      <c r="R201">
        <v>91.620803293497801</v>
      </c>
      <c r="S201">
        <v>-3.7368897837586701</v>
      </c>
      <c r="T201">
        <v>-10.2351251603364</v>
      </c>
      <c r="U201">
        <v>-12.8796997070312</v>
      </c>
      <c r="V201">
        <v>-0.19217958292975801</v>
      </c>
      <c r="W201" t="s">
        <v>137</v>
      </c>
      <c r="X201">
        <v>19600</v>
      </c>
      <c r="Y201">
        <v>650559</v>
      </c>
    </row>
    <row r="202" spans="1:25" x14ac:dyDescent="0.3">
      <c r="A202" t="s">
        <v>196</v>
      </c>
      <c r="B202" t="s">
        <v>274</v>
      </c>
      <c r="C202">
        <v>123</v>
      </c>
      <c r="D202">
        <v>524</v>
      </c>
      <c r="E202">
        <v>1</v>
      </c>
      <c r="F202">
        <v>52</v>
      </c>
      <c r="G202">
        <v>25</v>
      </c>
      <c r="H202">
        <v>13</v>
      </c>
      <c r="I202">
        <v>4.961832E-2</v>
      </c>
      <c r="J202">
        <v>0.232824427</v>
      </c>
      <c r="K202">
        <v>5.0709939000000002E-2</v>
      </c>
      <c r="L202">
        <v>0.322580645</v>
      </c>
      <c r="M202">
        <v>0.24543610499999999</v>
      </c>
      <c r="N202">
        <v>0.28625954100000001</v>
      </c>
      <c r="O202">
        <v>0.296146044</v>
      </c>
      <c r="P202">
        <v>0.25964620675294398</v>
      </c>
      <c r="Q202">
        <v>0.27900000000000003</v>
      </c>
      <c r="R202">
        <v>60.012508981123801</v>
      </c>
      <c r="S202">
        <v>1.6487835519947101</v>
      </c>
      <c r="T202">
        <v>-23.457843529919302</v>
      </c>
      <c r="U202">
        <v>3.5322101116180402</v>
      </c>
      <c r="V202">
        <v>-0.19827053245142501</v>
      </c>
      <c r="W202" t="s">
        <v>196</v>
      </c>
      <c r="X202">
        <v>15172</v>
      </c>
      <c r="Y202">
        <v>641313</v>
      </c>
    </row>
    <row r="203" spans="1:25" x14ac:dyDescent="0.3">
      <c r="A203" t="s">
        <v>181</v>
      </c>
      <c r="B203" t="s">
        <v>25</v>
      </c>
      <c r="C203">
        <v>133</v>
      </c>
      <c r="D203">
        <v>422</v>
      </c>
      <c r="E203">
        <v>7</v>
      </c>
      <c r="F203">
        <v>47</v>
      </c>
      <c r="G203">
        <v>55</v>
      </c>
      <c r="H203">
        <v>4</v>
      </c>
      <c r="I203">
        <v>4.7393364E-2</v>
      </c>
      <c r="J203">
        <v>0.17061611300000001</v>
      </c>
      <c r="K203">
        <v>0.121827411</v>
      </c>
      <c r="L203">
        <v>0.29595015499999999</v>
      </c>
      <c r="M203">
        <v>0.25888324800000001</v>
      </c>
      <c r="N203">
        <v>0.29383886199999998</v>
      </c>
      <c r="O203">
        <v>0.38071065900000001</v>
      </c>
      <c r="P203">
        <v>0.29040551298870798</v>
      </c>
      <c r="Q203">
        <v>0.309</v>
      </c>
      <c r="R203">
        <v>82.194997403054103</v>
      </c>
      <c r="S203">
        <v>-3.09053888823837</v>
      </c>
      <c r="T203">
        <v>-12.3988997488142</v>
      </c>
      <c r="U203">
        <v>-4.0422381162643397</v>
      </c>
      <c r="V203">
        <v>-0.21520393740369301</v>
      </c>
      <c r="W203" t="s">
        <v>181</v>
      </c>
      <c r="X203">
        <v>2136</v>
      </c>
      <c r="Y203">
        <v>444482</v>
      </c>
    </row>
    <row r="204" spans="1:25" x14ac:dyDescent="0.3">
      <c r="A204" t="s">
        <v>238</v>
      </c>
      <c r="B204" t="s">
        <v>274</v>
      </c>
      <c r="C204">
        <v>151</v>
      </c>
      <c r="D204">
        <v>621</v>
      </c>
      <c r="E204">
        <v>5</v>
      </c>
      <c r="F204">
        <v>72</v>
      </c>
      <c r="G204">
        <v>45</v>
      </c>
      <c r="H204">
        <v>13</v>
      </c>
      <c r="I204">
        <v>8.3735908999999997E-2</v>
      </c>
      <c r="J204">
        <v>0.14331722999999999</v>
      </c>
      <c r="K204">
        <v>9.4306050000000002E-2</v>
      </c>
      <c r="L204">
        <v>0.30148619900000001</v>
      </c>
      <c r="M204">
        <v>0.261565836</v>
      </c>
      <c r="N204">
        <v>0.325806451</v>
      </c>
      <c r="O204">
        <v>0.35587188600000003</v>
      </c>
      <c r="P204">
        <v>0.29899244153402599</v>
      </c>
      <c r="Q204">
        <v>0.31</v>
      </c>
      <c r="R204">
        <v>87.284151812744497</v>
      </c>
      <c r="S204">
        <v>1.6766553130000801</v>
      </c>
      <c r="T204">
        <v>-7.7850597189528896</v>
      </c>
      <c r="U204">
        <v>-16.581140041351301</v>
      </c>
      <c r="V204">
        <v>-0.30996531395606303</v>
      </c>
      <c r="W204" t="s">
        <v>238</v>
      </c>
      <c r="X204">
        <v>17901</v>
      </c>
      <c r="Y204">
        <v>643217</v>
      </c>
    </row>
    <row r="205" spans="1:25" x14ac:dyDescent="0.3">
      <c r="A205" t="s">
        <v>215</v>
      </c>
      <c r="B205" t="s">
        <v>279</v>
      </c>
      <c r="C205">
        <v>154</v>
      </c>
      <c r="D205">
        <v>657</v>
      </c>
      <c r="E205">
        <v>13</v>
      </c>
      <c r="F205">
        <v>71</v>
      </c>
      <c r="G205">
        <v>89</v>
      </c>
      <c r="H205">
        <v>0</v>
      </c>
      <c r="I205">
        <v>5.783866E-2</v>
      </c>
      <c r="J205">
        <v>0.19786910099999999</v>
      </c>
      <c r="K205">
        <v>0.12602291299999999</v>
      </c>
      <c r="L205">
        <v>0.32908704799999999</v>
      </c>
      <c r="M205">
        <v>0.27495908299999999</v>
      </c>
      <c r="N205">
        <v>0.32115677300000001</v>
      </c>
      <c r="O205">
        <v>0.40098199600000001</v>
      </c>
      <c r="P205">
        <v>0.31447658627726299</v>
      </c>
      <c r="Q205">
        <v>0.28799999999999998</v>
      </c>
      <c r="R205">
        <v>95.567154674202499</v>
      </c>
      <c r="S205">
        <v>-5.1893043643794901</v>
      </c>
      <c r="T205">
        <v>-8.7973055074950093</v>
      </c>
      <c r="U205">
        <v>-16.799080371856601</v>
      </c>
      <c r="V205">
        <v>-0.33500890130337801</v>
      </c>
      <c r="W205" t="s">
        <v>215</v>
      </c>
      <c r="X205">
        <v>14366</v>
      </c>
      <c r="Y205">
        <v>608841</v>
      </c>
    </row>
    <row r="206" spans="1:25" x14ac:dyDescent="0.3">
      <c r="A206" t="s">
        <v>90</v>
      </c>
      <c r="B206" t="s">
        <v>271</v>
      </c>
      <c r="C206">
        <v>140</v>
      </c>
      <c r="D206">
        <v>580</v>
      </c>
      <c r="E206">
        <v>23</v>
      </c>
      <c r="F206">
        <v>59</v>
      </c>
      <c r="G206">
        <v>80</v>
      </c>
      <c r="H206">
        <v>0</v>
      </c>
      <c r="I206">
        <v>3.2758620000000002E-2</v>
      </c>
      <c r="J206">
        <v>0.23275862</v>
      </c>
      <c r="K206">
        <v>0.167286245</v>
      </c>
      <c r="L206">
        <v>0.29381443200000001</v>
      </c>
      <c r="M206">
        <v>0.25464683999999999</v>
      </c>
      <c r="N206">
        <v>0.29238754300000003</v>
      </c>
      <c r="O206">
        <v>0.42193308499999999</v>
      </c>
      <c r="P206">
        <v>0.30205229622917501</v>
      </c>
      <c r="Q206">
        <v>0.32500000000000001</v>
      </c>
      <c r="R206">
        <v>86.222751084864299</v>
      </c>
      <c r="S206">
        <v>-5.1547194034792403</v>
      </c>
      <c r="T206">
        <v>-14.729380878370799</v>
      </c>
      <c r="U206">
        <v>-8.5681500434875399</v>
      </c>
      <c r="V206">
        <v>-0.34335317742634403</v>
      </c>
      <c r="W206" t="s">
        <v>90</v>
      </c>
      <c r="X206">
        <v>7304</v>
      </c>
      <c r="Y206">
        <v>521692</v>
      </c>
    </row>
    <row r="207" spans="1:25" x14ac:dyDescent="0.3">
      <c r="A207" t="s">
        <v>147</v>
      </c>
      <c r="B207" t="s">
        <v>29</v>
      </c>
      <c r="C207">
        <v>141</v>
      </c>
      <c r="D207">
        <v>594</v>
      </c>
      <c r="E207">
        <v>18</v>
      </c>
      <c r="F207">
        <v>62</v>
      </c>
      <c r="G207">
        <v>90</v>
      </c>
      <c r="H207">
        <v>0</v>
      </c>
      <c r="I207">
        <v>7.0707069999999997E-2</v>
      </c>
      <c r="J207">
        <v>0.21885521799999999</v>
      </c>
      <c r="K207">
        <v>0.14629629599999999</v>
      </c>
      <c r="L207">
        <v>0.27638190899999998</v>
      </c>
      <c r="M207">
        <v>0.23703703700000001</v>
      </c>
      <c r="N207">
        <v>0.29629629600000001</v>
      </c>
      <c r="O207">
        <v>0.383333333</v>
      </c>
      <c r="P207">
        <v>0.29516913989341997</v>
      </c>
      <c r="Q207">
        <v>0.314</v>
      </c>
      <c r="R207">
        <v>86.487747844927696</v>
      </c>
      <c r="S207">
        <v>-2.5173389497212999</v>
      </c>
      <c r="T207">
        <v>-12.1345050173893</v>
      </c>
      <c r="U207">
        <v>-12.7372797727584</v>
      </c>
      <c r="V207">
        <v>-0.45254541776051799</v>
      </c>
      <c r="W207" t="s">
        <v>147</v>
      </c>
      <c r="X207">
        <v>15676</v>
      </c>
      <c r="Y207">
        <v>547989</v>
      </c>
    </row>
    <row r="208" spans="1:25" x14ac:dyDescent="0.3">
      <c r="A208" t="s">
        <v>66</v>
      </c>
      <c r="B208" t="s">
        <v>17</v>
      </c>
      <c r="C208">
        <v>101</v>
      </c>
      <c r="D208">
        <v>415</v>
      </c>
      <c r="E208">
        <v>24</v>
      </c>
      <c r="F208">
        <v>43</v>
      </c>
      <c r="G208">
        <v>60</v>
      </c>
      <c r="H208">
        <v>0</v>
      </c>
      <c r="I208">
        <v>9.8795179999999996E-2</v>
      </c>
      <c r="J208">
        <v>0.29879517999999999</v>
      </c>
      <c r="K208">
        <v>0.22911051199999999</v>
      </c>
      <c r="L208">
        <v>0.209821428</v>
      </c>
      <c r="M208">
        <v>0.191374663</v>
      </c>
      <c r="N208">
        <v>0.274698795</v>
      </c>
      <c r="O208">
        <v>0.42048517499999999</v>
      </c>
      <c r="P208">
        <v>0.29652871321705898</v>
      </c>
      <c r="Q208">
        <v>0.32500000000000001</v>
      </c>
      <c r="R208">
        <v>88.638562285288998</v>
      </c>
      <c r="S208">
        <v>-2.77227891143411</v>
      </c>
      <c r="T208">
        <v>-8.4218349135123702</v>
      </c>
      <c r="U208">
        <v>-10.8474700450897</v>
      </c>
      <c r="V208">
        <v>-0.50489351312161601</v>
      </c>
      <c r="W208" t="s">
        <v>66</v>
      </c>
      <c r="X208">
        <v>4949</v>
      </c>
      <c r="Y208">
        <v>519317</v>
      </c>
    </row>
    <row r="209" spans="1:25" x14ac:dyDescent="0.3">
      <c r="A209" t="s">
        <v>227</v>
      </c>
      <c r="B209" t="s">
        <v>279</v>
      </c>
      <c r="C209">
        <v>136</v>
      </c>
      <c r="D209">
        <v>562</v>
      </c>
      <c r="E209">
        <v>18</v>
      </c>
      <c r="F209">
        <v>55</v>
      </c>
      <c r="G209">
        <v>67</v>
      </c>
      <c r="H209">
        <v>1</v>
      </c>
      <c r="I209">
        <v>5.5160142000000002E-2</v>
      </c>
      <c r="J209">
        <v>0.103202846</v>
      </c>
      <c r="K209">
        <v>0.14913957999999999</v>
      </c>
      <c r="L209">
        <v>0.26280623600000003</v>
      </c>
      <c r="M209">
        <v>0.26003823999999998</v>
      </c>
      <c r="N209">
        <v>0.30782918100000001</v>
      </c>
      <c r="O209">
        <v>0.40917782000000003</v>
      </c>
      <c r="P209">
        <v>0.31036639022317097</v>
      </c>
      <c r="Q209">
        <v>0.32200000000000001</v>
      </c>
      <c r="R209">
        <v>92.811753306707004</v>
      </c>
      <c r="S209">
        <v>-5.53006378840655</v>
      </c>
      <c r="T209">
        <v>-10.5347633099761</v>
      </c>
      <c r="U209">
        <v>-14.544559955596901</v>
      </c>
      <c r="V209">
        <v>-0.60407807998638197</v>
      </c>
      <c r="W209" t="s">
        <v>227</v>
      </c>
      <c r="X209">
        <v>19610</v>
      </c>
      <c r="Y209">
        <v>660688</v>
      </c>
    </row>
    <row r="210" spans="1:25" x14ac:dyDescent="0.3">
      <c r="A210" t="s">
        <v>111</v>
      </c>
      <c r="B210" t="s">
        <v>112</v>
      </c>
      <c r="C210">
        <v>142</v>
      </c>
      <c r="D210">
        <v>517</v>
      </c>
      <c r="E210">
        <v>13</v>
      </c>
      <c r="F210">
        <v>59</v>
      </c>
      <c r="G210">
        <v>56</v>
      </c>
      <c r="H210">
        <v>0</v>
      </c>
      <c r="I210">
        <v>9.0909089999999998E-2</v>
      </c>
      <c r="J210">
        <v>0.26112185599999999</v>
      </c>
      <c r="K210">
        <v>0.13548387100000001</v>
      </c>
      <c r="L210">
        <v>0.314465408</v>
      </c>
      <c r="M210">
        <v>0.243010752</v>
      </c>
      <c r="N210">
        <v>0.31721470000000002</v>
      </c>
      <c r="O210">
        <v>0.37849462299999997</v>
      </c>
      <c r="P210">
        <v>0.30509456997936202</v>
      </c>
      <c r="Q210">
        <v>0.314</v>
      </c>
      <c r="R210">
        <v>84.553879079840499</v>
      </c>
      <c r="S210">
        <v>-2.2782512628473301</v>
      </c>
      <c r="T210">
        <v>-12.171266832353799</v>
      </c>
      <c r="U210">
        <v>-11.386739730834901</v>
      </c>
      <c r="V210">
        <v>-0.60425287410861195</v>
      </c>
      <c r="W210" t="s">
        <v>111</v>
      </c>
      <c r="X210">
        <v>17988</v>
      </c>
      <c r="Y210">
        <v>663886</v>
      </c>
    </row>
    <row r="211" spans="1:25" x14ac:dyDescent="0.3">
      <c r="A211" t="s">
        <v>132</v>
      </c>
      <c r="B211" t="s">
        <v>29</v>
      </c>
      <c r="C211">
        <v>117</v>
      </c>
      <c r="D211">
        <v>407</v>
      </c>
      <c r="E211">
        <v>15</v>
      </c>
      <c r="F211">
        <v>33</v>
      </c>
      <c r="G211">
        <v>36</v>
      </c>
      <c r="H211">
        <v>0</v>
      </c>
      <c r="I211">
        <v>7.3710073000000001E-2</v>
      </c>
      <c r="J211">
        <v>0.34152334099999998</v>
      </c>
      <c r="K211">
        <v>0.157458564</v>
      </c>
      <c r="L211">
        <v>0.259615384</v>
      </c>
      <c r="M211">
        <v>0.190607734</v>
      </c>
      <c r="N211">
        <v>0.25822784799999998</v>
      </c>
      <c r="O211">
        <v>0.348066298</v>
      </c>
      <c r="P211">
        <v>0.26609680516810302</v>
      </c>
      <c r="Q211">
        <v>0.26700000000000002</v>
      </c>
      <c r="R211">
        <v>66.337145549142605</v>
      </c>
      <c r="S211">
        <v>-1.74235395016148</v>
      </c>
      <c r="T211">
        <v>-18.158767269880698</v>
      </c>
      <c r="U211">
        <v>-4.5173304080963099</v>
      </c>
      <c r="V211">
        <v>-0.87191930835102804</v>
      </c>
      <c r="W211" t="s">
        <v>132</v>
      </c>
      <c r="X211">
        <v>6887</v>
      </c>
      <c r="Y211">
        <v>455117</v>
      </c>
    </row>
    <row r="212" spans="1:25" x14ac:dyDescent="0.3">
      <c r="A212" t="s">
        <v>294</v>
      </c>
      <c r="B212" t="s">
        <v>278</v>
      </c>
      <c r="C212">
        <v>140</v>
      </c>
      <c r="D212">
        <v>508</v>
      </c>
      <c r="E212">
        <v>11</v>
      </c>
      <c r="F212">
        <v>57</v>
      </c>
      <c r="G212">
        <v>61</v>
      </c>
      <c r="H212">
        <v>4</v>
      </c>
      <c r="I212">
        <v>6.6929133000000002E-2</v>
      </c>
      <c r="J212">
        <v>0.19094488100000001</v>
      </c>
      <c r="K212">
        <v>0.12043010799999999</v>
      </c>
      <c r="L212">
        <v>0.27272727200000002</v>
      </c>
      <c r="M212">
        <v>0.236559139</v>
      </c>
      <c r="N212">
        <v>0.28937007799999998</v>
      </c>
      <c r="O212">
        <v>0.35698924700000001</v>
      </c>
      <c r="P212">
        <v>0.28178921183185401</v>
      </c>
      <c r="Q212">
        <v>0.27200000000000002</v>
      </c>
      <c r="R212">
        <v>72.250467071348695</v>
      </c>
      <c r="S212">
        <v>-0.99355011247098401</v>
      </c>
      <c r="T212">
        <v>-17.9163858319457</v>
      </c>
      <c r="U212">
        <v>-10.661978286225301</v>
      </c>
      <c r="V212">
        <v>-1.12282981293643</v>
      </c>
      <c r="W212" t="s">
        <v>294</v>
      </c>
      <c r="X212">
        <v>10472</v>
      </c>
      <c r="Y212">
        <v>571771</v>
      </c>
    </row>
    <row r="213" spans="1:25" x14ac:dyDescent="0.3">
      <c r="A213" t="s">
        <v>221</v>
      </c>
      <c r="B213" t="s">
        <v>278</v>
      </c>
      <c r="C213">
        <v>125</v>
      </c>
      <c r="D213">
        <v>521</v>
      </c>
      <c r="E213">
        <v>9</v>
      </c>
      <c r="F213">
        <v>55</v>
      </c>
      <c r="G213">
        <v>46</v>
      </c>
      <c r="H213">
        <v>1</v>
      </c>
      <c r="I213">
        <v>9.5969288999999999E-2</v>
      </c>
      <c r="J213">
        <v>0.17274472099999999</v>
      </c>
      <c r="K213">
        <v>0.12636165599999999</v>
      </c>
      <c r="L213">
        <v>0.27945205400000001</v>
      </c>
      <c r="M213">
        <v>0.24183006500000001</v>
      </c>
      <c r="N213">
        <v>0.32115384600000002</v>
      </c>
      <c r="O213">
        <v>0.36819172100000003</v>
      </c>
      <c r="P213">
        <v>0.30448551579163602</v>
      </c>
      <c r="Q213">
        <v>0.30599999999999999</v>
      </c>
      <c r="R213">
        <v>76.196665916520502</v>
      </c>
      <c r="S213">
        <v>-2.4470487772487099</v>
      </c>
      <c r="T213">
        <v>-17.810692745375999</v>
      </c>
      <c r="U213">
        <v>-16.810248732566802</v>
      </c>
      <c r="V213">
        <v>-1.69392416837015</v>
      </c>
      <c r="W213" t="s">
        <v>221</v>
      </c>
      <c r="X213">
        <v>10815</v>
      </c>
      <c r="Y213">
        <v>595777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1AC2D1-B031-45DB-B66B-4C391B5A01AD}">
  <sheetPr codeName="Sheet3"/>
  <dimension ref="A1:Y206"/>
  <sheetViews>
    <sheetView topLeftCell="A175" workbookViewId="0">
      <selection activeCell="E24" sqref="E24"/>
    </sheetView>
  </sheetViews>
  <sheetFormatPr defaultRowHeight="14.4" x14ac:dyDescent="0.3"/>
  <sheetData>
    <row r="1" spans="1:25" x14ac:dyDescent="0.3">
      <c r="A1" t="s">
        <v>0</v>
      </c>
      <c r="B1" t="s">
        <v>1</v>
      </c>
      <c r="C1" t="s">
        <v>246</v>
      </c>
      <c r="D1" t="s">
        <v>3</v>
      </c>
      <c r="E1" t="s">
        <v>247</v>
      </c>
      <c r="F1" t="s">
        <v>248</v>
      </c>
      <c r="G1" t="s">
        <v>249</v>
      </c>
      <c r="H1" t="s">
        <v>250</v>
      </c>
      <c r="I1" t="s">
        <v>251</v>
      </c>
      <c r="J1" t="s">
        <v>252</v>
      </c>
      <c r="K1" t="s">
        <v>253</v>
      </c>
      <c r="L1" t="s">
        <v>254</v>
      </c>
      <c r="M1" t="s">
        <v>255</v>
      </c>
      <c r="N1" t="s">
        <v>256</v>
      </c>
      <c r="O1" t="s">
        <v>257</v>
      </c>
      <c r="P1" t="s">
        <v>258</v>
      </c>
      <c r="Q1" t="s">
        <v>259</v>
      </c>
      <c r="R1" t="s">
        <v>260</v>
      </c>
      <c r="S1" t="s">
        <v>261</v>
      </c>
      <c r="T1" t="s">
        <v>262</v>
      </c>
      <c r="U1" t="s">
        <v>263</v>
      </c>
      <c r="V1" t="s">
        <v>264</v>
      </c>
      <c r="W1" t="s">
        <v>265</v>
      </c>
      <c r="X1" t="s">
        <v>266</v>
      </c>
      <c r="Y1" t="s">
        <v>267</v>
      </c>
    </row>
    <row r="2" spans="1:25" x14ac:dyDescent="0.3">
      <c r="A2" t="s">
        <v>16</v>
      </c>
      <c r="B2" t="s">
        <v>17</v>
      </c>
      <c r="C2">
        <v>157</v>
      </c>
      <c r="D2">
        <v>696</v>
      </c>
      <c r="E2">
        <v>62</v>
      </c>
      <c r="F2">
        <v>133</v>
      </c>
      <c r="G2">
        <v>131</v>
      </c>
      <c r="H2">
        <v>16</v>
      </c>
      <c r="I2">
        <v>0.159482758</v>
      </c>
      <c r="J2">
        <v>0.251436781</v>
      </c>
      <c r="K2">
        <v>0.37543859699999999</v>
      </c>
      <c r="L2">
        <v>0.34023668600000001</v>
      </c>
      <c r="M2">
        <v>0.310526315</v>
      </c>
      <c r="N2">
        <v>0.42485549099999997</v>
      </c>
      <c r="O2">
        <v>0.68596491199999998</v>
      </c>
      <c r="P2">
        <v>0.45819643976784002</v>
      </c>
      <c r="Q2">
        <v>0.46300000000000002</v>
      </c>
      <c r="R2">
        <v>208.50778293517001</v>
      </c>
      <c r="S2">
        <v>1.05441024573519</v>
      </c>
      <c r="T2">
        <v>86.038661092572497</v>
      </c>
      <c r="U2">
        <v>-0.91806983947753895</v>
      </c>
      <c r="V2">
        <v>11.2422563802886</v>
      </c>
      <c r="W2" t="s">
        <v>16</v>
      </c>
      <c r="X2">
        <v>15640</v>
      </c>
      <c r="Y2">
        <v>592450</v>
      </c>
    </row>
    <row r="3" spans="1:25" x14ac:dyDescent="0.3">
      <c r="A3" t="s">
        <v>149</v>
      </c>
      <c r="B3" t="s">
        <v>32</v>
      </c>
      <c r="C3">
        <v>148</v>
      </c>
      <c r="D3">
        <v>620</v>
      </c>
      <c r="E3">
        <v>30</v>
      </c>
      <c r="F3">
        <v>73</v>
      </c>
      <c r="G3">
        <v>103</v>
      </c>
      <c r="H3">
        <v>5</v>
      </c>
      <c r="I3">
        <v>8.3870967000000005E-2</v>
      </c>
      <c r="J3">
        <v>0.11612903199999999</v>
      </c>
      <c r="K3">
        <v>0.24057450599999999</v>
      </c>
      <c r="L3">
        <v>0.289760348</v>
      </c>
      <c r="M3">
        <v>0.29263913800000002</v>
      </c>
      <c r="N3">
        <v>0.358064516</v>
      </c>
      <c r="O3">
        <v>0.53321364400000004</v>
      </c>
      <c r="P3">
        <v>0.3810049212346</v>
      </c>
      <c r="Q3">
        <v>0.33900000000000002</v>
      </c>
      <c r="R3">
        <v>149.69518420468901</v>
      </c>
      <c r="S3">
        <v>3.5747312940657097E-2</v>
      </c>
      <c r="T3">
        <v>35.833217184048202</v>
      </c>
      <c r="U3">
        <v>11.888932734727801</v>
      </c>
      <c r="V3">
        <v>7.2382702480574199</v>
      </c>
      <c r="W3" t="s">
        <v>149</v>
      </c>
      <c r="X3">
        <v>9777</v>
      </c>
      <c r="Y3">
        <v>571448</v>
      </c>
    </row>
    <row r="4" spans="1:25" x14ac:dyDescent="0.3">
      <c r="A4" t="s">
        <v>107</v>
      </c>
      <c r="B4" t="s">
        <v>269</v>
      </c>
      <c r="C4">
        <v>150</v>
      </c>
      <c r="D4">
        <v>644</v>
      </c>
      <c r="E4">
        <v>32</v>
      </c>
      <c r="F4">
        <v>100</v>
      </c>
      <c r="G4">
        <v>102</v>
      </c>
      <c r="H4">
        <v>9</v>
      </c>
      <c r="I4">
        <v>9.7826086000000007E-2</v>
      </c>
      <c r="J4">
        <v>0.20652173900000001</v>
      </c>
      <c r="K4">
        <v>0.23356401399999999</v>
      </c>
      <c r="L4">
        <v>0.337349397</v>
      </c>
      <c r="M4">
        <v>0.29757785399999997</v>
      </c>
      <c r="N4">
        <v>0.36645962700000001</v>
      </c>
      <c r="O4">
        <v>0.53114186799999996</v>
      </c>
      <c r="P4">
        <v>0.38163493145903499</v>
      </c>
      <c r="Q4">
        <v>0.34100000000000003</v>
      </c>
      <c r="R4">
        <v>153.00933167334</v>
      </c>
      <c r="S4">
        <v>-0.38919645734131297</v>
      </c>
      <c r="T4">
        <v>39.2737098599981</v>
      </c>
      <c r="U4">
        <v>7.2114150822162602</v>
      </c>
      <c r="V4">
        <v>7.1946175333908</v>
      </c>
      <c r="W4" t="s">
        <v>107</v>
      </c>
      <c r="X4">
        <v>11493</v>
      </c>
      <c r="Y4">
        <v>592518</v>
      </c>
    </row>
    <row r="5" spans="1:25" x14ac:dyDescent="0.3">
      <c r="A5" t="s">
        <v>56</v>
      </c>
      <c r="B5" t="s">
        <v>32</v>
      </c>
      <c r="C5">
        <v>151</v>
      </c>
      <c r="D5">
        <v>651</v>
      </c>
      <c r="E5">
        <v>35</v>
      </c>
      <c r="F5">
        <v>106</v>
      </c>
      <c r="G5">
        <v>115</v>
      </c>
      <c r="H5">
        <v>7</v>
      </c>
      <c r="I5">
        <v>0.121351766</v>
      </c>
      <c r="J5">
        <v>0.21658986099999999</v>
      </c>
      <c r="K5">
        <v>0.26024955399999999</v>
      </c>
      <c r="L5">
        <v>0.367609254</v>
      </c>
      <c r="M5">
        <v>0.317290552</v>
      </c>
      <c r="N5">
        <v>0.403697996</v>
      </c>
      <c r="O5">
        <v>0.57754010600000005</v>
      </c>
      <c r="P5">
        <v>0.41931570781233801</v>
      </c>
      <c r="Q5">
        <v>0.36699999999999999</v>
      </c>
      <c r="R5">
        <v>175.89120101138801</v>
      </c>
      <c r="S5">
        <v>0.895431187469512</v>
      </c>
      <c r="T5">
        <v>58.296337863302099</v>
      </c>
      <c r="U5">
        <v>-15.3454501628875</v>
      </c>
      <c r="V5">
        <v>6.8486860456759899</v>
      </c>
      <c r="W5" t="s">
        <v>56</v>
      </c>
      <c r="X5">
        <v>9218</v>
      </c>
      <c r="Y5">
        <v>502671</v>
      </c>
    </row>
    <row r="6" spans="1:25" x14ac:dyDescent="0.3">
      <c r="A6" t="s">
        <v>178</v>
      </c>
      <c r="B6" t="s">
        <v>29</v>
      </c>
      <c r="C6">
        <v>141</v>
      </c>
      <c r="D6">
        <v>604</v>
      </c>
      <c r="E6">
        <v>28</v>
      </c>
      <c r="F6">
        <v>103</v>
      </c>
      <c r="G6">
        <v>57</v>
      </c>
      <c r="H6">
        <v>18</v>
      </c>
      <c r="I6">
        <v>0.109271523</v>
      </c>
      <c r="J6">
        <v>0.144039735</v>
      </c>
      <c r="K6">
        <v>0.23339658499999999</v>
      </c>
      <c r="L6">
        <v>0.31476997499999998</v>
      </c>
      <c r="M6">
        <v>0.299810246</v>
      </c>
      <c r="N6">
        <v>0.38741721800000001</v>
      </c>
      <c r="O6">
        <v>0.53320683099999999</v>
      </c>
      <c r="P6">
        <v>0.39688688783946602</v>
      </c>
      <c r="Q6">
        <v>0.35399999999999998</v>
      </c>
      <c r="R6">
        <v>164.01680565611699</v>
      </c>
      <c r="S6">
        <v>0.337081792298704</v>
      </c>
      <c r="T6">
        <v>43.848101277174599</v>
      </c>
      <c r="U6">
        <v>2.0398919880390101</v>
      </c>
      <c r="V6">
        <v>6.8183053664489996</v>
      </c>
      <c r="W6" t="s">
        <v>178</v>
      </c>
      <c r="X6">
        <v>5417</v>
      </c>
      <c r="Y6">
        <v>514888</v>
      </c>
    </row>
    <row r="7" spans="1:25" x14ac:dyDescent="0.3">
      <c r="A7" t="s">
        <v>116</v>
      </c>
      <c r="B7" t="s">
        <v>25</v>
      </c>
      <c r="C7">
        <v>159</v>
      </c>
      <c r="D7">
        <v>708</v>
      </c>
      <c r="E7">
        <v>21</v>
      </c>
      <c r="F7">
        <v>117</v>
      </c>
      <c r="G7">
        <v>100</v>
      </c>
      <c r="H7">
        <v>13</v>
      </c>
      <c r="I7">
        <v>0.11864406700000001</v>
      </c>
      <c r="J7">
        <v>0.144067796</v>
      </c>
      <c r="K7">
        <v>0.18627451</v>
      </c>
      <c r="L7">
        <v>0.35887096699999999</v>
      </c>
      <c r="M7">
        <v>0.32516339799999999</v>
      </c>
      <c r="N7">
        <v>0.40677966100000001</v>
      </c>
      <c r="O7">
        <v>0.511437908</v>
      </c>
      <c r="P7">
        <v>0.39254547552815799</v>
      </c>
      <c r="Q7">
        <v>0.40300000000000002</v>
      </c>
      <c r="R7">
        <v>157.62852100889</v>
      </c>
      <c r="S7">
        <v>1.6614195620641099</v>
      </c>
      <c r="T7">
        <v>49.065646612836197</v>
      </c>
      <c r="U7">
        <v>-8.5062303543090803</v>
      </c>
      <c r="V7">
        <v>6.8023874573497096</v>
      </c>
      <c r="W7" t="s">
        <v>116</v>
      </c>
      <c r="X7">
        <v>5361</v>
      </c>
      <c r="Y7">
        <v>518692</v>
      </c>
    </row>
    <row r="8" spans="1:25" x14ac:dyDescent="0.3">
      <c r="A8" t="s">
        <v>67</v>
      </c>
      <c r="B8" t="s">
        <v>46</v>
      </c>
      <c r="C8">
        <v>139</v>
      </c>
      <c r="D8">
        <v>562</v>
      </c>
      <c r="E8">
        <v>22</v>
      </c>
      <c r="F8">
        <v>75</v>
      </c>
      <c r="G8">
        <v>84</v>
      </c>
      <c r="H8">
        <v>21</v>
      </c>
      <c r="I8">
        <v>7.2953736000000005E-2</v>
      </c>
      <c r="J8">
        <v>0.211743772</v>
      </c>
      <c r="K8">
        <v>0.202380953</v>
      </c>
      <c r="L8">
        <v>0.31793478200000003</v>
      </c>
      <c r="M8">
        <v>0.27579365</v>
      </c>
      <c r="N8">
        <v>0.34163701000000002</v>
      </c>
      <c r="O8">
        <v>0.47817460299999998</v>
      </c>
      <c r="P8">
        <v>0.35399765020598201</v>
      </c>
      <c r="Q8">
        <v>0.35099999999999998</v>
      </c>
      <c r="R8">
        <v>128.362103017012</v>
      </c>
      <c r="S8">
        <v>3.4675600128248298</v>
      </c>
      <c r="T8">
        <v>21.986711477137</v>
      </c>
      <c r="U8">
        <v>21.870299816131499</v>
      </c>
      <c r="V8">
        <v>6.6240546659972503</v>
      </c>
      <c r="W8" t="s">
        <v>67</v>
      </c>
      <c r="X8">
        <v>11739</v>
      </c>
      <c r="Y8">
        <v>592663</v>
      </c>
    </row>
    <row r="9" spans="1:25" x14ac:dyDescent="0.3">
      <c r="A9" t="s">
        <v>92</v>
      </c>
      <c r="B9" t="s">
        <v>21</v>
      </c>
      <c r="C9">
        <v>162</v>
      </c>
      <c r="D9">
        <v>696</v>
      </c>
      <c r="E9">
        <v>25</v>
      </c>
      <c r="F9">
        <v>99</v>
      </c>
      <c r="G9">
        <v>96</v>
      </c>
      <c r="H9">
        <v>18</v>
      </c>
      <c r="I9">
        <v>7.0402298000000002E-2</v>
      </c>
      <c r="J9">
        <v>0.26149425199999998</v>
      </c>
      <c r="K9">
        <v>0.17031250000000001</v>
      </c>
      <c r="L9">
        <v>0.34782608599999998</v>
      </c>
      <c r="M9">
        <v>0.27656249999999999</v>
      </c>
      <c r="N9">
        <v>0.32902298800000002</v>
      </c>
      <c r="O9">
        <v>0.44687500000000002</v>
      </c>
      <c r="P9">
        <v>0.33743687256656801</v>
      </c>
      <c r="Q9">
        <v>0.33700000000000002</v>
      </c>
      <c r="R9">
        <v>116.15342739218799</v>
      </c>
      <c r="S9">
        <v>3.70268735801801</v>
      </c>
      <c r="T9">
        <v>16.7650056331209</v>
      </c>
      <c r="U9">
        <v>21.932299613952601</v>
      </c>
      <c r="V9">
        <v>6.56375739483844</v>
      </c>
      <c r="W9" t="s">
        <v>92</v>
      </c>
      <c r="X9">
        <v>18314</v>
      </c>
      <c r="Y9">
        <v>621020</v>
      </c>
    </row>
    <row r="10" spans="1:25" x14ac:dyDescent="0.3">
      <c r="A10" t="s">
        <v>94</v>
      </c>
      <c r="B10" t="s">
        <v>88</v>
      </c>
      <c r="C10">
        <v>161</v>
      </c>
      <c r="D10">
        <v>706</v>
      </c>
      <c r="E10">
        <v>26</v>
      </c>
      <c r="F10">
        <v>98</v>
      </c>
      <c r="G10">
        <v>107</v>
      </c>
      <c r="H10">
        <v>16</v>
      </c>
      <c r="I10">
        <v>8.3569404999999999E-2</v>
      </c>
      <c r="J10">
        <v>0.18838526899999999</v>
      </c>
      <c r="K10">
        <v>0.17936508000000001</v>
      </c>
      <c r="L10">
        <v>0.30125522999999998</v>
      </c>
      <c r="M10">
        <v>0.26984126899999999</v>
      </c>
      <c r="N10">
        <v>0.33852691200000001</v>
      </c>
      <c r="O10">
        <v>0.449206349</v>
      </c>
      <c r="P10">
        <v>0.34181143724444202</v>
      </c>
      <c r="Q10">
        <v>0.33100000000000002</v>
      </c>
      <c r="R10">
        <v>125.117935421016</v>
      </c>
      <c r="S10">
        <v>1.2253566482104301</v>
      </c>
      <c r="T10">
        <v>21.8285708909021</v>
      </c>
      <c r="U10">
        <v>15.0744504928588</v>
      </c>
      <c r="V10">
        <v>6.4112934652039701</v>
      </c>
      <c r="W10" t="s">
        <v>94</v>
      </c>
      <c r="X10">
        <v>12916</v>
      </c>
      <c r="Y10">
        <v>596019</v>
      </c>
    </row>
    <row r="11" spans="1:25" x14ac:dyDescent="0.3">
      <c r="A11" t="s">
        <v>125</v>
      </c>
      <c r="B11" t="s">
        <v>25</v>
      </c>
      <c r="C11">
        <v>160</v>
      </c>
      <c r="D11">
        <v>708</v>
      </c>
      <c r="E11">
        <v>21</v>
      </c>
      <c r="F11">
        <v>101</v>
      </c>
      <c r="G11">
        <v>100</v>
      </c>
      <c r="H11">
        <v>27</v>
      </c>
      <c r="I11">
        <v>6.3559322000000001E-2</v>
      </c>
      <c r="J11">
        <v>0.18502824800000001</v>
      </c>
      <c r="K11">
        <v>0.16871165599999999</v>
      </c>
      <c r="L11">
        <v>0.34189723300000002</v>
      </c>
      <c r="M11">
        <v>0.29754601200000003</v>
      </c>
      <c r="N11">
        <v>0.342776203</v>
      </c>
      <c r="O11">
        <v>0.46625766800000001</v>
      </c>
      <c r="P11">
        <v>0.34961855893439397</v>
      </c>
      <c r="Q11">
        <v>0.33500000000000002</v>
      </c>
      <c r="R11">
        <v>128.276102825875</v>
      </c>
      <c r="S11">
        <v>6.5856628050096297</v>
      </c>
      <c r="T11">
        <v>29.845097109457701</v>
      </c>
      <c r="U11">
        <v>6.7004559636116001</v>
      </c>
      <c r="V11">
        <v>6.38094646271984</v>
      </c>
      <c r="W11" t="s">
        <v>125</v>
      </c>
      <c r="X11">
        <v>16252</v>
      </c>
      <c r="Y11">
        <v>607208</v>
      </c>
    </row>
    <row r="12" spans="1:25" x14ac:dyDescent="0.3">
      <c r="A12" t="s">
        <v>28</v>
      </c>
      <c r="B12" t="s">
        <v>29</v>
      </c>
      <c r="C12">
        <v>135</v>
      </c>
      <c r="D12">
        <v>561</v>
      </c>
      <c r="E12">
        <v>37</v>
      </c>
      <c r="F12">
        <v>95</v>
      </c>
      <c r="G12">
        <v>97</v>
      </c>
      <c r="H12">
        <v>1</v>
      </c>
      <c r="I12">
        <v>0.13903743299999999</v>
      </c>
      <c r="J12">
        <v>0.18894830600000001</v>
      </c>
      <c r="K12">
        <v>0.306382979</v>
      </c>
      <c r="L12">
        <v>0.320359281</v>
      </c>
      <c r="M12">
        <v>0.30638297799999997</v>
      </c>
      <c r="N12">
        <v>0.40641711200000002</v>
      </c>
      <c r="O12">
        <v>0.61276595700000003</v>
      </c>
      <c r="P12">
        <v>0.42657045339760502</v>
      </c>
      <c r="Q12">
        <v>0.46200000000000002</v>
      </c>
      <c r="R12">
        <v>184.97280014188999</v>
      </c>
      <c r="S12">
        <v>-1.9540810477919801</v>
      </c>
      <c r="T12">
        <v>51.688678606104801</v>
      </c>
      <c r="U12">
        <v>-9.1479403972625697</v>
      </c>
      <c r="V12">
        <v>6.32445506887926</v>
      </c>
      <c r="W12" t="s">
        <v>28</v>
      </c>
      <c r="X12">
        <v>19556</v>
      </c>
      <c r="Y12">
        <v>670541</v>
      </c>
    </row>
    <row r="13" spans="1:25" x14ac:dyDescent="0.3">
      <c r="A13" t="s">
        <v>223</v>
      </c>
      <c r="B13" t="s">
        <v>172</v>
      </c>
      <c r="C13">
        <v>146</v>
      </c>
      <c r="D13">
        <v>557</v>
      </c>
      <c r="E13">
        <v>17</v>
      </c>
      <c r="F13">
        <v>66</v>
      </c>
      <c r="G13">
        <v>69</v>
      </c>
      <c r="H13">
        <v>20</v>
      </c>
      <c r="I13">
        <v>6.1041291999999997E-2</v>
      </c>
      <c r="J13">
        <v>0.20107719900000001</v>
      </c>
      <c r="K13">
        <v>0.16904277000000001</v>
      </c>
      <c r="L13">
        <v>0.35342465699999998</v>
      </c>
      <c r="M13">
        <v>0.29735234199999999</v>
      </c>
      <c r="N13">
        <v>0.37070524399999999</v>
      </c>
      <c r="O13">
        <v>0.466395112</v>
      </c>
      <c r="P13">
        <v>0.36407876915836102</v>
      </c>
      <c r="Q13">
        <v>0.32600000000000001</v>
      </c>
      <c r="R13">
        <v>142.10793933518099</v>
      </c>
      <c r="S13">
        <v>3.8959726071916498</v>
      </c>
      <c r="T13">
        <v>30.288896448869899</v>
      </c>
      <c r="U13">
        <v>11.060079813003499</v>
      </c>
      <c r="V13">
        <v>6.1860778320999099</v>
      </c>
      <c r="W13" t="s">
        <v>223</v>
      </c>
      <c r="X13">
        <v>19950</v>
      </c>
      <c r="Y13">
        <v>665926</v>
      </c>
    </row>
    <row r="14" spans="1:25" x14ac:dyDescent="0.3">
      <c r="A14" t="s">
        <v>73</v>
      </c>
      <c r="B14" t="s">
        <v>25</v>
      </c>
      <c r="C14">
        <v>142</v>
      </c>
      <c r="D14">
        <v>639</v>
      </c>
      <c r="E14">
        <v>35</v>
      </c>
      <c r="F14">
        <v>117</v>
      </c>
      <c r="G14">
        <v>82</v>
      </c>
      <c r="H14">
        <v>12</v>
      </c>
      <c r="I14">
        <v>8.6071987000000003E-2</v>
      </c>
      <c r="J14">
        <v>0.16275430299999999</v>
      </c>
      <c r="K14">
        <v>0.26398601399999999</v>
      </c>
      <c r="L14">
        <v>0.27231121200000002</v>
      </c>
      <c r="M14">
        <v>0.26923076899999998</v>
      </c>
      <c r="N14">
        <v>0.33959311399999997</v>
      </c>
      <c r="O14">
        <v>0.53321678299999997</v>
      </c>
      <c r="P14">
        <v>0.37339361480703898</v>
      </c>
      <c r="Q14">
        <v>0.34399999999999997</v>
      </c>
      <c r="R14">
        <v>144.53292809246801</v>
      </c>
      <c r="S14">
        <v>1.8075779280625199</v>
      </c>
      <c r="T14">
        <v>34.869526621846397</v>
      </c>
      <c r="U14">
        <v>1.33331966400146</v>
      </c>
      <c r="V14">
        <v>6.0970511113891996</v>
      </c>
      <c r="W14" t="s">
        <v>73</v>
      </c>
      <c r="X14">
        <v>13611</v>
      </c>
      <c r="Y14">
        <v>605141</v>
      </c>
    </row>
    <row r="15" spans="1:25" x14ac:dyDescent="0.3">
      <c r="A15" t="s">
        <v>184</v>
      </c>
      <c r="B15" t="s">
        <v>172</v>
      </c>
      <c r="C15">
        <v>157</v>
      </c>
      <c r="D15">
        <v>685</v>
      </c>
      <c r="E15">
        <v>29</v>
      </c>
      <c r="F15">
        <v>90</v>
      </c>
      <c r="G15">
        <v>126</v>
      </c>
      <c r="H15">
        <v>20</v>
      </c>
      <c r="I15">
        <v>0.100729927</v>
      </c>
      <c r="J15">
        <v>0.11970802899999999</v>
      </c>
      <c r="K15">
        <v>0.23460898499999999</v>
      </c>
      <c r="L15">
        <v>0.27855711399999999</v>
      </c>
      <c r="M15">
        <v>0.27953410899999998</v>
      </c>
      <c r="N15">
        <v>0.35474452499999998</v>
      </c>
      <c r="O15">
        <v>0.51414309400000002</v>
      </c>
      <c r="P15">
        <v>0.36273104293005798</v>
      </c>
      <c r="Q15">
        <v>0.32</v>
      </c>
      <c r="R15">
        <v>141.15647198691499</v>
      </c>
      <c r="S15">
        <v>3.57458343403413</v>
      </c>
      <c r="T15">
        <v>35.299247457113303</v>
      </c>
      <c r="U15">
        <v>0.74036991596221902</v>
      </c>
      <c r="V15">
        <v>6.0525050444179804</v>
      </c>
      <c r="W15" t="s">
        <v>184</v>
      </c>
      <c r="X15">
        <v>13510</v>
      </c>
      <c r="Y15">
        <v>608070</v>
      </c>
    </row>
    <row r="16" spans="1:25" x14ac:dyDescent="0.3">
      <c r="A16" t="s">
        <v>342</v>
      </c>
      <c r="B16" t="s">
        <v>23</v>
      </c>
      <c r="C16">
        <v>119</v>
      </c>
      <c r="D16">
        <v>499</v>
      </c>
      <c r="E16">
        <v>40</v>
      </c>
      <c r="F16">
        <v>85</v>
      </c>
      <c r="G16">
        <v>80</v>
      </c>
      <c r="H16">
        <v>1</v>
      </c>
      <c r="I16">
        <v>0.108216432</v>
      </c>
      <c r="J16">
        <v>0.27855711399999999</v>
      </c>
      <c r="K16">
        <v>0.34703196400000003</v>
      </c>
      <c r="L16">
        <v>0.32307692300000002</v>
      </c>
      <c r="M16">
        <v>0.28310502199999998</v>
      </c>
      <c r="N16">
        <v>0.36873747400000001</v>
      </c>
      <c r="O16">
        <v>0.63013698600000001</v>
      </c>
      <c r="P16">
        <v>0.41779139789690001</v>
      </c>
      <c r="Q16">
        <v>0.39500000000000002</v>
      </c>
      <c r="R16">
        <v>176.00414775860301</v>
      </c>
      <c r="S16">
        <v>5.8355079963803196E-3</v>
      </c>
      <c r="T16">
        <v>42.684041969502601</v>
      </c>
      <c r="U16">
        <v>-1.31523710489273</v>
      </c>
      <c r="V16">
        <v>5.9960843663374002</v>
      </c>
      <c r="W16" t="s">
        <v>342</v>
      </c>
      <c r="X16">
        <v>10155</v>
      </c>
      <c r="Y16">
        <v>545361</v>
      </c>
    </row>
    <row r="17" spans="1:25" x14ac:dyDescent="0.3">
      <c r="A17" t="s">
        <v>214</v>
      </c>
      <c r="B17" t="s">
        <v>44</v>
      </c>
      <c r="C17">
        <v>150</v>
      </c>
      <c r="D17">
        <v>631</v>
      </c>
      <c r="E17">
        <v>15</v>
      </c>
      <c r="F17">
        <v>84</v>
      </c>
      <c r="G17">
        <v>73</v>
      </c>
      <c r="H17">
        <v>8</v>
      </c>
      <c r="I17">
        <v>9.0332805000000002E-2</v>
      </c>
      <c r="J17">
        <v>0.187004754</v>
      </c>
      <c r="K17">
        <v>0.14901256700000001</v>
      </c>
      <c r="L17">
        <v>0.36194895500000002</v>
      </c>
      <c r="M17">
        <v>0.30700179500000002</v>
      </c>
      <c r="N17">
        <v>0.37717908</v>
      </c>
      <c r="O17">
        <v>0.45601436200000001</v>
      </c>
      <c r="P17">
        <v>0.363106052238725</v>
      </c>
      <c r="Q17">
        <v>0.32300000000000001</v>
      </c>
      <c r="R17">
        <v>133.13543115962199</v>
      </c>
      <c r="S17">
        <v>3.2434384035877799</v>
      </c>
      <c r="T17">
        <v>26.7717252413232</v>
      </c>
      <c r="U17">
        <v>10.272330284118601</v>
      </c>
      <c r="V17">
        <v>5.9791385692652996</v>
      </c>
      <c r="W17" t="s">
        <v>214</v>
      </c>
      <c r="X17">
        <v>12161</v>
      </c>
      <c r="Y17">
        <v>593428</v>
      </c>
    </row>
    <row r="18" spans="1:25" x14ac:dyDescent="0.3">
      <c r="A18" t="s">
        <v>36</v>
      </c>
      <c r="B18" t="s">
        <v>21</v>
      </c>
      <c r="C18">
        <v>159</v>
      </c>
      <c r="D18">
        <v>693</v>
      </c>
      <c r="E18">
        <v>38</v>
      </c>
      <c r="F18">
        <v>90</v>
      </c>
      <c r="G18">
        <v>93</v>
      </c>
      <c r="H18">
        <v>2</v>
      </c>
      <c r="I18">
        <v>8.2251082000000003E-2</v>
      </c>
      <c r="J18">
        <v>0.24242424200000001</v>
      </c>
      <c r="K18">
        <v>0.25528455300000003</v>
      </c>
      <c r="L18">
        <v>0.31476997499999998</v>
      </c>
      <c r="M18">
        <v>0.273170731</v>
      </c>
      <c r="N18">
        <v>0.34920634900000003</v>
      </c>
      <c r="O18">
        <v>0.52845528399999997</v>
      </c>
      <c r="P18">
        <v>0.37660754881153202</v>
      </c>
      <c r="Q18">
        <v>0.378</v>
      </c>
      <c r="R18">
        <v>142.93741657394699</v>
      </c>
      <c r="S18">
        <v>-0.80892901029437703</v>
      </c>
      <c r="T18">
        <v>33.762352870212801</v>
      </c>
      <c r="U18">
        <v>-2.1033802032470699</v>
      </c>
      <c r="V18">
        <v>5.8139793454720303</v>
      </c>
      <c r="W18" t="s">
        <v>36</v>
      </c>
      <c r="X18">
        <v>18360</v>
      </c>
      <c r="Y18">
        <v>663586</v>
      </c>
    </row>
    <row r="19" spans="1:25" x14ac:dyDescent="0.3">
      <c r="A19" t="s">
        <v>62</v>
      </c>
      <c r="B19" t="s">
        <v>27</v>
      </c>
      <c r="C19">
        <v>132</v>
      </c>
      <c r="D19">
        <v>560</v>
      </c>
      <c r="E19">
        <v>28</v>
      </c>
      <c r="F19">
        <v>84</v>
      </c>
      <c r="G19">
        <v>75</v>
      </c>
      <c r="H19">
        <v>25</v>
      </c>
      <c r="I19">
        <v>7.1428570999999996E-2</v>
      </c>
      <c r="J19">
        <v>0.258928571</v>
      </c>
      <c r="K19">
        <v>0.22504892400000001</v>
      </c>
      <c r="L19">
        <v>0.34513274300000002</v>
      </c>
      <c r="M19">
        <v>0.28375733800000003</v>
      </c>
      <c r="N19">
        <v>0.34464285700000002</v>
      </c>
      <c r="O19">
        <v>0.50880626200000001</v>
      </c>
      <c r="P19">
        <v>0.36614432877344999</v>
      </c>
      <c r="Q19">
        <v>0.33700000000000002</v>
      </c>
      <c r="R19">
        <v>145.738934115641</v>
      </c>
      <c r="S19">
        <v>3.5703224861063001</v>
      </c>
      <c r="T19">
        <v>32.393535249967002</v>
      </c>
      <c r="U19">
        <v>3.9303399324417101</v>
      </c>
      <c r="V19">
        <v>5.6683954812210002</v>
      </c>
      <c r="W19" t="s">
        <v>62</v>
      </c>
      <c r="X19">
        <v>23697</v>
      </c>
      <c r="Y19">
        <v>677594</v>
      </c>
    </row>
    <row r="20" spans="1:25" x14ac:dyDescent="0.3">
      <c r="A20" t="s">
        <v>235</v>
      </c>
      <c r="B20" t="s">
        <v>88</v>
      </c>
      <c r="C20">
        <v>148</v>
      </c>
      <c r="D20">
        <v>589</v>
      </c>
      <c r="E20">
        <v>9</v>
      </c>
      <c r="F20">
        <v>73</v>
      </c>
      <c r="G20">
        <v>62</v>
      </c>
      <c r="H20">
        <v>4</v>
      </c>
      <c r="I20">
        <v>6.7911713999999998E-2</v>
      </c>
      <c r="J20">
        <v>0.10356536500000001</v>
      </c>
      <c r="K20">
        <v>0.127579738</v>
      </c>
      <c r="L20">
        <v>0.35256410199999999</v>
      </c>
      <c r="M20">
        <v>0.32645403299999998</v>
      </c>
      <c r="N20">
        <v>0.38200339500000002</v>
      </c>
      <c r="O20">
        <v>0.45403377099999997</v>
      </c>
      <c r="P20">
        <v>0.36515610974256602</v>
      </c>
      <c r="Q20">
        <v>0.32300000000000001</v>
      </c>
      <c r="R20">
        <v>141.08047463609699</v>
      </c>
      <c r="S20">
        <v>-0.183002017904073</v>
      </c>
      <c r="T20">
        <v>27.929343731099799</v>
      </c>
      <c r="U20">
        <v>5.2710900902748099</v>
      </c>
      <c r="V20">
        <v>5.6021620949481301</v>
      </c>
      <c r="W20" t="s">
        <v>235</v>
      </c>
      <c r="X20">
        <v>15362</v>
      </c>
      <c r="Y20">
        <v>643446</v>
      </c>
    </row>
    <row r="21" spans="1:25" x14ac:dyDescent="0.3">
      <c r="A21" t="s">
        <v>114</v>
      </c>
      <c r="B21" t="s">
        <v>88</v>
      </c>
      <c r="C21">
        <v>151</v>
      </c>
      <c r="D21">
        <v>673</v>
      </c>
      <c r="E21">
        <v>16</v>
      </c>
      <c r="F21">
        <v>102</v>
      </c>
      <c r="G21">
        <v>64</v>
      </c>
      <c r="H21">
        <v>3</v>
      </c>
      <c r="I21">
        <v>0.105497771</v>
      </c>
      <c r="J21">
        <v>0.172362555</v>
      </c>
      <c r="K21">
        <v>0.15862068900000001</v>
      </c>
      <c r="L21">
        <v>0.31707317000000002</v>
      </c>
      <c r="M21">
        <v>0.274137931</v>
      </c>
      <c r="N21">
        <v>0.36716417899999998</v>
      </c>
      <c r="O21">
        <v>0.43275861999999998</v>
      </c>
      <c r="P21">
        <v>0.35271375775337199</v>
      </c>
      <c r="Q21">
        <v>0.33800000000000002</v>
      </c>
      <c r="R21">
        <v>132.57268633573401</v>
      </c>
      <c r="S21">
        <v>2.9199974541552298</v>
      </c>
      <c r="T21">
        <v>28.389178432061598</v>
      </c>
      <c r="U21">
        <v>0.53839004039764404</v>
      </c>
      <c r="V21">
        <v>5.4553332039817199</v>
      </c>
      <c r="W21" t="s">
        <v>114</v>
      </c>
      <c r="X21">
        <v>12927</v>
      </c>
      <c r="Y21">
        <v>607043</v>
      </c>
    </row>
    <row r="22" spans="1:25" x14ac:dyDescent="0.3">
      <c r="A22" t="s">
        <v>217</v>
      </c>
      <c r="B22" t="s">
        <v>29</v>
      </c>
      <c r="C22">
        <v>155</v>
      </c>
      <c r="D22">
        <v>656</v>
      </c>
      <c r="E22">
        <v>23</v>
      </c>
      <c r="F22">
        <v>93</v>
      </c>
      <c r="G22">
        <v>93</v>
      </c>
      <c r="H22">
        <v>1</v>
      </c>
      <c r="I22">
        <v>0.13262195099999999</v>
      </c>
      <c r="J22">
        <v>0.117378048</v>
      </c>
      <c r="K22">
        <v>0.19525547500000001</v>
      </c>
      <c r="L22">
        <v>0.25982532699999999</v>
      </c>
      <c r="M22">
        <v>0.259124087</v>
      </c>
      <c r="N22">
        <v>0.36585365800000003</v>
      </c>
      <c r="O22">
        <v>0.45437956200000001</v>
      </c>
      <c r="P22">
        <v>0.35776869868504102</v>
      </c>
      <c r="Q22">
        <v>0.35</v>
      </c>
      <c r="R22">
        <v>136.40015850475299</v>
      </c>
      <c r="S22">
        <v>-3.4332461869344102</v>
      </c>
      <c r="T22">
        <v>23.4372344620296</v>
      </c>
      <c r="U22">
        <v>6.9664402008056596</v>
      </c>
      <c r="V22">
        <v>5.3647139175646501</v>
      </c>
      <c r="W22" t="s">
        <v>217</v>
      </c>
      <c r="X22">
        <v>17678</v>
      </c>
      <c r="Y22">
        <v>608324</v>
      </c>
    </row>
    <row r="23" spans="1:25" x14ac:dyDescent="0.3">
      <c r="A23" t="s">
        <v>201</v>
      </c>
      <c r="B23" t="s">
        <v>32</v>
      </c>
      <c r="C23">
        <v>153</v>
      </c>
      <c r="D23">
        <v>630</v>
      </c>
      <c r="E23">
        <v>13</v>
      </c>
      <c r="F23">
        <v>95</v>
      </c>
      <c r="G23">
        <v>57</v>
      </c>
      <c r="H23">
        <v>32</v>
      </c>
      <c r="I23">
        <v>7.3015872999999995E-2</v>
      </c>
      <c r="J23">
        <v>0.17619047600000001</v>
      </c>
      <c r="K23">
        <v>0.13518197600000001</v>
      </c>
      <c r="L23">
        <v>0.30837004400000001</v>
      </c>
      <c r="M23">
        <v>0.265164644</v>
      </c>
      <c r="N23">
        <v>0.324324324</v>
      </c>
      <c r="O23">
        <v>0.40034661999999999</v>
      </c>
      <c r="P23">
        <v>0.31763539911267002</v>
      </c>
      <c r="Q23">
        <v>0.308</v>
      </c>
      <c r="R23">
        <v>106.364592096639</v>
      </c>
      <c r="S23">
        <v>7.1511818887665797</v>
      </c>
      <c r="T23">
        <v>11.809803774548699</v>
      </c>
      <c r="U23">
        <v>17.710569858551001</v>
      </c>
      <c r="V23">
        <v>5.3630794574489196</v>
      </c>
      <c r="W23" t="s">
        <v>201</v>
      </c>
      <c r="X23">
        <v>19470</v>
      </c>
      <c r="Y23">
        <v>669242</v>
      </c>
    </row>
    <row r="24" spans="1:25" x14ac:dyDescent="0.3">
      <c r="A24" t="s">
        <v>55</v>
      </c>
      <c r="B24" t="s">
        <v>42</v>
      </c>
      <c r="C24">
        <v>148</v>
      </c>
      <c r="D24">
        <v>612</v>
      </c>
      <c r="E24">
        <v>18</v>
      </c>
      <c r="F24">
        <v>67</v>
      </c>
      <c r="G24">
        <v>66</v>
      </c>
      <c r="H24">
        <v>1</v>
      </c>
      <c r="I24">
        <v>9.1503266999999999E-2</v>
      </c>
      <c r="J24">
        <v>0.20261437900000001</v>
      </c>
      <c r="K24">
        <v>0.176908752</v>
      </c>
      <c r="L24">
        <v>0.28999999999999998</v>
      </c>
      <c r="M24">
        <v>0.24953444999999999</v>
      </c>
      <c r="N24">
        <v>0.332242225</v>
      </c>
      <c r="O24">
        <v>0.42644320200000002</v>
      </c>
      <c r="P24">
        <v>0.33133811394765</v>
      </c>
      <c r="Q24">
        <v>0.34399999999999997</v>
      </c>
      <c r="R24">
        <v>121.523694477207</v>
      </c>
      <c r="S24">
        <v>-0.83608753234148003</v>
      </c>
      <c r="T24">
        <v>13.986927932415901</v>
      </c>
      <c r="U24">
        <v>17.362199783325099</v>
      </c>
      <c r="V24">
        <v>5.3182706698179798</v>
      </c>
      <c r="W24" t="s">
        <v>55</v>
      </c>
      <c r="X24">
        <v>19352</v>
      </c>
      <c r="Y24">
        <v>669221</v>
      </c>
    </row>
    <row r="25" spans="1:25" x14ac:dyDescent="0.3">
      <c r="A25" t="s">
        <v>168</v>
      </c>
      <c r="B25" t="s">
        <v>85</v>
      </c>
      <c r="C25">
        <v>113</v>
      </c>
      <c r="D25">
        <v>470</v>
      </c>
      <c r="E25">
        <v>13</v>
      </c>
      <c r="F25">
        <v>70</v>
      </c>
      <c r="G25">
        <v>42</v>
      </c>
      <c r="H25">
        <v>4</v>
      </c>
      <c r="I25">
        <v>0.13829787199999999</v>
      </c>
      <c r="J25">
        <v>0.18297872300000001</v>
      </c>
      <c r="K25">
        <v>0.19095477399999999</v>
      </c>
      <c r="L25">
        <v>0.29139072799999999</v>
      </c>
      <c r="M25">
        <v>0.25376884399999999</v>
      </c>
      <c r="N25">
        <v>0.36170212699999998</v>
      </c>
      <c r="O25">
        <v>0.44472361799999999</v>
      </c>
      <c r="P25">
        <v>0.35382681615809097</v>
      </c>
      <c r="Q25">
        <v>0.34200000000000003</v>
      </c>
      <c r="R25">
        <v>135.06221732740499</v>
      </c>
      <c r="S25">
        <v>1.35472128959372</v>
      </c>
      <c r="T25">
        <v>19.898812557789501</v>
      </c>
      <c r="U25">
        <v>13.134161971043699</v>
      </c>
      <c r="V25">
        <v>5.0248148861567303</v>
      </c>
      <c r="W25" t="s">
        <v>168</v>
      </c>
      <c r="X25">
        <v>26288</v>
      </c>
      <c r="Y25">
        <v>668939</v>
      </c>
    </row>
    <row r="26" spans="1:25" x14ac:dyDescent="0.3">
      <c r="A26" t="s">
        <v>43</v>
      </c>
      <c r="B26" t="s">
        <v>44</v>
      </c>
      <c r="C26">
        <v>141</v>
      </c>
      <c r="D26">
        <v>614</v>
      </c>
      <c r="E26">
        <v>27</v>
      </c>
      <c r="F26">
        <v>84</v>
      </c>
      <c r="G26">
        <v>88</v>
      </c>
      <c r="H26">
        <v>3</v>
      </c>
      <c r="I26">
        <v>8.1433223999999998E-2</v>
      </c>
      <c r="J26">
        <v>0.18566775199999999</v>
      </c>
      <c r="K26">
        <v>0.225225225</v>
      </c>
      <c r="L26">
        <v>0.32853716999999999</v>
      </c>
      <c r="M26">
        <v>0.295495495</v>
      </c>
      <c r="N26">
        <v>0.35830618800000003</v>
      </c>
      <c r="O26">
        <v>0.52072072000000003</v>
      </c>
      <c r="P26">
        <v>0.37278903351098902</v>
      </c>
      <c r="Q26">
        <v>0.36099999999999999</v>
      </c>
      <c r="R26">
        <v>139.97141930093801</v>
      </c>
      <c r="S26">
        <v>-0.716274137143045</v>
      </c>
      <c r="T26">
        <v>26.901346605049799</v>
      </c>
      <c r="U26">
        <v>1.17578101158142</v>
      </c>
      <c r="V26">
        <v>4.9813458829849804</v>
      </c>
      <c r="W26" t="s">
        <v>43</v>
      </c>
      <c r="X26">
        <v>17350</v>
      </c>
      <c r="Y26">
        <v>646240</v>
      </c>
    </row>
    <row r="27" spans="1:25" x14ac:dyDescent="0.3">
      <c r="A27" t="s">
        <v>135</v>
      </c>
      <c r="B27" t="s">
        <v>29</v>
      </c>
      <c r="C27">
        <v>150</v>
      </c>
      <c r="D27">
        <v>609</v>
      </c>
      <c r="E27">
        <v>30</v>
      </c>
      <c r="F27">
        <v>71</v>
      </c>
      <c r="G27">
        <v>107</v>
      </c>
      <c r="H27">
        <v>25</v>
      </c>
      <c r="I27">
        <v>9.6880130999999994E-2</v>
      </c>
      <c r="J27">
        <v>0.15599343099999999</v>
      </c>
      <c r="K27">
        <v>0.22058823499999999</v>
      </c>
      <c r="L27">
        <v>0.26128266</v>
      </c>
      <c r="M27">
        <v>0.257352941</v>
      </c>
      <c r="N27">
        <v>0.33003300299999999</v>
      </c>
      <c r="O27">
        <v>0.47794117600000002</v>
      </c>
      <c r="P27">
        <v>0.34763429222312803</v>
      </c>
      <c r="Q27">
        <v>0.35299999999999998</v>
      </c>
      <c r="R27">
        <v>129.24547334684999</v>
      </c>
      <c r="S27">
        <v>3.1842291397042501</v>
      </c>
      <c r="T27">
        <v>23.226377304893202</v>
      </c>
      <c r="U27">
        <v>4.0549297332763601</v>
      </c>
      <c r="V27">
        <v>4.8812294010028703</v>
      </c>
      <c r="W27" t="s">
        <v>135</v>
      </c>
      <c r="X27">
        <v>18345</v>
      </c>
      <c r="Y27">
        <v>663656</v>
      </c>
    </row>
    <row r="28" spans="1:25" x14ac:dyDescent="0.3">
      <c r="A28" t="s">
        <v>124</v>
      </c>
      <c r="B28" t="s">
        <v>19</v>
      </c>
      <c r="C28">
        <v>159</v>
      </c>
      <c r="D28">
        <v>697</v>
      </c>
      <c r="E28">
        <v>24</v>
      </c>
      <c r="F28">
        <v>91</v>
      </c>
      <c r="G28">
        <v>93</v>
      </c>
      <c r="H28">
        <v>13</v>
      </c>
      <c r="I28">
        <v>5.8823528999999999E-2</v>
      </c>
      <c r="J28">
        <v>0.22238163499999999</v>
      </c>
      <c r="K28">
        <v>0.17944785299999999</v>
      </c>
      <c r="L28">
        <v>0.34736842099999998</v>
      </c>
      <c r="M28">
        <v>0.2898773</v>
      </c>
      <c r="N28">
        <v>0.33285509299999999</v>
      </c>
      <c r="O28">
        <v>0.46932515299999999</v>
      </c>
      <c r="P28">
        <v>0.34748619786293899</v>
      </c>
      <c r="Q28">
        <v>0.33400000000000002</v>
      </c>
      <c r="R28">
        <v>129.683000632682</v>
      </c>
      <c r="S28">
        <v>-4.2719094082713099E-2</v>
      </c>
      <c r="T28">
        <v>23.238670597517199</v>
      </c>
      <c r="U28">
        <v>1.00641965866088</v>
      </c>
      <c r="V28">
        <v>4.8538624528117902</v>
      </c>
      <c r="W28" t="s">
        <v>124</v>
      </c>
      <c r="X28">
        <v>19612</v>
      </c>
      <c r="Y28">
        <v>666182</v>
      </c>
    </row>
    <row r="29" spans="1:25" x14ac:dyDescent="0.3">
      <c r="A29" t="s">
        <v>242</v>
      </c>
      <c r="B29" t="s">
        <v>172</v>
      </c>
      <c r="C29">
        <v>147</v>
      </c>
      <c r="D29">
        <v>638</v>
      </c>
      <c r="E29">
        <v>6</v>
      </c>
      <c r="F29">
        <v>89</v>
      </c>
      <c r="G29">
        <v>52</v>
      </c>
      <c r="H29">
        <v>19</v>
      </c>
      <c r="I29">
        <v>9.7178683000000002E-2</v>
      </c>
      <c r="J29">
        <v>9.4043887000000007E-2</v>
      </c>
      <c r="K29">
        <v>0.10124334</v>
      </c>
      <c r="L29">
        <v>0.32335329299999999</v>
      </c>
      <c r="M29">
        <v>0.29840141999999997</v>
      </c>
      <c r="N29">
        <v>0.37264150899999998</v>
      </c>
      <c r="O29">
        <v>0.39964475999999999</v>
      </c>
      <c r="P29">
        <v>0.34139612035044298</v>
      </c>
      <c r="Q29">
        <v>0.312</v>
      </c>
      <c r="R29">
        <v>126.09444990412</v>
      </c>
      <c r="S29">
        <v>6.0338613712228799</v>
      </c>
      <c r="T29">
        <v>24.768147352162298</v>
      </c>
      <c r="U29">
        <v>0.85474967956542902</v>
      </c>
      <c r="V29">
        <v>4.8031400974426299</v>
      </c>
      <c r="W29" t="s">
        <v>242</v>
      </c>
      <c r="X29">
        <v>24610</v>
      </c>
      <c r="Y29">
        <v>680757</v>
      </c>
    </row>
    <row r="30" spans="1:25" x14ac:dyDescent="0.3">
      <c r="A30" t="s">
        <v>276</v>
      </c>
      <c r="B30" t="s">
        <v>21</v>
      </c>
      <c r="C30">
        <v>114</v>
      </c>
      <c r="D30">
        <v>441</v>
      </c>
      <c r="E30">
        <v>19</v>
      </c>
      <c r="F30">
        <v>75</v>
      </c>
      <c r="G30">
        <v>64</v>
      </c>
      <c r="H30">
        <v>20</v>
      </c>
      <c r="I30">
        <v>4.7619046999999998E-2</v>
      </c>
      <c r="J30">
        <v>0.242630385</v>
      </c>
      <c r="K30">
        <v>0.21739130400000001</v>
      </c>
      <c r="L30">
        <v>0.36111111099999998</v>
      </c>
      <c r="M30">
        <v>0.29710144900000002</v>
      </c>
      <c r="N30">
        <v>0.338636363</v>
      </c>
      <c r="O30">
        <v>0.51449275299999997</v>
      </c>
      <c r="P30">
        <v>0.367503732984716</v>
      </c>
      <c r="Q30">
        <v>0.33500000000000002</v>
      </c>
      <c r="R30">
        <v>136.71244095460199</v>
      </c>
      <c r="S30">
        <v>5.1452920306473899</v>
      </c>
      <c r="T30">
        <v>23.955698859598701</v>
      </c>
      <c r="U30">
        <v>6.2937197685241699</v>
      </c>
      <c r="V30">
        <v>4.7605621539998202</v>
      </c>
      <c r="W30" t="s">
        <v>276</v>
      </c>
      <c r="X30">
        <v>25931</v>
      </c>
      <c r="Y30">
        <v>671739</v>
      </c>
    </row>
    <row r="31" spans="1:25" x14ac:dyDescent="0.3">
      <c r="A31" t="s">
        <v>115</v>
      </c>
      <c r="B31" t="s">
        <v>99</v>
      </c>
      <c r="C31">
        <v>136</v>
      </c>
      <c r="D31">
        <v>590</v>
      </c>
      <c r="E31">
        <v>22</v>
      </c>
      <c r="F31">
        <v>70</v>
      </c>
      <c r="G31">
        <v>64</v>
      </c>
      <c r="H31">
        <v>0</v>
      </c>
      <c r="I31">
        <v>0.10338983</v>
      </c>
      <c r="J31">
        <v>0.20508474500000001</v>
      </c>
      <c r="K31">
        <v>0.17624521100000001</v>
      </c>
      <c r="L31">
        <v>0.33942558699999997</v>
      </c>
      <c r="M31">
        <v>0.291187739</v>
      </c>
      <c r="N31">
        <v>0.36610169399999998</v>
      </c>
      <c r="O31">
        <v>0.46743295000000001</v>
      </c>
      <c r="P31">
        <v>0.362349914348855</v>
      </c>
      <c r="Q31">
        <v>0.36299999999999999</v>
      </c>
      <c r="R31">
        <v>140.07340070343901</v>
      </c>
      <c r="S31">
        <v>-3.2340362635441098</v>
      </c>
      <c r="T31">
        <v>23.3717765653562</v>
      </c>
      <c r="U31">
        <v>2.0072999000549299</v>
      </c>
      <c r="V31">
        <v>4.6185808782542503</v>
      </c>
      <c r="W31" t="s">
        <v>115</v>
      </c>
      <c r="X31">
        <v>14162</v>
      </c>
      <c r="Y31">
        <v>621043</v>
      </c>
    </row>
    <row r="32" spans="1:25" x14ac:dyDescent="0.3">
      <c r="A32" t="s">
        <v>150</v>
      </c>
      <c r="B32" t="s">
        <v>129</v>
      </c>
      <c r="C32">
        <v>151</v>
      </c>
      <c r="D32">
        <v>592</v>
      </c>
      <c r="E32">
        <v>27</v>
      </c>
      <c r="F32">
        <v>79</v>
      </c>
      <c r="G32">
        <v>74</v>
      </c>
      <c r="H32">
        <v>16</v>
      </c>
      <c r="I32">
        <v>7.7702701999999998E-2</v>
      </c>
      <c r="J32">
        <v>0.24493243200000001</v>
      </c>
      <c r="K32">
        <v>0.20715630900000001</v>
      </c>
      <c r="L32">
        <v>0.26923076899999998</v>
      </c>
      <c r="M32">
        <v>0.235404896</v>
      </c>
      <c r="N32">
        <v>0.30220712999999999</v>
      </c>
      <c r="O32">
        <v>0.44256120500000001</v>
      </c>
      <c r="P32">
        <v>0.32278955357184003</v>
      </c>
      <c r="Q32">
        <v>0.29799999999999999</v>
      </c>
      <c r="R32">
        <v>107.323983888143</v>
      </c>
      <c r="S32">
        <v>2.2016951278783301</v>
      </c>
      <c r="T32">
        <v>7.23919937102003</v>
      </c>
      <c r="U32">
        <v>14.7485108375549</v>
      </c>
      <c r="V32">
        <v>4.4356458115003097</v>
      </c>
      <c r="W32" t="s">
        <v>150</v>
      </c>
      <c r="X32">
        <v>19918</v>
      </c>
      <c r="Y32">
        <v>662139</v>
      </c>
    </row>
    <row r="33" spans="1:25" x14ac:dyDescent="0.3">
      <c r="A33" t="s">
        <v>130</v>
      </c>
      <c r="B33" t="s">
        <v>82</v>
      </c>
      <c r="C33">
        <v>139</v>
      </c>
      <c r="D33">
        <v>617</v>
      </c>
      <c r="E33">
        <v>31</v>
      </c>
      <c r="F33">
        <v>83</v>
      </c>
      <c r="G33">
        <v>98</v>
      </c>
      <c r="H33">
        <v>8</v>
      </c>
      <c r="I33">
        <v>7.9416530999999999E-2</v>
      </c>
      <c r="J33">
        <v>0.26904376000000002</v>
      </c>
      <c r="K33">
        <v>0.22024866800000001</v>
      </c>
      <c r="L33">
        <v>0.27837837799999998</v>
      </c>
      <c r="M33">
        <v>0.23801065699999999</v>
      </c>
      <c r="N33">
        <v>0.298217179</v>
      </c>
      <c r="O33">
        <v>0.458259325</v>
      </c>
      <c r="P33">
        <v>0.32471920001390298</v>
      </c>
      <c r="Q33">
        <v>0.32300000000000001</v>
      </c>
      <c r="R33">
        <v>108.642571533959</v>
      </c>
      <c r="S33">
        <v>1.1460195588879201</v>
      </c>
      <c r="T33">
        <v>7.3414927904806397</v>
      </c>
      <c r="U33">
        <v>13.5715298652648</v>
      </c>
      <c r="V33">
        <v>4.4126308673976604</v>
      </c>
      <c r="W33" t="s">
        <v>130</v>
      </c>
      <c r="X33">
        <v>15986</v>
      </c>
      <c r="Y33">
        <v>642715</v>
      </c>
    </row>
    <row r="34" spans="1:25" x14ac:dyDescent="0.3">
      <c r="A34" t="s">
        <v>174</v>
      </c>
      <c r="B34" t="s">
        <v>25</v>
      </c>
      <c r="C34">
        <v>137</v>
      </c>
      <c r="D34">
        <v>578</v>
      </c>
      <c r="E34">
        <v>24</v>
      </c>
      <c r="F34">
        <v>68</v>
      </c>
      <c r="G34">
        <v>87</v>
      </c>
      <c r="H34">
        <v>1</v>
      </c>
      <c r="I34">
        <v>9.6885813000000001E-2</v>
      </c>
      <c r="J34">
        <v>0.16608996500000001</v>
      </c>
      <c r="K34">
        <v>0.20472441</v>
      </c>
      <c r="L34">
        <v>0.27551020399999998</v>
      </c>
      <c r="M34">
        <v>0.25984251899999999</v>
      </c>
      <c r="N34">
        <v>0.34256055299999999</v>
      </c>
      <c r="O34">
        <v>0.46456692900000002</v>
      </c>
      <c r="P34">
        <v>0.348730917903189</v>
      </c>
      <c r="Q34">
        <v>0.35199999999999998</v>
      </c>
      <c r="R34">
        <v>127.669154719378</v>
      </c>
      <c r="S34">
        <v>-2.5977004109881801</v>
      </c>
      <c r="T34">
        <v>15.9833417286067</v>
      </c>
      <c r="U34">
        <v>5.4430091977119401</v>
      </c>
      <c r="V34">
        <v>4.3264040699598398</v>
      </c>
      <c r="W34" t="s">
        <v>174</v>
      </c>
      <c r="X34">
        <v>19197</v>
      </c>
      <c r="Y34">
        <v>669257</v>
      </c>
    </row>
    <row r="35" spans="1:25" x14ac:dyDescent="0.3">
      <c r="A35" t="s">
        <v>212</v>
      </c>
      <c r="B35" t="s">
        <v>19</v>
      </c>
      <c r="C35">
        <v>139</v>
      </c>
      <c r="D35">
        <v>541</v>
      </c>
      <c r="E35">
        <v>14</v>
      </c>
      <c r="F35">
        <v>59</v>
      </c>
      <c r="G35">
        <v>63</v>
      </c>
      <c r="H35">
        <v>0</v>
      </c>
      <c r="I35">
        <v>0.116451016</v>
      </c>
      <c r="J35">
        <v>0.107208872</v>
      </c>
      <c r="K35">
        <v>0.129787235</v>
      </c>
      <c r="L35">
        <v>0.298507462</v>
      </c>
      <c r="M35">
        <v>0.28510638199999999</v>
      </c>
      <c r="N35">
        <v>0.37153419500000001</v>
      </c>
      <c r="O35">
        <v>0.41489361699999999</v>
      </c>
      <c r="P35">
        <v>0.34719722921197999</v>
      </c>
      <c r="Q35">
        <v>0.35099999999999998</v>
      </c>
      <c r="R35">
        <v>129.478994633328</v>
      </c>
      <c r="S35">
        <v>-5.2797873141244001</v>
      </c>
      <c r="T35">
        <v>12.666650316404001</v>
      </c>
      <c r="U35">
        <v>11.181560799479399</v>
      </c>
      <c r="V35">
        <v>4.29557500632162</v>
      </c>
      <c r="W35" t="s">
        <v>212</v>
      </c>
      <c r="X35">
        <v>22581</v>
      </c>
      <c r="Y35">
        <v>672386</v>
      </c>
    </row>
    <row r="36" spans="1:25" x14ac:dyDescent="0.3">
      <c r="A36" t="s">
        <v>34</v>
      </c>
      <c r="B36" t="s">
        <v>35</v>
      </c>
      <c r="C36">
        <v>151</v>
      </c>
      <c r="D36">
        <v>663</v>
      </c>
      <c r="E36">
        <v>33</v>
      </c>
      <c r="F36">
        <v>91</v>
      </c>
      <c r="G36">
        <v>83</v>
      </c>
      <c r="H36">
        <v>3</v>
      </c>
      <c r="I36">
        <v>8.7481145999999996E-2</v>
      </c>
      <c r="J36">
        <v>0.15535444900000001</v>
      </c>
      <c r="K36">
        <v>0.21079258100000001</v>
      </c>
      <c r="L36">
        <v>0.24242424200000001</v>
      </c>
      <c r="M36">
        <v>0.244519392</v>
      </c>
      <c r="N36">
        <v>0.31674208100000001</v>
      </c>
      <c r="O36">
        <v>0.45531197299999998</v>
      </c>
      <c r="P36">
        <v>0.33127337194433998</v>
      </c>
      <c r="Q36">
        <v>0.372</v>
      </c>
      <c r="R36">
        <v>114.42653284975999</v>
      </c>
      <c r="S36">
        <v>0.197942384053021</v>
      </c>
      <c r="T36">
        <v>10.9612020593247</v>
      </c>
      <c r="U36">
        <v>8.2280099391937203</v>
      </c>
      <c r="V36">
        <v>4.2104177539428802</v>
      </c>
      <c r="W36" t="s">
        <v>34</v>
      </c>
      <c r="X36">
        <v>13624</v>
      </c>
      <c r="Y36">
        <v>608369</v>
      </c>
    </row>
    <row r="37" spans="1:25" x14ac:dyDescent="0.3">
      <c r="A37" t="s">
        <v>71</v>
      </c>
      <c r="B37" t="s">
        <v>27</v>
      </c>
      <c r="C37">
        <v>150</v>
      </c>
      <c r="D37">
        <v>629</v>
      </c>
      <c r="E37">
        <v>31</v>
      </c>
      <c r="F37">
        <v>76</v>
      </c>
      <c r="G37">
        <v>87</v>
      </c>
      <c r="H37">
        <v>0</v>
      </c>
      <c r="I37">
        <v>0.116057233</v>
      </c>
      <c r="J37">
        <v>0.311605723</v>
      </c>
      <c r="K37">
        <v>0.22283609500000001</v>
      </c>
      <c r="L37">
        <v>0.302180685</v>
      </c>
      <c r="M37">
        <v>0.23572744000000001</v>
      </c>
      <c r="N37">
        <v>0.332273449</v>
      </c>
      <c r="O37">
        <v>0.45856353500000002</v>
      </c>
      <c r="P37">
        <v>0.344202921007699</v>
      </c>
      <c r="Q37">
        <v>0.33900000000000002</v>
      </c>
      <c r="R37">
        <v>130.24874580761599</v>
      </c>
      <c r="S37">
        <v>-1.52216719463467</v>
      </c>
      <c r="T37">
        <v>19.888309592436499</v>
      </c>
      <c r="U37">
        <v>0.29905740171670903</v>
      </c>
      <c r="V37">
        <v>4.2026244656737104</v>
      </c>
      <c r="W37" t="s">
        <v>71</v>
      </c>
      <c r="X37">
        <v>12552</v>
      </c>
      <c r="Y37">
        <v>553993</v>
      </c>
    </row>
    <row r="38" spans="1:25" x14ac:dyDescent="0.3">
      <c r="A38" t="s">
        <v>211</v>
      </c>
      <c r="B38" t="s">
        <v>35</v>
      </c>
      <c r="C38">
        <v>161</v>
      </c>
      <c r="D38">
        <v>724</v>
      </c>
      <c r="E38">
        <v>26</v>
      </c>
      <c r="F38">
        <v>101</v>
      </c>
      <c r="G38">
        <v>83</v>
      </c>
      <c r="H38">
        <v>25</v>
      </c>
      <c r="I38">
        <v>7.3204419000000007E-2</v>
      </c>
      <c r="J38">
        <v>0.165745856</v>
      </c>
      <c r="K38">
        <v>0.181126332</v>
      </c>
      <c r="L38">
        <v>0.26295585399999999</v>
      </c>
      <c r="M38">
        <v>0.24809741199999999</v>
      </c>
      <c r="N38">
        <v>0.30386740299999998</v>
      </c>
      <c r="O38">
        <v>0.42922374400000002</v>
      </c>
      <c r="P38">
        <v>0.31717930215498302</v>
      </c>
      <c r="Q38">
        <v>0.30599999999999999</v>
      </c>
      <c r="R38">
        <v>104.476405793448</v>
      </c>
      <c r="S38">
        <v>5.9422857156023303</v>
      </c>
      <c r="T38">
        <v>9.5892905261625305</v>
      </c>
      <c r="U38">
        <v>7.38632988929748</v>
      </c>
      <c r="V38">
        <v>4.1800090424405703</v>
      </c>
      <c r="W38" t="s">
        <v>211</v>
      </c>
      <c r="X38">
        <v>12533</v>
      </c>
      <c r="Y38">
        <v>543760</v>
      </c>
    </row>
    <row r="39" spans="1:25" x14ac:dyDescent="0.3">
      <c r="A39" t="s">
        <v>233</v>
      </c>
      <c r="B39" t="s">
        <v>48</v>
      </c>
      <c r="C39">
        <v>135</v>
      </c>
      <c r="D39">
        <v>517</v>
      </c>
      <c r="E39">
        <v>10</v>
      </c>
      <c r="F39">
        <v>60</v>
      </c>
      <c r="G39">
        <v>55</v>
      </c>
      <c r="H39">
        <v>20</v>
      </c>
      <c r="I39">
        <v>5.4158606999999997E-2</v>
      </c>
      <c r="J39">
        <v>0.11025145</v>
      </c>
      <c r="K39">
        <v>0.128898129</v>
      </c>
      <c r="L39">
        <v>0.30048076899999998</v>
      </c>
      <c r="M39">
        <v>0.28066528000000002</v>
      </c>
      <c r="N39">
        <v>0.32688588000000002</v>
      </c>
      <c r="O39">
        <v>0.40956340899999999</v>
      </c>
      <c r="P39">
        <v>0.31958633789077301</v>
      </c>
      <c r="Q39">
        <v>0.30099999999999999</v>
      </c>
      <c r="R39">
        <v>106.32491833663801</v>
      </c>
      <c r="S39">
        <v>3.3390158414840698</v>
      </c>
      <c r="T39">
        <v>7.13821275403967</v>
      </c>
      <c r="U39">
        <v>14.801849842071499</v>
      </c>
      <c r="V39">
        <v>4.1611729983323897</v>
      </c>
      <c r="W39" t="s">
        <v>233</v>
      </c>
      <c r="X39">
        <v>21479</v>
      </c>
      <c r="Y39">
        <v>663538</v>
      </c>
    </row>
    <row r="40" spans="1:25" x14ac:dyDescent="0.3">
      <c r="A40" t="s">
        <v>169</v>
      </c>
      <c r="B40" t="s">
        <v>19</v>
      </c>
      <c r="C40">
        <v>133</v>
      </c>
      <c r="D40">
        <v>583</v>
      </c>
      <c r="E40">
        <v>25</v>
      </c>
      <c r="F40">
        <v>89</v>
      </c>
      <c r="G40">
        <v>76</v>
      </c>
      <c r="H40">
        <v>14</v>
      </c>
      <c r="I40">
        <v>9.2624356000000005E-2</v>
      </c>
      <c r="J40">
        <v>0.17152658600000001</v>
      </c>
      <c r="K40">
        <v>0.204678362</v>
      </c>
      <c r="L40">
        <v>0.28498727699999998</v>
      </c>
      <c r="M40">
        <v>0.26705653000000001</v>
      </c>
      <c r="N40">
        <v>0.34196891099999999</v>
      </c>
      <c r="O40">
        <v>0.47173489200000002</v>
      </c>
      <c r="P40">
        <v>0.35210039623880801</v>
      </c>
      <c r="Q40">
        <v>0.34200000000000003</v>
      </c>
      <c r="R40">
        <v>132.940530983326</v>
      </c>
      <c r="S40">
        <v>4.5319743836298496</v>
      </c>
      <c r="T40">
        <v>26.1426065387137</v>
      </c>
      <c r="U40">
        <v>-5.0832800865173304</v>
      </c>
      <c r="V40">
        <v>4.1418413689787501</v>
      </c>
      <c r="W40" t="s">
        <v>169</v>
      </c>
      <c r="X40">
        <v>12856</v>
      </c>
      <c r="Y40">
        <v>543807</v>
      </c>
    </row>
    <row r="41" spans="1:25" x14ac:dyDescent="0.3">
      <c r="A41" t="s">
        <v>78</v>
      </c>
      <c r="B41" t="s">
        <v>27</v>
      </c>
      <c r="C41">
        <v>119</v>
      </c>
      <c r="D41">
        <v>415</v>
      </c>
      <c r="E41">
        <v>27</v>
      </c>
      <c r="F41">
        <v>46</v>
      </c>
      <c r="G41">
        <v>63</v>
      </c>
      <c r="H41">
        <v>1</v>
      </c>
      <c r="I41">
        <v>9.1566264999999994E-2</v>
      </c>
      <c r="J41">
        <v>0.29397590299999998</v>
      </c>
      <c r="K41">
        <v>0.27837837900000001</v>
      </c>
      <c r="L41">
        <v>0.22566371599999999</v>
      </c>
      <c r="M41">
        <v>0.21081080999999999</v>
      </c>
      <c r="N41">
        <v>0.28433734900000002</v>
      </c>
      <c r="O41">
        <v>0.48918918900000002</v>
      </c>
      <c r="P41">
        <v>0.32988715257989298</v>
      </c>
      <c r="Q41">
        <v>0.32400000000000001</v>
      </c>
      <c r="R41">
        <v>120.142104014699</v>
      </c>
      <c r="S41">
        <v>0.73136039357632399</v>
      </c>
      <c r="T41">
        <v>10.1377129398384</v>
      </c>
      <c r="U41">
        <v>15.6526149213314</v>
      </c>
      <c r="V41">
        <v>4.0822229398865897</v>
      </c>
      <c r="W41" t="s">
        <v>78</v>
      </c>
      <c r="X41">
        <v>21534</v>
      </c>
      <c r="Y41">
        <v>663728</v>
      </c>
    </row>
    <row r="42" spans="1:25" x14ac:dyDescent="0.3">
      <c r="A42" t="s">
        <v>128</v>
      </c>
      <c r="B42" t="s">
        <v>129</v>
      </c>
      <c r="C42">
        <v>160</v>
      </c>
      <c r="D42">
        <v>667</v>
      </c>
      <c r="E42">
        <v>36</v>
      </c>
      <c r="F42">
        <v>84</v>
      </c>
      <c r="G42">
        <v>94</v>
      </c>
      <c r="H42">
        <v>2</v>
      </c>
      <c r="I42">
        <v>0.10344827500000001</v>
      </c>
      <c r="J42">
        <v>0.19640179899999999</v>
      </c>
      <c r="K42">
        <v>0.234991423</v>
      </c>
      <c r="L42">
        <v>0.24822695</v>
      </c>
      <c r="M42">
        <v>0.241852487</v>
      </c>
      <c r="N42">
        <v>0.32683658100000001</v>
      </c>
      <c r="O42">
        <v>0.47684390999999998</v>
      </c>
      <c r="P42">
        <v>0.346134752348849</v>
      </c>
      <c r="Q42">
        <v>0.35899999999999999</v>
      </c>
      <c r="R42">
        <v>123.286882960375</v>
      </c>
      <c r="S42">
        <v>-1.6895562144927601</v>
      </c>
      <c r="T42">
        <v>16.356550962436799</v>
      </c>
      <c r="U42">
        <v>-0.819399833679199</v>
      </c>
      <c r="V42">
        <v>4.02783062301752</v>
      </c>
      <c r="W42" t="s">
        <v>128</v>
      </c>
      <c r="X42">
        <v>13419</v>
      </c>
      <c r="Y42">
        <v>572233</v>
      </c>
    </row>
    <row r="43" spans="1:25" x14ac:dyDescent="0.3">
      <c r="A43" t="s">
        <v>122</v>
      </c>
      <c r="B43" t="s">
        <v>272</v>
      </c>
      <c r="C43">
        <v>137</v>
      </c>
      <c r="D43">
        <v>558</v>
      </c>
      <c r="E43">
        <v>9</v>
      </c>
      <c r="F43">
        <v>71</v>
      </c>
      <c r="G43">
        <v>57</v>
      </c>
      <c r="H43">
        <v>3</v>
      </c>
      <c r="I43">
        <v>0.13978494599999999</v>
      </c>
      <c r="J43">
        <v>0.107526881</v>
      </c>
      <c r="K43">
        <v>0.12684989399999999</v>
      </c>
      <c r="L43">
        <v>0.32345678999999999</v>
      </c>
      <c r="M43">
        <v>0.29598308600000001</v>
      </c>
      <c r="N43">
        <v>0.40143369099999998</v>
      </c>
      <c r="O43">
        <v>0.42283298000000002</v>
      </c>
      <c r="P43">
        <v>0.366115214370137</v>
      </c>
      <c r="Q43">
        <v>0.36499999999999999</v>
      </c>
      <c r="R43">
        <v>146.01341710199301</v>
      </c>
      <c r="S43">
        <v>-3.2812844123691298</v>
      </c>
      <c r="T43">
        <v>25.611340949818398</v>
      </c>
      <c r="U43">
        <v>-5.9606201648712096</v>
      </c>
      <c r="V43">
        <v>3.9111517922735599</v>
      </c>
      <c r="W43" t="s">
        <v>122</v>
      </c>
      <c r="X43">
        <v>16578</v>
      </c>
      <c r="Y43">
        <v>650490</v>
      </c>
    </row>
    <row r="44" spans="1:25" x14ac:dyDescent="0.3">
      <c r="A44" t="s">
        <v>434</v>
      </c>
      <c r="B44" t="s">
        <v>21</v>
      </c>
      <c r="C44">
        <v>107</v>
      </c>
      <c r="D44">
        <v>426</v>
      </c>
      <c r="E44">
        <v>18</v>
      </c>
      <c r="F44">
        <v>61</v>
      </c>
      <c r="G44">
        <v>60</v>
      </c>
      <c r="H44">
        <v>0</v>
      </c>
      <c r="I44">
        <v>4.4600938E-2</v>
      </c>
      <c r="J44">
        <v>0.211267605</v>
      </c>
      <c r="K44">
        <v>0.20454545499999999</v>
      </c>
      <c r="L44">
        <v>0.30555555499999998</v>
      </c>
      <c r="M44">
        <v>0.26767676699999998</v>
      </c>
      <c r="N44">
        <v>0.31924882599999999</v>
      </c>
      <c r="O44">
        <v>0.47222222200000002</v>
      </c>
      <c r="P44">
        <v>0.34329009503825703</v>
      </c>
      <c r="Q44">
        <v>0.313</v>
      </c>
      <c r="R44">
        <v>120.155723558323</v>
      </c>
      <c r="S44">
        <v>-2.0521253515034901</v>
      </c>
      <c r="T44">
        <v>7.9238261779311596</v>
      </c>
      <c r="U44">
        <v>14.7044597864151</v>
      </c>
      <c r="V44">
        <v>3.90647702348328</v>
      </c>
      <c r="W44" t="s">
        <v>434</v>
      </c>
      <c r="X44">
        <v>7739</v>
      </c>
      <c r="Y44">
        <v>518595</v>
      </c>
    </row>
    <row r="45" spans="1:25" x14ac:dyDescent="0.3">
      <c r="A45" t="s">
        <v>18</v>
      </c>
      <c r="B45" t="s">
        <v>19</v>
      </c>
      <c r="C45">
        <v>155</v>
      </c>
      <c r="D45">
        <v>621</v>
      </c>
      <c r="E45">
        <v>27</v>
      </c>
      <c r="F45">
        <v>83</v>
      </c>
      <c r="G45">
        <v>76</v>
      </c>
      <c r="H45">
        <v>2</v>
      </c>
      <c r="I45">
        <v>0.10950080500000001</v>
      </c>
      <c r="J45">
        <v>0.27375201199999999</v>
      </c>
      <c r="K45">
        <v>0.20446096599999999</v>
      </c>
      <c r="L45">
        <v>0.277456647</v>
      </c>
      <c r="M45">
        <v>0.22862453499999999</v>
      </c>
      <c r="N45">
        <v>0.32367149699999997</v>
      </c>
      <c r="O45">
        <v>0.43308550099999998</v>
      </c>
      <c r="P45">
        <v>0.33073410651376101</v>
      </c>
      <c r="Q45">
        <v>0.34100000000000003</v>
      </c>
      <c r="R45">
        <v>117.856364332843</v>
      </c>
      <c r="S45">
        <v>1.0546334017999399</v>
      </c>
      <c r="T45">
        <v>13.532862630820301</v>
      </c>
      <c r="U45">
        <v>3.9610198736190698</v>
      </c>
      <c r="V45">
        <v>3.8933252600839801</v>
      </c>
      <c r="W45" t="s">
        <v>18</v>
      </c>
      <c r="X45">
        <v>16505</v>
      </c>
      <c r="Y45">
        <v>656305</v>
      </c>
    </row>
    <row r="46" spans="1:25" x14ac:dyDescent="0.3">
      <c r="A46" t="s">
        <v>87</v>
      </c>
      <c r="B46" t="s">
        <v>88</v>
      </c>
      <c r="C46">
        <v>160</v>
      </c>
      <c r="D46">
        <v>685</v>
      </c>
      <c r="E46">
        <v>40</v>
      </c>
      <c r="F46">
        <v>95</v>
      </c>
      <c r="G46">
        <v>131</v>
      </c>
      <c r="H46">
        <v>5</v>
      </c>
      <c r="I46">
        <v>9.7810218000000004E-2</v>
      </c>
      <c r="J46">
        <v>0.186861313</v>
      </c>
      <c r="K46">
        <v>0.24623115600000001</v>
      </c>
      <c r="L46">
        <v>0.27853881200000002</v>
      </c>
      <c r="M46">
        <v>0.27135678299999999</v>
      </c>
      <c r="N46">
        <v>0.35182481700000001</v>
      </c>
      <c r="O46">
        <v>0.517587939</v>
      </c>
      <c r="P46">
        <v>0.365731397551806</v>
      </c>
      <c r="Q46">
        <v>0.35299999999999998</v>
      </c>
      <c r="R46">
        <v>141.47384293953701</v>
      </c>
      <c r="S46">
        <v>-2.69854453299194</v>
      </c>
      <c r="T46">
        <v>30.308845735679501</v>
      </c>
      <c r="U46">
        <v>-17.1287903785705</v>
      </c>
      <c r="V46">
        <v>3.8450169611116798</v>
      </c>
      <c r="W46" t="s">
        <v>87</v>
      </c>
      <c r="X46">
        <v>19251</v>
      </c>
      <c r="Y46">
        <v>624413</v>
      </c>
    </row>
    <row r="47" spans="1:25" x14ac:dyDescent="0.3">
      <c r="A47" t="s">
        <v>147</v>
      </c>
      <c r="B47" t="s">
        <v>274</v>
      </c>
      <c r="C47">
        <v>157</v>
      </c>
      <c r="D47">
        <v>679</v>
      </c>
      <c r="E47">
        <v>15</v>
      </c>
      <c r="F47">
        <v>85</v>
      </c>
      <c r="G47">
        <v>75</v>
      </c>
      <c r="H47">
        <v>0</v>
      </c>
      <c r="I47">
        <v>9.1310750999999996E-2</v>
      </c>
      <c r="J47">
        <v>0.16200294500000001</v>
      </c>
      <c r="K47">
        <v>0.141430948</v>
      </c>
      <c r="L47">
        <v>0.35</v>
      </c>
      <c r="M47">
        <v>0.30449251199999999</v>
      </c>
      <c r="N47">
        <v>0.37849779</v>
      </c>
      <c r="O47">
        <v>0.44592345999999999</v>
      </c>
      <c r="P47">
        <v>0.36135793612661798</v>
      </c>
      <c r="Q47">
        <v>0.373</v>
      </c>
      <c r="R47">
        <v>137.08124776987799</v>
      </c>
      <c r="S47">
        <v>-2.3359860442578699</v>
      </c>
      <c r="T47">
        <v>25.9970056739913</v>
      </c>
      <c r="U47">
        <v>-11.569199919700599</v>
      </c>
      <c r="V47">
        <v>3.7634737810097798</v>
      </c>
      <c r="W47" t="s">
        <v>147</v>
      </c>
      <c r="X47">
        <v>15676</v>
      </c>
      <c r="Y47">
        <v>547989</v>
      </c>
    </row>
    <row r="48" spans="1:25" x14ac:dyDescent="0.3">
      <c r="A48" t="s">
        <v>198</v>
      </c>
      <c r="B48" t="s">
        <v>269</v>
      </c>
      <c r="C48">
        <v>158</v>
      </c>
      <c r="D48">
        <v>684</v>
      </c>
      <c r="E48">
        <v>17</v>
      </c>
      <c r="F48">
        <v>88</v>
      </c>
      <c r="G48">
        <v>88</v>
      </c>
      <c r="H48">
        <v>3</v>
      </c>
      <c r="I48">
        <v>0.102339181</v>
      </c>
      <c r="J48">
        <v>0.191520467</v>
      </c>
      <c r="K48">
        <v>0.15161839899999999</v>
      </c>
      <c r="L48">
        <v>0.275167785</v>
      </c>
      <c r="M48">
        <v>0.23850085100000001</v>
      </c>
      <c r="N48">
        <v>0.33186490400000002</v>
      </c>
      <c r="O48">
        <v>0.39011924999999997</v>
      </c>
      <c r="P48">
        <v>0.31829757324713798</v>
      </c>
      <c r="Q48">
        <v>0.30299999999999999</v>
      </c>
      <c r="R48">
        <v>109.70073249216701</v>
      </c>
      <c r="S48">
        <v>1.7132082041352901</v>
      </c>
      <c r="T48">
        <v>9.4223665888699593</v>
      </c>
      <c r="U48">
        <v>2.7845199108123699</v>
      </c>
      <c r="V48">
        <v>3.7392448473714501</v>
      </c>
      <c r="W48" t="s">
        <v>198</v>
      </c>
      <c r="X48">
        <v>18036</v>
      </c>
      <c r="Y48">
        <v>630105</v>
      </c>
    </row>
    <row r="49" spans="1:25" x14ac:dyDescent="0.3">
      <c r="A49" t="s">
        <v>222</v>
      </c>
      <c r="B49" t="s">
        <v>269</v>
      </c>
      <c r="C49">
        <v>150</v>
      </c>
      <c r="D49">
        <v>582</v>
      </c>
      <c r="E49">
        <v>11</v>
      </c>
      <c r="F49">
        <v>58</v>
      </c>
      <c r="G49">
        <v>59</v>
      </c>
      <c r="H49">
        <v>12</v>
      </c>
      <c r="I49">
        <v>8.7628865E-2</v>
      </c>
      <c r="J49">
        <v>0.17182130500000001</v>
      </c>
      <c r="K49">
        <v>0.13152804700000001</v>
      </c>
      <c r="L49">
        <v>0.290243902</v>
      </c>
      <c r="M49">
        <v>0.25145067599999998</v>
      </c>
      <c r="N49">
        <v>0.32469775400000001</v>
      </c>
      <c r="O49">
        <v>0.38297872300000002</v>
      </c>
      <c r="P49">
        <v>0.31302489013457702</v>
      </c>
      <c r="Q49">
        <v>0.309</v>
      </c>
      <c r="R49">
        <v>106.09539551604399</v>
      </c>
      <c r="S49">
        <v>1.5333424140699199</v>
      </c>
      <c r="T49">
        <v>5.6549934015372596</v>
      </c>
      <c r="U49">
        <v>9.7755498886108398</v>
      </c>
      <c r="V49">
        <v>3.7112378694650601</v>
      </c>
      <c r="W49" t="s">
        <v>222</v>
      </c>
      <c r="X49">
        <v>27506</v>
      </c>
      <c r="Y49">
        <v>673490</v>
      </c>
    </row>
    <row r="50" spans="1:25" x14ac:dyDescent="0.3">
      <c r="A50" t="s">
        <v>152</v>
      </c>
      <c r="B50" t="s">
        <v>23</v>
      </c>
      <c r="C50">
        <v>135</v>
      </c>
      <c r="D50">
        <v>564</v>
      </c>
      <c r="E50">
        <v>23</v>
      </c>
      <c r="F50">
        <v>73</v>
      </c>
      <c r="G50">
        <v>65</v>
      </c>
      <c r="H50">
        <v>5</v>
      </c>
      <c r="I50">
        <v>0.106382978</v>
      </c>
      <c r="J50">
        <v>0.21276595700000001</v>
      </c>
      <c r="K50">
        <v>0.19191919199999999</v>
      </c>
      <c r="L50">
        <v>0.32492997099999998</v>
      </c>
      <c r="M50">
        <v>0.28080808000000002</v>
      </c>
      <c r="N50">
        <v>0.35992907800000001</v>
      </c>
      <c r="O50">
        <v>0.47272727199999998</v>
      </c>
      <c r="P50">
        <v>0.36193443951031801</v>
      </c>
      <c r="Q50">
        <v>0.36099999999999999</v>
      </c>
      <c r="R50">
        <v>136.570269451477</v>
      </c>
      <c r="S50">
        <v>-2.6111664194613602</v>
      </c>
      <c r="T50">
        <v>20.598857341835799</v>
      </c>
      <c r="U50">
        <v>-3.3858001232147199</v>
      </c>
      <c r="V50">
        <v>3.6750758773753298</v>
      </c>
      <c r="W50" t="s">
        <v>152</v>
      </c>
      <c r="X50">
        <v>17548</v>
      </c>
      <c r="Y50">
        <v>621493</v>
      </c>
    </row>
    <row r="51" spans="1:25" x14ac:dyDescent="0.3">
      <c r="A51" t="s">
        <v>53</v>
      </c>
      <c r="B51" t="s">
        <v>278</v>
      </c>
      <c r="C51">
        <v>153</v>
      </c>
      <c r="D51">
        <v>664</v>
      </c>
      <c r="E51">
        <v>27</v>
      </c>
      <c r="F51">
        <v>93</v>
      </c>
      <c r="G51">
        <v>62</v>
      </c>
      <c r="H51">
        <v>6</v>
      </c>
      <c r="I51">
        <v>0.203313253</v>
      </c>
      <c r="J51">
        <v>0.14457831300000001</v>
      </c>
      <c r="K51">
        <v>0.20992366400000001</v>
      </c>
      <c r="L51">
        <v>0.249376558</v>
      </c>
      <c r="M51">
        <v>0.242366412</v>
      </c>
      <c r="N51">
        <v>0.40120663600000001</v>
      </c>
      <c r="O51">
        <v>0.45229007599999999</v>
      </c>
      <c r="P51">
        <v>0.37585027649703801</v>
      </c>
      <c r="Q51">
        <v>0.40100000000000002</v>
      </c>
      <c r="R51">
        <v>145.34653046314199</v>
      </c>
      <c r="S51">
        <v>-2.1637125844135801</v>
      </c>
      <c r="T51">
        <v>32.819402715938502</v>
      </c>
      <c r="U51">
        <v>-20.848580121994001</v>
      </c>
      <c r="V51">
        <v>3.6426003348974798</v>
      </c>
      <c r="W51" t="s">
        <v>53</v>
      </c>
      <c r="X51">
        <v>20123</v>
      </c>
      <c r="Y51">
        <v>665742</v>
      </c>
    </row>
    <row r="52" spans="1:25" x14ac:dyDescent="0.3">
      <c r="A52" t="s">
        <v>208</v>
      </c>
      <c r="B52" t="s">
        <v>85</v>
      </c>
      <c r="C52">
        <v>156</v>
      </c>
      <c r="D52">
        <v>672</v>
      </c>
      <c r="E52">
        <v>16</v>
      </c>
      <c r="F52">
        <v>89</v>
      </c>
      <c r="G52">
        <v>64</v>
      </c>
      <c r="H52">
        <v>34</v>
      </c>
      <c r="I52">
        <v>6.9940476000000001E-2</v>
      </c>
      <c r="J52">
        <v>0.1875</v>
      </c>
      <c r="K52">
        <v>0.144736842</v>
      </c>
      <c r="L52">
        <v>0.29936305699999999</v>
      </c>
      <c r="M52">
        <v>0.25822368400000001</v>
      </c>
      <c r="N52">
        <v>0.31838565000000002</v>
      </c>
      <c r="O52">
        <v>0.40296052599999999</v>
      </c>
      <c r="P52">
        <v>0.31514913236898201</v>
      </c>
      <c r="Q52">
        <v>0.28799999999999998</v>
      </c>
      <c r="R52">
        <v>107.75655801840099</v>
      </c>
      <c r="S52">
        <v>1.7789154346100899</v>
      </c>
      <c r="T52">
        <v>7.64443704508873</v>
      </c>
      <c r="U52">
        <v>5.8045898675918499</v>
      </c>
      <c r="V52">
        <v>3.6375240591620202</v>
      </c>
      <c r="W52" t="s">
        <v>208</v>
      </c>
      <c r="X52">
        <v>17929</v>
      </c>
      <c r="Y52">
        <v>656775</v>
      </c>
    </row>
    <row r="53" spans="1:25" x14ac:dyDescent="0.3">
      <c r="A53" t="s">
        <v>22</v>
      </c>
      <c r="B53" t="s">
        <v>23</v>
      </c>
      <c r="C53">
        <v>157</v>
      </c>
      <c r="D53">
        <v>666</v>
      </c>
      <c r="E53">
        <v>34</v>
      </c>
      <c r="F53">
        <v>90</v>
      </c>
      <c r="G53">
        <v>95</v>
      </c>
      <c r="H53">
        <v>11</v>
      </c>
      <c r="I53">
        <v>0.10810810799999999</v>
      </c>
      <c r="J53">
        <v>0.24174174100000001</v>
      </c>
      <c r="K53">
        <v>0.24573378900000001</v>
      </c>
      <c r="L53">
        <v>0.31979695400000002</v>
      </c>
      <c r="M53">
        <v>0.27303754200000002</v>
      </c>
      <c r="N53">
        <v>0.355855855</v>
      </c>
      <c r="O53">
        <v>0.51877133099999995</v>
      </c>
      <c r="P53">
        <v>0.36962461224728499</v>
      </c>
      <c r="Q53">
        <v>0.38300000000000001</v>
      </c>
      <c r="R53">
        <v>141.99937523578299</v>
      </c>
      <c r="S53">
        <v>-1.68209414510056</v>
      </c>
      <c r="T53">
        <v>29.794329367531098</v>
      </c>
      <c r="U53">
        <v>-16.4197998046875</v>
      </c>
      <c r="V53">
        <v>3.6098322405177199</v>
      </c>
      <c r="W53" t="s">
        <v>22</v>
      </c>
      <c r="X53">
        <v>19755</v>
      </c>
      <c r="Y53">
        <v>660271</v>
      </c>
    </row>
    <row r="54" spans="1:25" x14ac:dyDescent="0.3">
      <c r="A54" t="s">
        <v>133</v>
      </c>
      <c r="B54" t="s">
        <v>48</v>
      </c>
      <c r="C54">
        <v>158</v>
      </c>
      <c r="D54">
        <v>641</v>
      </c>
      <c r="E54">
        <v>17</v>
      </c>
      <c r="F54">
        <v>72</v>
      </c>
      <c r="G54">
        <v>72</v>
      </c>
      <c r="H54">
        <v>9</v>
      </c>
      <c r="I54">
        <v>9.0483619000000001E-2</v>
      </c>
      <c r="J54">
        <v>0.232449297</v>
      </c>
      <c r="K54">
        <v>0.16928446699999999</v>
      </c>
      <c r="L54">
        <v>0.33576642299999998</v>
      </c>
      <c r="M54">
        <v>0.27050610800000002</v>
      </c>
      <c r="N54">
        <v>0.34165366600000002</v>
      </c>
      <c r="O54">
        <v>0.43979057500000002</v>
      </c>
      <c r="P54">
        <v>0.33909621212508601</v>
      </c>
      <c r="Q54">
        <v>0.30599999999999999</v>
      </c>
      <c r="R54">
        <v>119.66531249173001</v>
      </c>
      <c r="S54">
        <v>0.916141745634377</v>
      </c>
      <c r="T54">
        <v>15.5616760183939</v>
      </c>
      <c r="U54">
        <v>-3.5127997398376398</v>
      </c>
      <c r="V54">
        <v>3.5681582242170702</v>
      </c>
      <c r="W54" t="s">
        <v>133</v>
      </c>
      <c r="X54">
        <v>17919</v>
      </c>
      <c r="Y54">
        <v>664023</v>
      </c>
    </row>
    <row r="55" spans="1:25" x14ac:dyDescent="0.3">
      <c r="A55" t="s">
        <v>372</v>
      </c>
      <c r="B55" t="s">
        <v>88</v>
      </c>
      <c r="C55">
        <v>118</v>
      </c>
      <c r="D55">
        <v>505</v>
      </c>
      <c r="E55">
        <v>16</v>
      </c>
      <c r="F55">
        <v>76</v>
      </c>
      <c r="G55">
        <v>63</v>
      </c>
      <c r="H55">
        <v>18</v>
      </c>
      <c r="I55">
        <v>5.1485148000000001E-2</v>
      </c>
      <c r="J55">
        <v>0.192079207</v>
      </c>
      <c r="K55">
        <v>0.17596566499999999</v>
      </c>
      <c r="L55">
        <v>0.33994334199999998</v>
      </c>
      <c r="M55">
        <v>0.29184549300000001</v>
      </c>
      <c r="N55">
        <v>0.34653465300000003</v>
      </c>
      <c r="O55">
        <v>0.467811158</v>
      </c>
      <c r="P55">
        <v>0.354722323748144</v>
      </c>
      <c r="Q55">
        <v>0.33600000000000002</v>
      </c>
      <c r="R55">
        <v>133.94609662710599</v>
      </c>
      <c r="S55">
        <v>0.25297370646148898</v>
      </c>
      <c r="T55">
        <v>20.170140449513401</v>
      </c>
      <c r="U55">
        <v>-4.0152897834777797</v>
      </c>
      <c r="V55">
        <v>3.51063164817</v>
      </c>
      <c r="W55" t="s">
        <v>372</v>
      </c>
      <c r="X55">
        <v>9241</v>
      </c>
      <c r="Y55">
        <v>516782</v>
      </c>
    </row>
    <row r="56" spans="1:25" x14ac:dyDescent="0.3">
      <c r="A56" t="s">
        <v>228</v>
      </c>
      <c r="B56" t="s">
        <v>278</v>
      </c>
      <c r="C56">
        <v>149</v>
      </c>
      <c r="D56">
        <v>577</v>
      </c>
      <c r="E56">
        <v>17</v>
      </c>
      <c r="F56">
        <v>66</v>
      </c>
      <c r="G56">
        <v>58</v>
      </c>
      <c r="H56">
        <v>18</v>
      </c>
      <c r="I56">
        <v>6.7590987000000005E-2</v>
      </c>
      <c r="J56">
        <v>0.15944540700000001</v>
      </c>
      <c r="K56">
        <v>0.15514018700000001</v>
      </c>
      <c r="L56">
        <v>0.27230046899999999</v>
      </c>
      <c r="M56">
        <v>0.24859813</v>
      </c>
      <c r="N56">
        <v>0.30329289399999998</v>
      </c>
      <c r="O56">
        <v>0.40373831700000001</v>
      </c>
      <c r="P56">
        <v>0.30997660007179301</v>
      </c>
      <c r="Q56">
        <v>0.29299999999999998</v>
      </c>
      <c r="R56">
        <v>104.577312262755</v>
      </c>
      <c r="S56">
        <v>4.0816860189661304</v>
      </c>
      <c r="T56">
        <v>7.0537261876923898</v>
      </c>
      <c r="U56">
        <v>7.7516820430755597</v>
      </c>
      <c r="V56">
        <v>3.4653328971422601</v>
      </c>
      <c r="W56" t="s">
        <v>228</v>
      </c>
      <c r="X56">
        <v>8709</v>
      </c>
      <c r="Y56">
        <v>462101</v>
      </c>
    </row>
    <row r="57" spans="1:25" x14ac:dyDescent="0.3">
      <c r="A57" t="s">
        <v>95</v>
      </c>
      <c r="B57" t="s">
        <v>48</v>
      </c>
      <c r="C57">
        <v>113</v>
      </c>
      <c r="D57">
        <v>487</v>
      </c>
      <c r="E57">
        <v>22</v>
      </c>
      <c r="F57">
        <v>65</v>
      </c>
      <c r="G57">
        <v>55</v>
      </c>
      <c r="H57">
        <v>4</v>
      </c>
      <c r="I57">
        <v>9.2402464000000004E-2</v>
      </c>
      <c r="J57">
        <v>0.21149897300000001</v>
      </c>
      <c r="K57">
        <v>0.223557692</v>
      </c>
      <c r="L57">
        <v>0.26962457299999998</v>
      </c>
      <c r="M57">
        <v>0.24278846100000001</v>
      </c>
      <c r="N57">
        <v>0.34907597499999998</v>
      </c>
      <c r="O57">
        <v>0.46634615299999999</v>
      </c>
      <c r="P57">
        <v>0.35689376989184401</v>
      </c>
      <c r="Q57">
        <v>0.36399999999999999</v>
      </c>
      <c r="R57">
        <v>131.83486482994999</v>
      </c>
      <c r="S57">
        <v>-1.1631058328785</v>
      </c>
      <c r="T57">
        <v>16.849573158591799</v>
      </c>
      <c r="U57">
        <v>-1.41350597143173</v>
      </c>
      <c r="V57">
        <v>3.3704892074865098</v>
      </c>
      <c r="W57" t="s">
        <v>95</v>
      </c>
      <c r="X57">
        <v>11609</v>
      </c>
      <c r="Y57">
        <v>575929</v>
      </c>
    </row>
    <row r="58" spans="1:25" x14ac:dyDescent="0.3">
      <c r="A58" t="s">
        <v>286</v>
      </c>
      <c r="B58" t="s">
        <v>19</v>
      </c>
      <c r="C58">
        <v>160</v>
      </c>
      <c r="D58">
        <v>706</v>
      </c>
      <c r="E58">
        <v>32</v>
      </c>
      <c r="F58">
        <v>90</v>
      </c>
      <c r="G58">
        <v>97</v>
      </c>
      <c r="H58">
        <v>8</v>
      </c>
      <c r="I58">
        <v>8.2152974000000004E-2</v>
      </c>
      <c r="J58">
        <v>0.16430594900000001</v>
      </c>
      <c r="K58">
        <v>0.20532915400000001</v>
      </c>
      <c r="L58">
        <v>0.28947368400000001</v>
      </c>
      <c r="M58">
        <v>0.27429467000000002</v>
      </c>
      <c r="N58">
        <v>0.33852691200000001</v>
      </c>
      <c r="O58">
        <v>0.47962382399999998</v>
      </c>
      <c r="P58">
        <v>0.35149667637688697</v>
      </c>
      <c r="Q58">
        <v>0.35099999999999998</v>
      </c>
      <c r="R58">
        <v>132.51431702083599</v>
      </c>
      <c r="S58">
        <v>-1.0233132662251501</v>
      </c>
      <c r="T58">
        <v>24.808069676492401</v>
      </c>
      <c r="U58">
        <v>-15.1230499744415</v>
      </c>
      <c r="V58">
        <v>3.3549129528046402</v>
      </c>
      <c r="W58" t="s">
        <v>286</v>
      </c>
      <c r="X58">
        <v>19611</v>
      </c>
      <c r="Y58">
        <v>665489</v>
      </c>
    </row>
    <row r="59" spans="1:25" x14ac:dyDescent="0.3">
      <c r="A59" t="s">
        <v>199</v>
      </c>
      <c r="B59" t="s">
        <v>29</v>
      </c>
      <c r="C59">
        <v>136</v>
      </c>
      <c r="D59">
        <v>558</v>
      </c>
      <c r="E59">
        <v>22</v>
      </c>
      <c r="F59">
        <v>72</v>
      </c>
      <c r="G59">
        <v>63</v>
      </c>
      <c r="H59">
        <v>11</v>
      </c>
      <c r="I59">
        <v>3.9426522999999998E-2</v>
      </c>
      <c r="J59">
        <v>0.24193548300000001</v>
      </c>
      <c r="K59">
        <v>0.17274472099999999</v>
      </c>
      <c r="L59">
        <v>0.29810298099999999</v>
      </c>
      <c r="M59">
        <v>0.25335892500000001</v>
      </c>
      <c r="N59">
        <v>0.28880866399999999</v>
      </c>
      <c r="O59">
        <v>0.426103646</v>
      </c>
      <c r="P59">
        <v>0.30914948305068002</v>
      </c>
      <c r="Q59">
        <v>0.3</v>
      </c>
      <c r="R59">
        <v>102.075979600412</v>
      </c>
      <c r="S59">
        <v>2.22798673249781</v>
      </c>
      <c r="T59">
        <v>3.5315304515247501</v>
      </c>
      <c r="U59">
        <v>10.1939601898193</v>
      </c>
      <c r="V59">
        <v>3.2890242384052399</v>
      </c>
      <c r="W59" t="s">
        <v>199</v>
      </c>
      <c r="X59">
        <v>21636</v>
      </c>
      <c r="Y59">
        <v>665161</v>
      </c>
    </row>
    <row r="60" spans="1:25" x14ac:dyDescent="0.3">
      <c r="A60" t="s">
        <v>162</v>
      </c>
      <c r="B60" t="s">
        <v>17</v>
      </c>
      <c r="C60">
        <v>125</v>
      </c>
      <c r="D60">
        <v>541</v>
      </c>
      <c r="E60">
        <v>12</v>
      </c>
      <c r="F60">
        <v>74</v>
      </c>
      <c r="G60">
        <v>46</v>
      </c>
      <c r="H60">
        <v>4</v>
      </c>
      <c r="I60">
        <v>0.123844731</v>
      </c>
      <c r="J60">
        <v>0.13123844700000001</v>
      </c>
      <c r="K60">
        <v>0.11563169099999999</v>
      </c>
      <c r="L60">
        <v>0.28497409299999998</v>
      </c>
      <c r="M60">
        <v>0.26124196999999999</v>
      </c>
      <c r="N60">
        <v>0.35740740700000001</v>
      </c>
      <c r="O60">
        <v>0.37687366100000003</v>
      </c>
      <c r="P60">
        <v>0.32946598452550302</v>
      </c>
      <c r="Q60">
        <v>0.34399999999999997</v>
      </c>
      <c r="R60">
        <v>117.62669572461699</v>
      </c>
      <c r="S60">
        <v>-2.48464000085368</v>
      </c>
      <c r="T60">
        <v>8.24626854568473</v>
      </c>
      <c r="U60">
        <v>5.0838497877120901</v>
      </c>
      <c r="V60">
        <v>3.1912136270099798</v>
      </c>
      <c r="W60" t="s">
        <v>162</v>
      </c>
      <c r="X60">
        <v>9874</v>
      </c>
      <c r="Y60">
        <v>518934</v>
      </c>
    </row>
    <row r="61" spans="1:25" x14ac:dyDescent="0.3">
      <c r="A61" t="s">
        <v>96</v>
      </c>
      <c r="B61" t="s">
        <v>278</v>
      </c>
      <c r="C61">
        <v>138</v>
      </c>
      <c r="D61">
        <v>568</v>
      </c>
      <c r="E61">
        <v>28</v>
      </c>
      <c r="F61">
        <v>87</v>
      </c>
      <c r="G61">
        <v>87</v>
      </c>
      <c r="H61">
        <v>2</v>
      </c>
      <c r="I61">
        <v>6.6901407999999996E-2</v>
      </c>
      <c r="J61">
        <v>0.22183098500000001</v>
      </c>
      <c r="K61">
        <v>0.22972972999999999</v>
      </c>
      <c r="L61">
        <v>0.29347825999999999</v>
      </c>
      <c r="M61">
        <v>0.26254826199999998</v>
      </c>
      <c r="N61">
        <v>0.32042253500000001</v>
      </c>
      <c r="O61">
        <v>0.492277992</v>
      </c>
      <c r="P61">
        <v>0.34955521253213001</v>
      </c>
      <c r="Q61">
        <v>0.316</v>
      </c>
      <c r="R61">
        <v>124.068509181539</v>
      </c>
      <c r="S61">
        <v>-2.7663587215356502</v>
      </c>
      <c r="T61">
        <v>13.1170555874571</v>
      </c>
      <c r="U61">
        <v>-2.1959275044500801</v>
      </c>
      <c r="V61">
        <v>3.1874646556347601</v>
      </c>
      <c r="W61" t="s">
        <v>96</v>
      </c>
      <c r="X61">
        <v>11615</v>
      </c>
      <c r="Y61">
        <v>592273</v>
      </c>
    </row>
    <row r="62" spans="1:25" x14ac:dyDescent="0.3">
      <c r="A62" t="s">
        <v>123</v>
      </c>
      <c r="B62" t="s">
        <v>40</v>
      </c>
      <c r="C62">
        <v>136</v>
      </c>
      <c r="D62">
        <v>560</v>
      </c>
      <c r="E62">
        <v>7</v>
      </c>
      <c r="F62">
        <v>55</v>
      </c>
      <c r="G62">
        <v>41</v>
      </c>
      <c r="H62">
        <v>20</v>
      </c>
      <c r="I62">
        <v>8.5714285000000001E-2</v>
      </c>
      <c r="J62">
        <v>0.217857142</v>
      </c>
      <c r="K62">
        <v>0.100990099</v>
      </c>
      <c r="L62">
        <v>0.30687830599999999</v>
      </c>
      <c r="M62">
        <v>0.24356435600000001</v>
      </c>
      <c r="N62">
        <v>0.31428571399999999</v>
      </c>
      <c r="O62">
        <v>0.34455445499999998</v>
      </c>
      <c r="P62">
        <v>0.29447688460350002</v>
      </c>
      <c r="Q62">
        <v>0.30299999999999999</v>
      </c>
      <c r="R62">
        <v>86.795613995669598</v>
      </c>
      <c r="S62">
        <v>2.75884068664163</v>
      </c>
      <c r="T62">
        <v>-5.8323345310923198</v>
      </c>
      <c r="U62">
        <v>16.5150901079177</v>
      </c>
      <c r="V62">
        <v>3.13369294655765</v>
      </c>
      <c r="W62" t="s">
        <v>123</v>
      </c>
      <c r="X62">
        <v>18577</v>
      </c>
      <c r="Y62">
        <v>663647</v>
      </c>
    </row>
    <row r="63" spans="1:25" x14ac:dyDescent="0.3">
      <c r="A63" t="s">
        <v>206</v>
      </c>
      <c r="B63" t="s">
        <v>172</v>
      </c>
      <c r="C63">
        <v>153</v>
      </c>
      <c r="D63">
        <v>670</v>
      </c>
      <c r="E63">
        <v>11</v>
      </c>
      <c r="F63">
        <v>86</v>
      </c>
      <c r="G63">
        <v>71</v>
      </c>
      <c r="H63">
        <v>18</v>
      </c>
      <c r="I63">
        <v>3.7313432000000001E-2</v>
      </c>
      <c r="J63">
        <v>0.16567164100000001</v>
      </c>
      <c r="K63">
        <v>0.12087912100000001</v>
      </c>
      <c r="L63">
        <v>0.32562620399999997</v>
      </c>
      <c r="M63">
        <v>0.28257456800000003</v>
      </c>
      <c r="N63">
        <v>0.311940298</v>
      </c>
      <c r="O63">
        <v>0.403453689</v>
      </c>
      <c r="P63">
        <v>0.31125078388114402</v>
      </c>
      <c r="Q63">
        <v>0.31</v>
      </c>
      <c r="R63">
        <v>104.81245453247</v>
      </c>
      <c r="S63">
        <v>5.3668901338241897</v>
      </c>
      <c r="T63">
        <v>8.9952450574091092</v>
      </c>
      <c r="U63">
        <v>-0.46747016906738198</v>
      </c>
      <c r="V63">
        <v>3.11418725644468</v>
      </c>
      <c r="W63" t="s">
        <v>206</v>
      </c>
      <c r="X63">
        <v>15518</v>
      </c>
      <c r="Y63">
        <v>642708</v>
      </c>
    </row>
    <row r="64" spans="1:25" x14ac:dyDescent="0.3">
      <c r="A64" t="s">
        <v>20</v>
      </c>
      <c r="B64" t="s">
        <v>21</v>
      </c>
      <c r="C64">
        <v>162</v>
      </c>
      <c r="D64">
        <v>699</v>
      </c>
      <c r="E64">
        <v>34</v>
      </c>
      <c r="F64">
        <v>86</v>
      </c>
      <c r="G64">
        <v>103</v>
      </c>
      <c r="H64">
        <v>0</v>
      </c>
      <c r="I64">
        <v>0.107296137</v>
      </c>
      <c r="J64">
        <v>0.24320457700000001</v>
      </c>
      <c r="K64">
        <v>0.23701298700000001</v>
      </c>
      <c r="L64">
        <v>0.27403846100000001</v>
      </c>
      <c r="M64">
        <v>0.24025974</v>
      </c>
      <c r="N64">
        <v>0.32474964200000001</v>
      </c>
      <c r="O64">
        <v>0.47727272700000001</v>
      </c>
      <c r="P64">
        <v>0.34376172835348601</v>
      </c>
      <c r="Q64">
        <v>0.34699999999999998</v>
      </c>
      <c r="R64">
        <v>120.47821535126199</v>
      </c>
      <c r="S64">
        <v>-1.872998513747</v>
      </c>
      <c r="T64">
        <v>14.757896405761199</v>
      </c>
      <c r="U64">
        <v>-9.6101994514465297</v>
      </c>
      <c r="V64">
        <v>3.0519496897596601</v>
      </c>
      <c r="W64" t="s">
        <v>20</v>
      </c>
      <c r="X64">
        <v>14344</v>
      </c>
      <c r="Y64">
        <v>621566</v>
      </c>
    </row>
    <row r="65" spans="1:25" x14ac:dyDescent="0.3">
      <c r="A65" t="s">
        <v>52</v>
      </c>
      <c r="B65" t="s">
        <v>35</v>
      </c>
      <c r="C65">
        <v>156</v>
      </c>
      <c r="D65">
        <v>657</v>
      </c>
      <c r="E65">
        <v>27</v>
      </c>
      <c r="F65">
        <v>88</v>
      </c>
      <c r="G65">
        <v>101</v>
      </c>
      <c r="H65">
        <v>25</v>
      </c>
      <c r="I65">
        <v>6.0882800000000001E-2</v>
      </c>
      <c r="J65">
        <v>0.27853881200000002</v>
      </c>
      <c r="K65">
        <v>0.20661157099999999</v>
      </c>
      <c r="L65">
        <v>0.30922693200000001</v>
      </c>
      <c r="M65">
        <v>0.24958677600000001</v>
      </c>
      <c r="N65">
        <v>0.299847792</v>
      </c>
      <c r="O65">
        <v>0.456198347</v>
      </c>
      <c r="P65">
        <v>0.32436932015964998</v>
      </c>
      <c r="Q65">
        <v>0.32200000000000001</v>
      </c>
      <c r="R65">
        <v>109.55241249362901</v>
      </c>
      <c r="S65">
        <v>4.6216788892634204</v>
      </c>
      <c r="T65">
        <v>11.6839885859912</v>
      </c>
      <c r="U65">
        <v>-4.05662977695465</v>
      </c>
      <c r="V65">
        <v>2.9765954701977901</v>
      </c>
      <c r="W65" t="s">
        <v>52</v>
      </c>
      <c r="X65">
        <v>19287</v>
      </c>
      <c r="Y65">
        <v>666969</v>
      </c>
    </row>
    <row r="66" spans="1:25" x14ac:dyDescent="0.3">
      <c r="A66" t="s">
        <v>26</v>
      </c>
      <c r="B66" t="s">
        <v>19</v>
      </c>
      <c r="C66">
        <v>131</v>
      </c>
      <c r="D66">
        <v>535</v>
      </c>
      <c r="E66">
        <v>25</v>
      </c>
      <c r="F66">
        <v>71</v>
      </c>
      <c r="G66">
        <v>77</v>
      </c>
      <c r="H66">
        <v>6</v>
      </c>
      <c r="I66">
        <v>6.3551400999999993E-2</v>
      </c>
      <c r="J66">
        <v>0.28411214899999998</v>
      </c>
      <c r="K66">
        <v>0.22444889700000001</v>
      </c>
      <c r="L66">
        <v>0.33540372600000001</v>
      </c>
      <c r="M66">
        <v>0.26653306599999999</v>
      </c>
      <c r="N66">
        <v>0.31588785000000003</v>
      </c>
      <c r="O66">
        <v>0.49098196300000002</v>
      </c>
      <c r="P66">
        <v>0.34775352054667202</v>
      </c>
      <c r="Q66">
        <v>0.35099999999999998</v>
      </c>
      <c r="R66">
        <v>129.87172501874801</v>
      </c>
      <c r="S66">
        <v>0.52115540765225798</v>
      </c>
      <c r="T66">
        <v>18.5049943963357</v>
      </c>
      <c r="U66">
        <v>-7.5686898231506303</v>
      </c>
      <c r="V66">
        <v>2.9200020445653001</v>
      </c>
      <c r="W66" t="s">
        <v>26</v>
      </c>
      <c r="X66">
        <v>13066</v>
      </c>
      <c r="Y66">
        <v>606192</v>
      </c>
    </row>
    <row r="67" spans="1:25" x14ac:dyDescent="0.3">
      <c r="A67" t="s">
        <v>105</v>
      </c>
      <c r="B67" t="s">
        <v>272</v>
      </c>
      <c r="C67">
        <v>153</v>
      </c>
      <c r="D67">
        <v>645</v>
      </c>
      <c r="E67">
        <v>20</v>
      </c>
      <c r="F67">
        <v>72</v>
      </c>
      <c r="G67">
        <v>89</v>
      </c>
      <c r="H67">
        <v>32</v>
      </c>
      <c r="I67">
        <v>7.1317828999999999E-2</v>
      </c>
      <c r="J67">
        <v>0.241860465</v>
      </c>
      <c r="K67">
        <v>0.182593857</v>
      </c>
      <c r="L67">
        <v>0.32524271799999999</v>
      </c>
      <c r="M67">
        <v>0.26279863399999998</v>
      </c>
      <c r="N67">
        <v>0.32713178199999998</v>
      </c>
      <c r="O67">
        <v>0.445392491</v>
      </c>
      <c r="P67">
        <v>0.33551845756325999</v>
      </c>
      <c r="Q67">
        <v>0.30099999999999999</v>
      </c>
      <c r="R67">
        <v>124.41272813921999</v>
      </c>
      <c r="S67">
        <v>-1.50903648836538</v>
      </c>
      <c r="T67">
        <v>16.210173310515799</v>
      </c>
      <c r="U67">
        <v>-8.7623997628688794</v>
      </c>
      <c r="V67">
        <v>2.9179999355025998</v>
      </c>
      <c r="W67" t="s">
        <v>105</v>
      </c>
      <c r="X67">
        <v>19290</v>
      </c>
      <c r="Y67">
        <v>668227</v>
      </c>
    </row>
    <row r="68" spans="1:25" x14ac:dyDescent="0.3">
      <c r="A68" t="s">
        <v>141</v>
      </c>
      <c r="B68" t="s">
        <v>35</v>
      </c>
      <c r="C68">
        <v>157</v>
      </c>
      <c r="D68">
        <v>645</v>
      </c>
      <c r="E68">
        <v>27</v>
      </c>
      <c r="F68">
        <v>74</v>
      </c>
      <c r="G68">
        <v>76</v>
      </c>
      <c r="H68">
        <v>2</v>
      </c>
      <c r="I68">
        <v>7.4418603999999999E-2</v>
      </c>
      <c r="J68">
        <v>0.22790697600000001</v>
      </c>
      <c r="K68">
        <v>0.19055649299999999</v>
      </c>
      <c r="L68">
        <v>0.362768496</v>
      </c>
      <c r="M68">
        <v>0.301854974</v>
      </c>
      <c r="N68">
        <v>0.35813953399999998</v>
      </c>
      <c r="O68">
        <v>0.49241146699999999</v>
      </c>
      <c r="P68">
        <v>0.368309873351783</v>
      </c>
      <c r="Q68">
        <v>0.34399999999999997</v>
      </c>
      <c r="R68">
        <v>140.573550725579</v>
      </c>
      <c r="S68">
        <v>-3.2395409583113999</v>
      </c>
      <c r="T68">
        <v>26.209492901901498</v>
      </c>
      <c r="U68">
        <v>-18.911349773406901</v>
      </c>
      <c r="V68">
        <v>2.9022892872416</v>
      </c>
      <c r="W68" t="s">
        <v>141</v>
      </c>
      <c r="X68">
        <v>19566</v>
      </c>
      <c r="Y68">
        <v>663993</v>
      </c>
    </row>
    <row r="69" spans="1:25" x14ac:dyDescent="0.3">
      <c r="A69" t="s">
        <v>77</v>
      </c>
      <c r="B69" t="s">
        <v>69</v>
      </c>
      <c r="C69">
        <v>153</v>
      </c>
      <c r="D69">
        <v>597</v>
      </c>
      <c r="E69">
        <v>20</v>
      </c>
      <c r="F69">
        <v>67</v>
      </c>
      <c r="G69">
        <v>67</v>
      </c>
      <c r="H69">
        <v>7</v>
      </c>
      <c r="I69">
        <v>0.100502512</v>
      </c>
      <c r="J69">
        <v>0.26465661600000001</v>
      </c>
      <c r="K69">
        <v>0.16824196599999999</v>
      </c>
      <c r="L69">
        <v>0.31073446300000002</v>
      </c>
      <c r="M69">
        <v>0.24574669099999999</v>
      </c>
      <c r="N69">
        <v>0.326633165</v>
      </c>
      <c r="O69">
        <v>0.41398865699999998</v>
      </c>
      <c r="P69">
        <v>0.32567378374400002</v>
      </c>
      <c r="Q69">
        <v>0.33</v>
      </c>
      <c r="R69">
        <v>94.562633974674796</v>
      </c>
      <c r="S69">
        <v>0.74636704707518198</v>
      </c>
      <c r="T69">
        <v>-3.0250906291345001</v>
      </c>
      <c r="U69">
        <v>10.151350021362299</v>
      </c>
      <c r="V69">
        <v>2.89321234609268</v>
      </c>
      <c r="W69" t="s">
        <v>77</v>
      </c>
      <c r="X69">
        <v>15112</v>
      </c>
      <c r="Y69">
        <v>641857</v>
      </c>
    </row>
    <row r="70" spans="1:25" x14ac:dyDescent="0.3">
      <c r="A70" t="s">
        <v>216</v>
      </c>
      <c r="B70" t="s">
        <v>277</v>
      </c>
      <c r="C70">
        <v>140</v>
      </c>
      <c r="D70">
        <v>541</v>
      </c>
      <c r="E70">
        <v>14</v>
      </c>
      <c r="F70">
        <v>71</v>
      </c>
      <c r="G70">
        <v>62</v>
      </c>
      <c r="H70">
        <v>21</v>
      </c>
      <c r="I70">
        <v>6.0998151E-2</v>
      </c>
      <c r="J70">
        <v>0.16451016600000001</v>
      </c>
      <c r="K70">
        <v>0.139344262</v>
      </c>
      <c r="L70">
        <v>0.28974358900000002</v>
      </c>
      <c r="M70">
        <v>0.260245901</v>
      </c>
      <c r="N70">
        <v>0.322222222</v>
      </c>
      <c r="O70">
        <v>0.399590163</v>
      </c>
      <c r="P70">
        <v>0.31747687481067799</v>
      </c>
      <c r="Q70">
        <v>0.29899999999999999</v>
      </c>
      <c r="R70">
        <v>107.67119410987</v>
      </c>
      <c r="S70">
        <v>1.26645801216363</v>
      </c>
      <c r="T70">
        <v>6.0882289527451299</v>
      </c>
      <c r="U70">
        <v>2.5420711189508398</v>
      </c>
      <c r="V70">
        <v>2.8499268742774602</v>
      </c>
      <c r="W70" t="s">
        <v>216</v>
      </c>
      <c r="X70">
        <v>16426</v>
      </c>
      <c r="Y70">
        <v>642731</v>
      </c>
    </row>
    <row r="71" spans="1:25" x14ac:dyDescent="0.3">
      <c r="A71" t="s">
        <v>119</v>
      </c>
      <c r="B71" t="s">
        <v>40</v>
      </c>
      <c r="C71">
        <v>145</v>
      </c>
      <c r="D71">
        <v>614</v>
      </c>
      <c r="E71">
        <v>27</v>
      </c>
      <c r="F71">
        <v>74</v>
      </c>
      <c r="G71">
        <v>62</v>
      </c>
      <c r="H71">
        <v>7</v>
      </c>
      <c r="I71">
        <v>9.1205210999999994E-2</v>
      </c>
      <c r="J71">
        <v>0.22964169300000001</v>
      </c>
      <c r="K71">
        <v>0.199261993</v>
      </c>
      <c r="L71">
        <v>0.30585106299999998</v>
      </c>
      <c r="M71">
        <v>0.26199261899999998</v>
      </c>
      <c r="N71">
        <v>0.34527687200000001</v>
      </c>
      <c r="O71">
        <v>0.46125461200000001</v>
      </c>
      <c r="P71">
        <v>0.34893413495860598</v>
      </c>
      <c r="Q71">
        <v>0.32900000000000001</v>
      </c>
      <c r="R71">
        <v>124.032203817553</v>
      </c>
      <c r="S71">
        <v>-1.7487864810973399</v>
      </c>
      <c r="T71">
        <v>15.3950615272558</v>
      </c>
      <c r="U71">
        <v>-9.3656726181507093</v>
      </c>
      <c r="V71">
        <v>2.8391248098686499</v>
      </c>
      <c r="W71" t="s">
        <v>119</v>
      </c>
      <c r="X71">
        <v>19326</v>
      </c>
      <c r="Y71">
        <v>668804</v>
      </c>
    </row>
    <row r="72" spans="1:25" x14ac:dyDescent="0.3">
      <c r="A72" t="s">
        <v>438</v>
      </c>
      <c r="B72" t="s">
        <v>85</v>
      </c>
      <c r="C72">
        <v>150</v>
      </c>
      <c r="D72">
        <v>533</v>
      </c>
      <c r="E72">
        <v>13</v>
      </c>
      <c r="F72">
        <v>63</v>
      </c>
      <c r="G72">
        <v>50</v>
      </c>
      <c r="H72">
        <v>35</v>
      </c>
      <c r="I72">
        <v>5.0656659999999999E-2</v>
      </c>
      <c r="J72">
        <v>0.27579737300000001</v>
      </c>
      <c r="K72">
        <v>0.15789473700000001</v>
      </c>
      <c r="L72">
        <v>0.28571428500000001</v>
      </c>
      <c r="M72">
        <v>0.22064777299999999</v>
      </c>
      <c r="N72">
        <v>0.26704545400000002</v>
      </c>
      <c r="O72">
        <v>0.37854251</v>
      </c>
      <c r="P72">
        <v>0.28114772113886699</v>
      </c>
      <c r="Q72">
        <v>0.27200000000000002</v>
      </c>
      <c r="R72">
        <v>83.752252172758105</v>
      </c>
      <c r="S72">
        <v>4.9913485050201398</v>
      </c>
      <c r="T72">
        <v>-4.7538053447458104</v>
      </c>
      <c r="U72">
        <v>14.8060798645019</v>
      </c>
      <c r="V72">
        <v>2.8205588237533301</v>
      </c>
      <c r="W72" t="s">
        <v>438</v>
      </c>
      <c r="X72">
        <v>17273</v>
      </c>
      <c r="Y72">
        <v>622761</v>
      </c>
    </row>
    <row r="73" spans="1:25" x14ac:dyDescent="0.3">
      <c r="A73" t="s">
        <v>153</v>
      </c>
      <c r="B73" t="s">
        <v>17</v>
      </c>
      <c r="C73">
        <v>140</v>
      </c>
      <c r="D73">
        <v>572</v>
      </c>
      <c r="E73">
        <v>24</v>
      </c>
      <c r="F73">
        <v>73</v>
      </c>
      <c r="G73">
        <v>76</v>
      </c>
      <c r="H73">
        <v>10</v>
      </c>
      <c r="I73">
        <v>6.8181818000000005E-2</v>
      </c>
      <c r="J73">
        <v>0.225524475</v>
      </c>
      <c r="K73">
        <v>0.19391634999999999</v>
      </c>
      <c r="L73">
        <v>0.29521276499999999</v>
      </c>
      <c r="M73">
        <v>0.256653992</v>
      </c>
      <c r="N73">
        <v>0.309982486</v>
      </c>
      <c r="O73">
        <v>0.45057034200000001</v>
      </c>
      <c r="P73">
        <v>0.328243811226896</v>
      </c>
      <c r="Q73">
        <v>0.31900000000000001</v>
      </c>
      <c r="R73">
        <v>116.76386619505401</v>
      </c>
      <c r="S73">
        <v>-2.1594977108761602</v>
      </c>
      <c r="T73">
        <v>8.6309269137762499</v>
      </c>
      <c r="U73">
        <v>-5.7888031005859299E-2</v>
      </c>
      <c r="V73">
        <v>2.7943986231915598</v>
      </c>
      <c r="W73" t="s">
        <v>153</v>
      </c>
      <c r="X73">
        <v>16997</v>
      </c>
      <c r="Y73">
        <v>650402</v>
      </c>
    </row>
    <row r="74" spans="1:25" x14ac:dyDescent="0.3">
      <c r="A74" t="s">
        <v>241</v>
      </c>
      <c r="B74" t="s">
        <v>99</v>
      </c>
      <c r="C74">
        <v>144</v>
      </c>
      <c r="D74">
        <v>603</v>
      </c>
      <c r="E74">
        <v>8</v>
      </c>
      <c r="F74">
        <v>88</v>
      </c>
      <c r="G74">
        <v>49</v>
      </c>
      <c r="H74">
        <v>4</v>
      </c>
      <c r="I74">
        <v>8.2918739000000005E-2</v>
      </c>
      <c r="J74">
        <v>7.1310116000000007E-2</v>
      </c>
      <c r="K74">
        <v>0.104204753</v>
      </c>
      <c r="L74">
        <v>0.33066132199999998</v>
      </c>
      <c r="M74">
        <v>0.31627056599999998</v>
      </c>
      <c r="N74">
        <v>0.374792703</v>
      </c>
      <c r="O74">
        <v>0.42047531900000001</v>
      </c>
      <c r="P74">
        <v>0.34951040391715699</v>
      </c>
      <c r="Q74">
        <v>0.33300000000000002</v>
      </c>
      <c r="R74">
        <v>131.0089670767</v>
      </c>
      <c r="S74">
        <v>-2.59590074792504</v>
      </c>
      <c r="T74">
        <v>18.4454169098323</v>
      </c>
      <c r="U74">
        <v>-10.902490377426099</v>
      </c>
      <c r="V74">
        <v>2.78890157145928</v>
      </c>
      <c r="W74" t="s">
        <v>241</v>
      </c>
      <c r="X74">
        <v>18568</v>
      </c>
      <c r="Y74">
        <v>650333</v>
      </c>
    </row>
    <row r="75" spans="1:25" x14ac:dyDescent="0.3">
      <c r="A75" t="s">
        <v>385</v>
      </c>
      <c r="B75" t="s">
        <v>32</v>
      </c>
      <c r="C75">
        <v>126</v>
      </c>
      <c r="D75">
        <v>468</v>
      </c>
      <c r="E75">
        <v>5</v>
      </c>
      <c r="F75">
        <v>64</v>
      </c>
      <c r="G75">
        <v>45</v>
      </c>
      <c r="H75">
        <v>2</v>
      </c>
      <c r="I75">
        <v>0.128205128</v>
      </c>
      <c r="J75">
        <v>0.149572649</v>
      </c>
      <c r="K75">
        <v>9.7186701E-2</v>
      </c>
      <c r="L75">
        <v>0.33018867899999998</v>
      </c>
      <c r="M75">
        <v>0.28132992299999998</v>
      </c>
      <c r="N75">
        <v>0.39400428199999998</v>
      </c>
      <c r="O75">
        <v>0.37851662400000002</v>
      </c>
      <c r="P75">
        <v>0.34877882060063198</v>
      </c>
      <c r="Q75">
        <v>0.33900000000000002</v>
      </c>
      <c r="R75">
        <v>127.659732854485</v>
      </c>
      <c r="S75">
        <v>-2.41656749136745</v>
      </c>
      <c r="T75">
        <v>12.6231671024628</v>
      </c>
      <c r="U75">
        <v>-2.8136430233716898</v>
      </c>
      <c r="V75">
        <v>2.7114569727386102</v>
      </c>
      <c r="W75" t="s">
        <v>385</v>
      </c>
      <c r="X75">
        <v>24679</v>
      </c>
      <c r="Y75">
        <v>680977</v>
      </c>
    </row>
    <row r="76" spans="1:25" x14ac:dyDescent="0.3">
      <c r="A76" t="s">
        <v>419</v>
      </c>
      <c r="B76" t="s">
        <v>25</v>
      </c>
      <c r="C76">
        <v>129</v>
      </c>
      <c r="D76">
        <v>471</v>
      </c>
      <c r="E76">
        <v>6</v>
      </c>
      <c r="F76">
        <v>66</v>
      </c>
      <c r="G76">
        <v>42</v>
      </c>
      <c r="H76">
        <v>7</v>
      </c>
      <c r="I76">
        <v>9.9787685000000001E-2</v>
      </c>
      <c r="J76">
        <v>0.201698513</v>
      </c>
      <c r="K76">
        <v>0.12351544</v>
      </c>
      <c r="L76">
        <v>0.34055727499999999</v>
      </c>
      <c r="M76">
        <v>0.27553444100000002</v>
      </c>
      <c r="N76">
        <v>0.346072186</v>
      </c>
      <c r="O76">
        <v>0.399049881</v>
      </c>
      <c r="P76">
        <v>0.32824114806586202</v>
      </c>
      <c r="Q76">
        <v>0.314</v>
      </c>
      <c r="R76">
        <v>113.658730946563</v>
      </c>
      <c r="S76">
        <v>0.90600462350994304</v>
      </c>
      <c r="T76">
        <v>8.3804263009493702</v>
      </c>
      <c r="U76">
        <v>1.1332339942455201</v>
      </c>
      <c r="V76">
        <v>2.6911711540451999</v>
      </c>
      <c r="W76" t="s">
        <v>419</v>
      </c>
      <c r="X76">
        <v>19955</v>
      </c>
      <c r="Y76">
        <v>666158</v>
      </c>
    </row>
    <row r="77" spans="1:25" x14ac:dyDescent="0.3">
      <c r="A77" t="s">
        <v>432</v>
      </c>
      <c r="B77" t="s">
        <v>85</v>
      </c>
      <c r="C77">
        <v>118</v>
      </c>
      <c r="D77">
        <v>445</v>
      </c>
      <c r="E77">
        <v>16</v>
      </c>
      <c r="F77">
        <v>50</v>
      </c>
      <c r="G77">
        <v>51</v>
      </c>
      <c r="H77">
        <v>1</v>
      </c>
      <c r="I77">
        <v>6.7415729999999993E-2</v>
      </c>
      <c r="J77">
        <v>0.22022471900000001</v>
      </c>
      <c r="K77">
        <v>0.16625310200000001</v>
      </c>
      <c r="L77">
        <v>0.286689419</v>
      </c>
      <c r="M77">
        <v>0.24813895699999999</v>
      </c>
      <c r="N77">
        <v>0.305429864</v>
      </c>
      <c r="O77">
        <v>0.41439205899999998</v>
      </c>
      <c r="P77">
        <v>0.313168495961057</v>
      </c>
      <c r="Q77">
        <v>0.32</v>
      </c>
      <c r="R77">
        <v>106.358268936131</v>
      </c>
      <c r="S77">
        <v>1.1891719717532301</v>
      </c>
      <c r="T77">
        <v>4.3731292011757299</v>
      </c>
      <c r="U77">
        <v>6.7906601428985596</v>
      </c>
      <c r="V77">
        <v>2.6458390863925199</v>
      </c>
      <c r="W77" t="s">
        <v>432</v>
      </c>
      <c r="X77">
        <v>18795</v>
      </c>
      <c r="Y77">
        <v>602104</v>
      </c>
    </row>
    <row r="78" spans="1:25" x14ac:dyDescent="0.3">
      <c r="A78" t="s">
        <v>70</v>
      </c>
      <c r="B78" t="s">
        <v>46</v>
      </c>
      <c r="C78">
        <v>99</v>
      </c>
      <c r="D78">
        <v>426</v>
      </c>
      <c r="E78">
        <v>18</v>
      </c>
      <c r="F78">
        <v>63</v>
      </c>
      <c r="G78">
        <v>65</v>
      </c>
      <c r="H78">
        <v>11</v>
      </c>
      <c r="I78">
        <v>0.10798122</v>
      </c>
      <c r="J78">
        <v>0.204225352</v>
      </c>
      <c r="K78">
        <v>0.22702702699999999</v>
      </c>
      <c r="L78">
        <v>0.32352941099999999</v>
      </c>
      <c r="M78">
        <v>0.28648648599999998</v>
      </c>
      <c r="N78">
        <v>0.36384976499999999</v>
      </c>
      <c r="O78">
        <v>0.51351351300000003</v>
      </c>
      <c r="P78">
        <v>0.36932891035537302</v>
      </c>
      <c r="Q78">
        <v>0.38</v>
      </c>
      <c r="R78">
        <v>138.845258922108</v>
      </c>
      <c r="S78">
        <v>1.14752112468704</v>
      </c>
      <c r="T78">
        <v>20.373743345583701</v>
      </c>
      <c r="U78">
        <v>-9.7635755538940394</v>
      </c>
      <c r="V78">
        <v>2.6446184492763098</v>
      </c>
      <c r="W78" t="s">
        <v>70</v>
      </c>
      <c r="X78">
        <v>11579</v>
      </c>
      <c r="Y78">
        <v>547180</v>
      </c>
    </row>
    <row r="79" spans="1:25" x14ac:dyDescent="0.3">
      <c r="A79" t="s">
        <v>163</v>
      </c>
      <c r="B79" t="s">
        <v>17</v>
      </c>
      <c r="C79">
        <v>130</v>
      </c>
      <c r="D79">
        <v>548</v>
      </c>
      <c r="E79">
        <v>32</v>
      </c>
      <c r="F79">
        <v>77</v>
      </c>
      <c r="G79">
        <v>75</v>
      </c>
      <c r="H79">
        <v>6</v>
      </c>
      <c r="I79">
        <v>0.10583941600000001</v>
      </c>
      <c r="J79">
        <v>0.184306569</v>
      </c>
      <c r="K79">
        <v>0.25591397900000001</v>
      </c>
      <c r="L79">
        <v>0.215568862</v>
      </c>
      <c r="M79">
        <v>0.22365591300000001</v>
      </c>
      <c r="N79">
        <v>0.33759124000000001</v>
      </c>
      <c r="O79">
        <v>0.479569892</v>
      </c>
      <c r="P79">
        <v>0.35234051162026397</v>
      </c>
      <c r="Q79">
        <v>0.34899999999999998</v>
      </c>
      <c r="R79">
        <v>133.775647329625</v>
      </c>
      <c r="S79">
        <v>-2.2240849300287602</v>
      </c>
      <c r="T79">
        <v>18.604154459101</v>
      </c>
      <c r="U79">
        <v>-10.799867570400201</v>
      </c>
      <c r="V79">
        <v>2.6342029931903501</v>
      </c>
      <c r="W79" t="s">
        <v>163</v>
      </c>
      <c r="X79">
        <v>3473</v>
      </c>
      <c r="Y79">
        <v>519203</v>
      </c>
    </row>
    <row r="80" spans="1:25" x14ac:dyDescent="0.3">
      <c r="A80" t="s">
        <v>284</v>
      </c>
      <c r="B80" t="s">
        <v>88</v>
      </c>
      <c r="C80">
        <v>140</v>
      </c>
      <c r="D80">
        <v>542</v>
      </c>
      <c r="E80">
        <v>13</v>
      </c>
      <c r="F80">
        <v>71</v>
      </c>
      <c r="G80">
        <v>61</v>
      </c>
      <c r="H80">
        <v>3</v>
      </c>
      <c r="I80">
        <v>8.8560885000000006E-2</v>
      </c>
      <c r="J80">
        <v>0.17896678899999999</v>
      </c>
      <c r="K80">
        <v>0.13636363600000001</v>
      </c>
      <c r="L80">
        <v>0.30898876400000003</v>
      </c>
      <c r="M80">
        <v>0.26623376599999998</v>
      </c>
      <c r="N80">
        <v>0.36715867099999999</v>
      </c>
      <c r="O80">
        <v>0.40259740199999999</v>
      </c>
      <c r="P80">
        <v>0.34336347004842799</v>
      </c>
      <c r="Q80">
        <v>0.32300000000000001</v>
      </c>
      <c r="R80">
        <v>126.17917903018299</v>
      </c>
      <c r="S80">
        <v>-1.6553318346850501</v>
      </c>
      <c r="T80">
        <v>14.8301500948997</v>
      </c>
      <c r="U80">
        <v>-8.3607101440429599</v>
      </c>
      <c r="V80">
        <v>2.6266373761061299</v>
      </c>
      <c r="W80" t="s">
        <v>284</v>
      </c>
      <c r="X80">
        <v>11445</v>
      </c>
      <c r="Y80">
        <v>592192</v>
      </c>
    </row>
    <row r="81" spans="1:25" x14ac:dyDescent="0.3">
      <c r="A81" t="s">
        <v>403</v>
      </c>
      <c r="B81" t="s">
        <v>99</v>
      </c>
      <c r="C81">
        <v>144</v>
      </c>
      <c r="D81">
        <v>551</v>
      </c>
      <c r="E81">
        <v>13</v>
      </c>
      <c r="F81">
        <v>61</v>
      </c>
      <c r="G81">
        <v>64</v>
      </c>
      <c r="H81">
        <v>1</v>
      </c>
      <c r="I81">
        <v>7.4410163000000001E-2</v>
      </c>
      <c r="J81">
        <v>0.174228675</v>
      </c>
      <c r="K81">
        <v>0.14371257500000001</v>
      </c>
      <c r="L81">
        <v>0.32581453599999999</v>
      </c>
      <c r="M81">
        <v>0.285429141</v>
      </c>
      <c r="N81">
        <v>0.337568058</v>
      </c>
      <c r="O81">
        <v>0.42914171600000001</v>
      </c>
      <c r="P81">
        <v>0.33239803516148198</v>
      </c>
      <c r="Q81">
        <v>0.32300000000000001</v>
      </c>
      <c r="R81">
        <v>118.927982244199</v>
      </c>
      <c r="S81">
        <v>-3.1067603169940399</v>
      </c>
      <c r="T81">
        <v>8.6293515250574</v>
      </c>
      <c r="U81">
        <v>-1.0318700075149501</v>
      </c>
      <c r="V81">
        <v>2.6224241178176202</v>
      </c>
      <c r="W81" t="s">
        <v>403</v>
      </c>
      <c r="X81">
        <v>10681</v>
      </c>
      <c r="Y81">
        <v>570482</v>
      </c>
    </row>
    <row r="82" spans="1:25" x14ac:dyDescent="0.3">
      <c r="A82" t="s">
        <v>177</v>
      </c>
      <c r="B82" t="s">
        <v>35</v>
      </c>
      <c r="C82">
        <v>127</v>
      </c>
      <c r="D82">
        <v>450</v>
      </c>
      <c r="E82">
        <v>16</v>
      </c>
      <c r="F82">
        <v>51</v>
      </c>
      <c r="G82">
        <v>48</v>
      </c>
      <c r="H82">
        <v>2</v>
      </c>
      <c r="I82">
        <v>9.1111110999999995E-2</v>
      </c>
      <c r="J82">
        <v>0.193333333</v>
      </c>
      <c r="K82">
        <v>0.17241379300000001</v>
      </c>
      <c r="L82">
        <v>0.24918032700000001</v>
      </c>
      <c r="M82">
        <v>0.226600985</v>
      </c>
      <c r="N82">
        <v>0.29777777700000002</v>
      </c>
      <c r="O82">
        <v>0.39901477800000001</v>
      </c>
      <c r="P82">
        <v>0.305674359665976</v>
      </c>
      <c r="Q82">
        <v>0.29099999999999998</v>
      </c>
      <c r="R82">
        <v>96.354150032544197</v>
      </c>
      <c r="S82">
        <v>-2.2748708124272499</v>
      </c>
      <c r="T82">
        <v>-4.1210745565289999</v>
      </c>
      <c r="U82">
        <v>14.850249648094101</v>
      </c>
      <c r="V82">
        <v>2.6167643989122</v>
      </c>
      <c r="W82" t="s">
        <v>177</v>
      </c>
      <c r="X82">
        <v>16930</v>
      </c>
      <c r="Y82">
        <v>641680</v>
      </c>
    </row>
    <row r="83" spans="1:25" x14ac:dyDescent="0.3">
      <c r="A83" t="s">
        <v>439</v>
      </c>
      <c r="B83" t="s">
        <v>129</v>
      </c>
      <c r="C83">
        <v>125</v>
      </c>
      <c r="D83">
        <v>510</v>
      </c>
      <c r="E83">
        <v>9</v>
      </c>
      <c r="F83">
        <v>66</v>
      </c>
      <c r="G83">
        <v>56</v>
      </c>
      <c r="H83">
        <v>23</v>
      </c>
      <c r="I83">
        <v>0.10784313700000001</v>
      </c>
      <c r="J83">
        <v>0.19215686200000001</v>
      </c>
      <c r="K83">
        <v>0.121896163</v>
      </c>
      <c r="L83">
        <v>0.322580645</v>
      </c>
      <c r="M83">
        <v>0.26862302399999999</v>
      </c>
      <c r="N83">
        <v>0.34851485100000001</v>
      </c>
      <c r="O83">
        <v>0.39051918699999999</v>
      </c>
      <c r="P83">
        <v>0.325991414294802</v>
      </c>
      <c r="Q83">
        <v>0.30499999999999999</v>
      </c>
      <c r="R83">
        <v>109.513341111107</v>
      </c>
      <c r="S83">
        <v>3.7672729245387</v>
      </c>
      <c r="T83">
        <v>9.4042930223149899</v>
      </c>
      <c r="U83">
        <v>-2.2674199342727599</v>
      </c>
      <c r="V83">
        <v>2.5817415597730902</v>
      </c>
      <c r="W83" t="s">
        <v>439</v>
      </c>
      <c r="X83">
        <v>19734</v>
      </c>
      <c r="Y83">
        <v>668942</v>
      </c>
    </row>
    <row r="84" spans="1:25" x14ac:dyDescent="0.3">
      <c r="A84" t="s">
        <v>221</v>
      </c>
      <c r="B84" t="s">
        <v>269</v>
      </c>
      <c r="C84">
        <v>152</v>
      </c>
      <c r="D84">
        <v>658</v>
      </c>
      <c r="E84">
        <v>15</v>
      </c>
      <c r="F84">
        <v>82</v>
      </c>
      <c r="G84">
        <v>58</v>
      </c>
      <c r="H84">
        <v>5</v>
      </c>
      <c r="I84">
        <v>0.11094224900000001</v>
      </c>
      <c r="J84">
        <v>0.156534954</v>
      </c>
      <c r="K84">
        <v>0.14782608699999999</v>
      </c>
      <c r="L84">
        <v>0.27173913</v>
      </c>
      <c r="M84">
        <v>0.24347826</v>
      </c>
      <c r="N84">
        <v>0.331297709</v>
      </c>
      <c r="O84">
        <v>0.391304347</v>
      </c>
      <c r="P84">
        <v>0.32022925260412699</v>
      </c>
      <c r="Q84">
        <v>0.315</v>
      </c>
      <c r="R84">
        <v>111.02156950495301</v>
      </c>
      <c r="S84">
        <v>-0.41004311852157099</v>
      </c>
      <c r="T84">
        <v>8.0158447526382499</v>
      </c>
      <c r="U84">
        <v>-6.6621759831905303</v>
      </c>
      <c r="V84">
        <v>2.5062803084704699</v>
      </c>
      <c r="W84" t="s">
        <v>221</v>
      </c>
      <c r="X84">
        <v>10815</v>
      </c>
      <c r="Y84">
        <v>595777</v>
      </c>
    </row>
    <row r="85" spans="1:25" x14ac:dyDescent="0.3">
      <c r="A85" t="s">
        <v>170</v>
      </c>
      <c r="B85" t="s">
        <v>27</v>
      </c>
      <c r="C85">
        <v>140</v>
      </c>
      <c r="D85">
        <v>613</v>
      </c>
      <c r="E85">
        <v>20</v>
      </c>
      <c r="F85">
        <v>65</v>
      </c>
      <c r="G85">
        <v>83</v>
      </c>
      <c r="H85">
        <v>0</v>
      </c>
      <c r="I85">
        <v>5.7096247000000003E-2</v>
      </c>
      <c r="J85">
        <v>0.15334420800000001</v>
      </c>
      <c r="K85">
        <v>0.16152450099999999</v>
      </c>
      <c r="L85">
        <v>0.29638008999999998</v>
      </c>
      <c r="M85">
        <v>0.274047186</v>
      </c>
      <c r="N85">
        <v>0.33823529400000002</v>
      </c>
      <c r="O85">
        <v>0.43557168699999999</v>
      </c>
      <c r="P85">
        <v>0.33711368344687398</v>
      </c>
      <c r="Q85">
        <v>0.32100000000000001</v>
      </c>
      <c r="R85">
        <v>125.243888054191</v>
      </c>
      <c r="S85">
        <v>-0.90801151283085302</v>
      </c>
      <c r="T85">
        <v>16.5054472161384</v>
      </c>
      <c r="U85">
        <v>-12.1579105854034</v>
      </c>
      <c r="V85">
        <v>2.4865137341049102</v>
      </c>
      <c r="W85" t="s">
        <v>170</v>
      </c>
      <c r="X85">
        <v>17982</v>
      </c>
      <c r="Y85">
        <v>664034</v>
      </c>
    </row>
    <row r="86" spans="1:25" x14ac:dyDescent="0.3">
      <c r="A86" t="s">
        <v>37</v>
      </c>
      <c r="B86" t="s">
        <v>277</v>
      </c>
      <c r="C86">
        <v>134</v>
      </c>
      <c r="D86">
        <v>433</v>
      </c>
      <c r="E86">
        <v>23</v>
      </c>
      <c r="F86">
        <v>57</v>
      </c>
      <c r="G86">
        <v>70</v>
      </c>
      <c r="H86">
        <v>3</v>
      </c>
      <c r="I86">
        <v>9.6997689999999998E-2</v>
      </c>
      <c r="J86">
        <v>0.23094688199999999</v>
      </c>
      <c r="K86">
        <v>0.247368421</v>
      </c>
      <c r="L86">
        <v>0.31034482699999999</v>
      </c>
      <c r="M86">
        <v>0.27368420999999998</v>
      </c>
      <c r="N86">
        <v>0.35334872899999997</v>
      </c>
      <c r="O86">
        <v>0.52105263099999999</v>
      </c>
      <c r="P86">
        <v>0.37320431651071001</v>
      </c>
      <c r="Q86">
        <v>0.36699999999999999</v>
      </c>
      <c r="R86">
        <v>145.77631096530601</v>
      </c>
      <c r="S86">
        <v>-2.42243814282119E-2</v>
      </c>
      <c r="T86">
        <v>23.004772716396101</v>
      </c>
      <c r="U86">
        <v>-14.9766402244567</v>
      </c>
      <c r="V86">
        <v>2.39866469249157</v>
      </c>
      <c r="W86" t="s">
        <v>37</v>
      </c>
      <c r="X86">
        <v>11899</v>
      </c>
      <c r="Y86">
        <v>592626</v>
      </c>
    </row>
    <row r="87" spans="1:25" x14ac:dyDescent="0.3">
      <c r="A87" t="s">
        <v>142</v>
      </c>
      <c r="B87" t="s">
        <v>82</v>
      </c>
      <c r="C87">
        <v>125</v>
      </c>
      <c r="D87">
        <v>522</v>
      </c>
      <c r="E87">
        <v>29</v>
      </c>
      <c r="F87">
        <v>62</v>
      </c>
      <c r="G87">
        <v>72</v>
      </c>
      <c r="H87">
        <v>1</v>
      </c>
      <c r="I87">
        <v>7.4712642999999995E-2</v>
      </c>
      <c r="J87">
        <v>0.23180076599999999</v>
      </c>
      <c r="K87">
        <v>0.23628692000000001</v>
      </c>
      <c r="L87">
        <v>0.28134556500000002</v>
      </c>
      <c r="M87">
        <v>0.255274261</v>
      </c>
      <c r="N87">
        <v>0.31538461499999998</v>
      </c>
      <c r="O87">
        <v>0.49156118100000001</v>
      </c>
      <c r="P87">
        <v>0.34654792287675801</v>
      </c>
      <c r="Q87">
        <v>0.32300000000000001</v>
      </c>
      <c r="R87">
        <v>123.568539963864</v>
      </c>
      <c r="S87">
        <v>-1.7650388414040199</v>
      </c>
      <c r="T87">
        <v>12.5288210379715</v>
      </c>
      <c r="U87">
        <v>-7.61977994441986</v>
      </c>
      <c r="V87">
        <v>2.3909425239908701</v>
      </c>
      <c r="W87" t="s">
        <v>142</v>
      </c>
      <c r="X87">
        <v>15464</v>
      </c>
      <c r="Y87">
        <v>592669</v>
      </c>
    </row>
    <row r="88" spans="1:25" x14ac:dyDescent="0.3">
      <c r="A88" t="s">
        <v>440</v>
      </c>
      <c r="B88" t="s">
        <v>19</v>
      </c>
      <c r="C88">
        <v>135</v>
      </c>
      <c r="D88">
        <v>491</v>
      </c>
      <c r="E88">
        <v>7</v>
      </c>
      <c r="F88">
        <v>51</v>
      </c>
      <c r="G88">
        <v>51</v>
      </c>
      <c r="H88">
        <v>6</v>
      </c>
      <c r="I88">
        <v>7.3319755E-2</v>
      </c>
      <c r="J88">
        <v>0.13849287099999999</v>
      </c>
      <c r="K88">
        <v>0.102449888</v>
      </c>
      <c r="L88">
        <v>0.299734748</v>
      </c>
      <c r="M88">
        <v>0.267260579</v>
      </c>
      <c r="N88">
        <v>0.32244897900000002</v>
      </c>
      <c r="O88">
        <v>0.36971046699999999</v>
      </c>
      <c r="P88">
        <v>0.30545266481508698</v>
      </c>
      <c r="Q88">
        <v>0.29799999999999999</v>
      </c>
      <c r="R88">
        <v>100.00817989583101</v>
      </c>
      <c r="S88">
        <v>-1.114329920616</v>
      </c>
      <c r="T88">
        <v>-1.10981034573707</v>
      </c>
      <c r="U88">
        <v>8.3398001194000209</v>
      </c>
      <c r="V88">
        <v>2.3851401387992999</v>
      </c>
      <c r="W88" t="s">
        <v>440</v>
      </c>
      <c r="X88">
        <v>19997</v>
      </c>
      <c r="Y88">
        <v>669289</v>
      </c>
    </row>
    <row r="89" spans="1:25" x14ac:dyDescent="0.3">
      <c r="A89" t="s">
        <v>270</v>
      </c>
      <c r="B89" t="s">
        <v>271</v>
      </c>
      <c r="C89">
        <v>150</v>
      </c>
      <c r="D89">
        <v>632</v>
      </c>
      <c r="E89">
        <v>20</v>
      </c>
      <c r="F89">
        <v>82</v>
      </c>
      <c r="G89">
        <v>80</v>
      </c>
      <c r="H89">
        <v>30</v>
      </c>
      <c r="I89">
        <v>4.7468353999999997E-2</v>
      </c>
      <c r="J89">
        <v>0.21360759400000001</v>
      </c>
      <c r="K89">
        <v>0.17428088</v>
      </c>
      <c r="L89">
        <v>0.29478458000000002</v>
      </c>
      <c r="M89">
        <v>0.253807106</v>
      </c>
      <c r="N89">
        <v>0.29430379699999998</v>
      </c>
      <c r="O89">
        <v>0.42808798599999998</v>
      </c>
      <c r="P89">
        <v>0.31104471825418001</v>
      </c>
      <c r="Q89">
        <v>0.313</v>
      </c>
      <c r="R89">
        <v>98.381541352502595</v>
      </c>
      <c r="S89">
        <v>7.2044868017546797</v>
      </c>
      <c r="T89">
        <v>6.0534558384300796</v>
      </c>
      <c r="U89">
        <v>-3.3560194969177202</v>
      </c>
      <c r="V89">
        <v>2.3761804728326701</v>
      </c>
      <c r="W89" t="s">
        <v>270</v>
      </c>
      <c r="X89">
        <v>25764</v>
      </c>
      <c r="Y89">
        <v>677951</v>
      </c>
    </row>
    <row r="90" spans="1:25" x14ac:dyDescent="0.3">
      <c r="A90" t="s">
        <v>441</v>
      </c>
      <c r="B90" t="s">
        <v>82</v>
      </c>
      <c r="C90">
        <v>119</v>
      </c>
      <c r="D90">
        <v>472</v>
      </c>
      <c r="E90">
        <v>16</v>
      </c>
      <c r="F90">
        <v>54</v>
      </c>
      <c r="G90">
        <v>47</v>
      </c>
      <c r="H90">
        <v>1</v>
      </c>
      <c r="I90">
        <v>0.105932203</v>
      </c>
      <c r="J90">
        <v>0.209745762</v>
      </c>
      <c r="K90">
        <v>0.16502463000000001</v>
      </c>
      <c r="L90">
        <v>0.27364864799999999</v>
      </c>
      <c r="M90">
        <v>0.23891625599999999</v>
      </c>
      <c r="N90">
        <v>0.334745762</v>
      </c>
      <c r="O90">
        <v>0.403940886</v>
      </c>
      <c r="P90">
        <v>0.32678105063357499</v>
      </c>
      <c r="Q90">
        <v>0.32600000000000001</v>
      </c>
      <c r="R90">
        <v>110.052416601386</v>
      </c>
      <c r="S90">
        <v>-0.48385994322597897</v>
      </c>
      <c r="T90">
        <v>5.0287696903721999</v>
      </c>
      <c r="U90">
        <v>1.31203997135162</v>
      </c>
      <c r="V90">
        <v>2.3616263431007001</v>
      </c>
      <c r="W90" t="s">
        <v>441</v>
      </c>
      <c r="X90">
        <v>16622</v>
      </c>
      <c r="Y90">
        <v>649966</v>
      </c>
    </row>
    <row r="91" spans="1:25" x14ac:dyDescent="0.3">
      <c r="A91" t="s">
        <v>346</v>
      </c>
      <c r="B91" t="s">
        <v>46</v>
      </c>
      <c r="C91">
        <v>156</v>
      </c>
      <c r="D91">
        <v>672</v>
      </c>
      <c r="E91">
        <v>30</v>
      </c>
      <c r="F91">
        <v>81</v>
      </c>
      <c r="G91">
        <v>79</v>
      </c>
      <c r="H91">
        <v>2</v>
      </c>
      <c r="I91">
        <v>0.10714285699999999</v>
      </c>
      <c r="J91">
        <v>0.25148809500000002</v>
      </c>
      <c r="K91">
        <v>0.215619694</v>
      </c>
      <c r="L91">
        <v>0.29187817199999999</v>
      </c>
      <c r="M91">
        <v>0.246179966</v>
      </c>
      <c r="N91">
        <v>0.332339791</v>
      </c>
      <c r="O91">
        <v>0.46179966</v>
      </c>
      <c r="P91">
        <v>0.34517205063525602</v>
      </c>
      <c r="Q91">
        <v>0.33800000000000002</v>
      </c>
      <c r="R91">
        <v>122.327365144564</v>
      </c>
      <c r="S91">
        <v>-2.6139546791091499</v>
      </c>
      <c r="T91">
        <v>14.818280886652699</v>
      </c>
      <c r="U91">
        <v>-15.342890024185101</v>
      </c>
      <c r="V91">
        <v>2.3593690432784702</v>
      </c>
      <c r="W91" t="s">
        <v>346</v>
      </c>
      <c r="X91">
        <v>16472</v>
      </c>
      <c r="Y91">
        <v>656555</v>
      </c>
    </row>
    <row r="92" spans="1:25" x14ac:dyDescent="0.3">
      <c r="A92" t="s">
        <v>268</v>
      </c>
      <c r="B92" t="s">
        <v>21</v>
      </c>
      <c r="C92">
        <v>119</v>
      </c>
      <c r="D92">
        <v>533</v>
      </c>
      <c r="E92">
        <v>15</v>
      </c>
      <c r="F92">
        <v>71</v>
      </c>
      <c r="G92">
        <v>50</v>
      </c>
      <c r="H92">
        <v>29</v>
      </c>
      <c r="I92">
        <v>9.9437148000000003E-2</v>
      </c>
      <c r="J92">
        <v>0.23639774799999999</v>
      </c>
      <c r="K92">
        <v>0.14775160600000001</v>
      </c>
      <c r="L92">
        <v>0.33130699000000002</v>
      </c>
      <c r="M92">
        <v>0.26552462500000001</v>
      </c>
      <c r="N92">
        <v>0.35084427699999998</v>
      </c>
      <c r="O92">
        <v>0.41327623099999999</v>
      </c>
      <c r="P92">
        <v>0.33541293090142399</v>
      </c>
      <c r="Q92">
        <v>0.36499999999999999</v>
      </c>
      <c r="R92">
        <v>114.769503578243</v>
      </c>
      <c r="S92">
        <v>3.6838626787066402</v>
      </c>
      <c r="T92">
        <v>12.830036386035699</v>
      </c>
      <c r="U92">
        <v>-8.6399599313735909</v>
      </c>
      <c r="V92">
        <v>2.35497612405617</v>
      </c>
      <c r="W92" t="s">
        <v>268</v>
      </c>
      <c r="X92">
        <v>18401</v>
      </c>
      <c r="Y92">
        <v>660670</v>
      </c>
    </row>
    <row r="93" spans="1:25" x14ac:dyDescent="0.3">
      <c r="A93" t="s">
        <v>101</v>
      </c>
      <c r="B93" t="s">
        <v>85</v>
      </c>
      <c r="C93">
        <v>152</v>
      </c>
      <c r="D93">
        <v>647</v>
      </c>
      <c r="E93">
        <v>33</v>
      </c>
      <c r="F93">
        <v>78</v>
      </c>
      <c r="G93">
        <v>89</v>
      </c>
      <c r="H93">
        <v>0</v>
      </c>
      <c r="I93">
        <v>8.5007727000000005E-2</v>
      </c>
      <c r="J93">
        <v>0.188562596</v>
      </c>
      <c r="K93">
        <v>0.21428571399999999</v>
      </c>
      <c r="L93">
        <v>0.24764150900000001</v>
      </c>
      <c r="M93">
        <v>0.24041811799999999</v>
      </c>
      <c r="N93">
        <v>0.31839258100000001</v>
      </c>
      <c r="O93">
        <v>0.45470383199999997</v>
      </c>
      <c r="P93">
        <v>0.33560123218471399</v>
      </c>
      <c r="Q93">
        <v>0.35199999999999998</v>
      </c>
      <c r="R93">
        <v>122.195325157797</v>
      </c>
      <c r="S93">
        <v>-1.7185618486255401</v>
      </c>
      <c r="T93">
        <v>14.4411686361456</v>
      </c>
      <c r="U93">
        <v>-12.563560247421201</v>
      </c>
      <c r="V93">
        <v>2.3397761995325101</v>
      </c>
      <c r="W93" t="s">
        <v>101</v>
      </c>
      <c r="X93">
        <v>14551</v>
      </c>
      <c r="Y93">
        <v>623993</v>
      </c>
    </row>
    <row r="94" spans="1:25" x14ac:dyDescent="0.3">
      <c r="A94" t="s">
        <v>442</v>
      </c>
      <c r="B94" t="s">
        <v>82</v>
      </c>
      <c r="C94">
        <v>134</v>
      </c>
      <c r="D94">
        <v>497</v>
      </c>
      <c r="E94">
        <v>15</v>
      </c>
      <c r="F94">
        <v>65</v>
      </c>
      <c r="G94">
        <v>47</v>
      </c>
      <c r="H94">
        <v>17</v>
      </c>
      <c r="I94">
        <v>9.2555331000000005E-2</v>
      </c>
      <c r="J94">
        <v>0.17706237399999999</v>
      </c>
      <c r="K94">
        <v>0.17906976799999999</v>
      </c>
      <c r="L94">
        <v>0.28012048099999998</v>
      </c>
      <c r="M94">
        <v>0.25116279000000002</v>
      </c>
      <c r="N94">
        <v>0.33939393899999998</v>
      </c>
      <c r="O94">
        <v>0.43023255799999999</v>
      </c>
      <c r="P94">
        <v>0.33590043159333899</v>
      </c>
      <c r="Q94">
        <v>0.30499999999999999</v>
      </c>
      <c r="R94">
        <v>116.288035293367</v>
      </c>
      <c r="S94">
        <v>2.2188532627187598</v>
      </c>
      <c r="T94">
        <v>11.6241267481318</v>
      </c>
      <c r="U94">
        <v>-6.5734502077102599</v>
      </c>
      <c r="V94">
        <v>2.3159904001073199</v>
      </c>
      <c r="W94" t="s">
        <v>442</v>
      </c>
      <c r="X94">
        <v>12532</v>
      </c>
      <c r="Y94">
        <v>543939</v>
      </c>
    </row>
    <row r="95" spans="1:25" x14ac:dyDescent="0.3">
      <c r="A95" t="s">
        <v>176</v>
      </c>
      <c r="B95" t="s">
        <v>25</v>
      </c>
      <c r="C95">
        <v>128</v>
      </c>
      <c r="D95">
        <v>532</v>
      </c>
      <c r="E95">
        <v>13</v>
      </c>
      <c r="F95">
        <v>61</v>
      </c>
      <c r="G95">
        <v>81</v>
      </c>
      <c r="H95">
        <v>3</v>
      </c>
      <c r="I95">
        <v>9.3984962000000005E-2</v>
      </c>
      <c r="J95">
        <v>0.16729323300000001</v>
      </c>
      <c r="K95">
        <v>0.16025641099999999</v>
      </c>
      <c r="L95">
        <v>0.31283422399999999</v>
      </c>
      <c r="M95">
        <v>0.277777777</v>
      </c>
      <c r="N95">
        <v>0.34962406000000001</v>
      </c>
      <c r="O95">
        <v>0.43803418799999999</v>
      </c>
      <c r="P95">
        <v>0.34277013960082198</v>
      </c>
      <c r="Q95">
        <v>0.33900000000000002</v>
      </c>
      <c r="R95">
        <v>123.593314400282</v>
      </c>
      <c r="S95">
        <v>-4.1401948444545198</v>
      </c>
      <c r="T95">
        <v>10.442806820126499</v>
      </c>
      <c r="U95">
        <v>-6.7236400842666599</v>
      </c>
      <c r="V95">
        <v>2.30193938797174</v>
      </c>
      <c r="W95" t="s">
        <v>176</v>
      </c>
      <c r="X95">
        <v>5235</v>
      </c>
      <c r="Y95">
        <v>457759</v>
      </c>
    </row>
    <row r="96" spans="1:25" x14ac:dyDescent="0.3">
      <c r="A96" t="s">
        <v>213</v>
      </c>
      <c r="B96" t="s">
        <v>51</v>
      </c>
      <c r="C96">
        <v>102</v>
      </c>
      <c r="D96">
        <v>404</v>
      </c>
      <c r="E96">
        <v>4</v>
      </c>
      <c r="F96">
        <v>47</v>
      </c>
      <c r="G96">
        <v>28</v>
      </c>
      <c r="H96">
        <v>41</v>
      </c>
      <c r="I96">
        <v>0.103960396</v>
      </c>
      <c r="J96">
        <v>0.22029702900000001</v>
      </c>
      <c r="K96">
        <v>9.7765362999999994E-2</v>
      </c>
      <c r="L96">
        <v>0.30827067600000002</v>
      </c>
      <c r="M96">
        <v>0.240223463</v>
      </c>
      <c r="N96">
        <v>0.32425742499999999</v>
      </c>
      <c r="O96">
        <v>0.33798882600000002</v>
      </c>
      <c r="P96">
        <v>0.29807878381545</v>
      </c>
      <c r="Q96">
        <v>0.30599999999999999</v>
      </c>
      <c r="R96">
        <v>90.203560375868406</v>
      </c>
      <c r="S96">
        <v>8.6348085901699907</v>
      </c>
      <c r="T96">
        <v>4.0365226988544904</v>
      </c>
      <c r="U96">
        <v>3.4549281001090999</v>
      </c>
      <c r="V96">
        <v>2.2381200102894399</v>
      </c>
      <c r="W96" t="s">
        <v>213</v>
      </c>
      <c r="X96">
        <v>12037</v>
      </c>
      <c r="Y96">
        <v>542932</v>
      </c>
    </row>
    <row r="97" spans="1:25" x14ac:dyDescent="0.3">
      <c r="A97" t="s">
        <v>120</v>
      </c>
      <c r="B97" t="s">
        <v>29</v>
      </c>
      <c r="C97">
        <v>119</v>
      </c>
      <c r="D97">
        <v>407</v>
      </c>
      <c r="E97">
        <v>14</v>
      </c>
      <c r="F97">
        <v>47</v>
      </c>
      <c r="G97">
        <v>44</v>
      </c>
      <c r="H97">
        <v>4</v>
      </c>
      <c r="I97">
        <v>0.11302211299999999</v>
      </c>
      <c r="J97">
        <v>0.26044225999999998</v>
      </c>
      <c r="K97">
        <v>0.16155988800000001</v>
      </c>
      <c r="L97">
        <v>0.30833333299999999</v>
      </c>
      <c r="M97">
        <v>0.24512534799999999</v>
      </c>
      <c r="N97">
        <v>0.33169533099999998</v>
      </c>
      <c r="O97">
        <v>0.40668523600000001</v>
      </c>
      <c r="P97">
        <v>0.32624554560869801</v>
      </c>
      <c r="Q97">
        <v>0.32500000000000001</v>
      </c>
      <c r="R97">
        <v>114.145452588506</v>
      </c>
      <c r="S97">
        <v>-1.7319765337742801</v>
      </c>
      <c r="T97">
        <v>4.7465997591858802</v>
      </c>
      <c r="U97">
        <v>3.5635299682617099</v>
      </c>
      <c r="V97">
        <v>2.2203727335513901</v>
      </c>
      <c r="W97" t="s">
        <v>120</v>
      </c>
      <c r="X97">
        <v>19599</v>
      </c>
      <c r="Y97">
        <v>676801</v>
      </c>
    </row>
    <row r="98" spans="1:25" x14ac:dyDescent="0.3">
      <c r="A98" t="s">
        <v>273</v>
      </c>
      <c r="B98" t="s">
        <v>274</v>
      </c>
      <c r="C98">
        <v>98</v>
      </c>
      <c r="D98">
        <v>401</v>
      </c>
      <c r="E98">
        <v>12</v>
      </c>
      <c r="F98">
        <v>54</v>
      </c>
      <c r="G98">
        <v>56</v>
      </c>
      <c r="H98">
        <v>11</v>
      </c>
      <c r="I98">
        <v>4.2394014000000001E-2</v>
      </c>
      <c r="J98">
        <v>0.19201994999999999</v>
      </c>
      <c r="K98">
        <v>0.14210526300000001</v>
      </c>
      <c r="L98">
        <v>0.32876712299999999</v>
      </c>
      <c r="M98">
        <v>0.28421052600000002</v>
      </c>
      <c r="N98">
        <v>0.31920199500000002</v>
      </c>
      <c r="O98">
        <v>0.426315789</v>
      </c>
      <c r="P98">
        <v>0.32422890082001599</v>
      </c>
      <c r="Q98">
        <v>0.32700000000000001</v>
      </c>
      <c r="R98">
        <v>110.868902840383</v>
      </c>
      <c r="S98">
        <v>1.74421922909095</v>
      </c>
      <c r="T98">
        <v>6.6487605741041396</v>
      </c>
      <c r="U98">
        <v>1.54746502637863</v>
      </c>
      <c r="V98">
        <v>2.18854334703778</v>
      </c>
      <c r="W98" t="s">
        <v>273</v>
      </c>
      <c r="X98">
        <v>20043</v>
      </c>
      <c r="Y98">
        <v>673357</v>
      </c>
    </row>
    <row r="99" spans="1:25" x14ac:dyDescent="0.3">
      <c r="A99" t="s">
        <v>238</v>
      </c>
      <c r="B99" t="s">
        <v>278</v>
      </c>
      <c r="C99">
        <v>126</v>
      </c>
      <c r="D99">
        <v>521</v>
      </c>
      <c r="E99">
        <v>5</v>
      </c>
      <c r="F99">
        <v>54</v>
      </c>
      <c r="G99">
        <v>51</v>
      </c>
      <c r="H99">
        <v>8</v>
      </c>
      <c r="I99">
        <v>9.9808061000000003E-2</v>
      </c>
      <c r="J99">
        <v>0.147792706</v>
      </c>
      <c r="K99">
        <v>9.5444686000000001E-2</v>
      </c>
      <c r="L99">
        <v>0.3515625</v>
      </c>
      <c r="M99">
        <v>0.30368763500000001</v>
      </c>
      <c r="N99">
        <v>0.373076923</v>
      </c>
      <c r="O99">
        <v>0.39913232100000001</v>
      </c>
      <c r="P99">
        <v>0.34187102352197302</v>
      </c>
      <c r="Q99">
        <v>0.33400000000000002</v>
      </c>
      <c r="R99">
        <v>121.68572606732801</v>
      </c>
      <c r="S99">
        <v>-2.1323750601150002</v>
      </c>
      <c r="T99">
        <v>10.5815606674582</v>
      </c>
      <c r="U99">
        <v>-6.2286087870597804</v>
      </c>
      <c r="V99">
        <v>2.1824109966196499</v>
      </c>
      <c r="W99" t="s">
        <v>238</v>
      </c>
      <c r="X99">
        <v>17901</v>
      </c>
      <c r="Y99">
        <v>643217</v>
      </c>
    </row>
    <row r="100" spans="1:25" x14ac:dyDescent="0.3">
      <c r="A100" t="s">
        <v>81</v>
      </c>
      <c r="B100" t="s">
        <v>82</v>
      </c>
      <c r="C100">
        <v>154</v>
      </c>
      <c r="D100">
        <v>671</v>
      </c>
      <c r="E100">
        <v>14</v>
      </c>
      <c r="F100">
        <v>99</v>
      </c>
      <c r="G100">
        <v>57</v>
      </c>
      <c r="H100">
        <v>19</v>
      </c>
      <c r="I100">
        <v>0.13114754000000001</v>
      </c>
      <c r="J100">
        <v>0.2414307</v>
      </c>
      <c r="K100">
        <v>0.130434782</v>
      </c>
      <c r="L100">
        <v>0.32668329099999999</v>
      </c>
      <c r="M100">
        <v>0.25217391300000003</v>
      </c>
      <c r="N100">
        <v>0.35522387999999999</v>
      </c>
      <c r="O100">
        <v>0.382608695</v>
      </c>
      <c r="P100">
        <v>0.32762402824889397</v>
      </c>
      <c r="Q100">
        <v>0.33900000000000002</v>
      </c>
      <c r="R100">
        <v>110.62882491223399</v>
      </c>
      <c r="S100">
        <v>3.1751848598942098</v>
      </c>
      <c r="T100">
        <v>11.461360051368199</v>
      </c>
      <c r="U100">
        <v>-14.2418603897094</v>
      </c>
      <c r="V100">
        <v>2.1189157619818899</v>
      </c>
      <c r="W100" t="s">
        <v>81</v>
      </c>
      <c r="X100">
        <v>11477</v>
      </c>
      <c r="Y100">
        <v>592885</v>
      </c>
    </row>
    <row r="101" spans="1:25" x14ac:dyDescent="0.3">
      <c r="A101" t="s">
        <v>443</v>
      </c>
      <c r="B101" t="s">
        <v>277</v>
      </c>
      <c r="C101">
        <v>118</v>
      </c>
      <c r="D101">
        <v>458</v>
      </c>
      <c r="E101">
        <v>9</v>
      </c>
      <c r="F101">
        <v>50</v>
      </c>
      <c r="G101">
        <v>52</v>
      </c>
      <c r="H101">
        <v>1</v>
      </c>
      <c r="I101">
        <v>8.5152837999999995E-2</v>
      </c>
      <c r="J101">
        <v>0.21397379899999999</v>
      </c>
      <c r="K101">
        <v>0.11302211299999999</v>
      </c>
      <c r="L101">
        <v>0.27960526299999999</v>
      </c>
      <c r="M101">
        <v>0.23095822999999999</v>
      </c>
      <c r="N101">
        <v>0.307860262</v>
      </c>
      <c r="O101">
        <v>0.34398034300000002</v>
      </c>
      <c r="P101">
        <v>0.28885985861767699</v>
      </c>
      <c r="Q101">
        <v>0.28699999999999998</v>
      </c>
      <c r="R101">
        <v>88.103550004514801</v>
      </c>
      <c r="S101">
        <v>-0.25003095716238</v>
      </c>
      <c r="T101">
        <v>-6.5804024860391097</v>
      </c>
      <c r="U101">
        <v>10.9136495590209</v>
      </c>
      <c r="V101">
        <v>2.1005385291453802</v>
      </c>
      <c r="W101" t="s">
        <v>443</v>
      </c>
      <c r="X101">
        <v>5343</v>
      </c>
      <c r="Y101">
        <v>543063</v>
      </c>
    </row>
    <row r="102" spans="1:25" x14ac:dyDescent="0.3">
      <c r="A102" t="s">
        <v>45</v>
      </c>
      <c r="B102" t="s">
        <v>46</v>
      </c>
      <c r="C102">
        <v>155</v>
      </c>
      <c r="D102">
        <v>669</v>
      </c>
      <c r="E102">
        <v>46</v>
      </c>
      <c r="F102">
        <v>100</v>
      </c>
      <c r="G102">
        <v>94</v>
      </c>
      <c r="H102">
        <v>10</v>
      </c>
      <c r="I102">
        <v>0.12855007399999999</v>
      </c>
      <c r="J102">
        <v>0.29895366200000001</v>
      </c>
      <c r="K102">
        <v>0.28596187200000001</v>
      </c>
      <c r="L102">
        <v>0.24024023999999999</v>
      </c>
      <c r="M102">
        <v>0.21837088299999999</v>
      </c>
      <c r="N102">
        <v>0.32286995499999999</v>
      </c>
      <c r="O102">
        <v>0.50433275499999997</v>
      </c>
      <c r="P102">
        <v>0.35457862023118702</v>
      </c>
      <c r="Q102">
        <v>0.375</v>
      </c>
      <c r="R102">
        <v>128.75935668638101</v>
      </c>
      <c r="S102">
        <v>-1.25860849814489</v>
      </c>
      <c r="T102">
        <v>21.095204984941599</v>
      </c>
      <c r="U102">
        <v>-24.014159202575598</v>
      </c>
      <c r="V102">
        <v>2.0971927433045199</v>
      </c>
      <c r="W102" t="s">
        <v>45</v>
      </c>
      <c r="X102">
        <v>16478</v>
      </c>
      <c r="Y102">
        <v>656941</v>
      </c>
    </row>
    <row r="103" spans="1:25" x14ac:dyDescent="0.3">
      <c r="A103" t="s">
        <v>186</v>
      </c>
      <c r="B103" t="s">
        <v>27</v>
      </c>
      <c r="C103">
        <v>145</v>
      </c>
      <c r="D103">
        <v>603</v>
      </c>
      <c r="E103">
        <v>6</v>
      </c>
      <c r="F103">
        <v>57</v>
      </c>
      <c r="G103">
        <v>42</v>
      </c>
      <c r="H103">
        <v>3</v>
      </c>
      <c r="I103">
        <v>0.112769485</v>
      </c>
      <c r="J103">
        <v>0.13266998299999999</v>
      </c>
      <c r="K103">
        <v>9.2664092000000003E-2</v>
      </c>
      <c r="L103">
        <v>0.27459954199999997</v>
      </c>
      <c r="M103">
        <v>0.243243243</v>
      </c>
      <c r="N103">
        <v>0.33943427599999998</v>
      </c>
      <c r="O103">
        <v>0.33590733499999997</v>
      </c>
      <c r="P103">
        <v>0.30573445003163502</v>
      </c>
      <c r="Q103">
        <v>0.315</v>
      </c>
      <c r="R103">
        <v>103.090786496039</v>
      </c>
      <c r="S103">
        <v>0.79523726319894195</v>
      </c>
      <c r="T103">
        <v>2.8925086851913302</v>
      </c>
      <c r="U103">
        <v>-2.2151799201965301</v>
      </c>
      <c r="V103">
        <v>2.0680388469126698</v>
      </c>
      <c r="W103" t="s">
        <v>186</v>
      </c>
      <c r="X103">
        <v>15491</v>
      </c>
      <c r="Y103">
        <v>641487</v>
      </c>
    </row>
    <row r="104" spans="1:25" x14ac:dyDescent="0.3">
      <c r="A104" t="s">
        <v>293</v>
      </c>
      <c r="B104" t="s">
        <v>278</v>
      </c>
      <c r="C104">
        <v>156</v>
      </c>
      <c r="D104">
        <v>647</v>
      </c>
      <c r="E104">
        <v>17</v>
      </c>
      <c r="F104">
        <v>78</v>
      </c>
      <c r="G104">
        <v>71</v>
      </c>
      <c r="H104">
        <v>0</v>
      </c>
      <c r="I104">
        <v>0.12519319900000001</v>
      </c>
      <c r="J104">
        <v>0.15765069500000001</v>
      </c>
      <c r="K104">
        <v>0.15579710199999999</v>
      </c>
      <c r="L104">
        <v>0.29612756200000001</v>
      </c>
      <c r="M104">
        <v>0.266304347</v>
      </c>
      <c r="N104">
        <v>0.36180124200000002</v>
      </c>
      <c r="O104">
        <v>0.42210144900000002</v>
      </c>
      <c r="P104">
        <v>0.343535454198718</v>
      </c>
      <c r="Q104">
        <v>0.34899999999999998</v>
      </c>
      <c r="R104">
        <v>123.308013940373</v>
      </c>
      <c r="S104">
        <v>-5.0506864245980898</v>
      </c>
      <c r="T104">
        <v>12.4701924729696</v>
      </c>
      <c r="U104">
        <v>-14.958842754363999</v>
      </c>
      <c r="V104">
        <v>2.0633285574442799</v>
      </c>
      <c r="W104" t="s">
        <v>293</v>
      </c>
      <c r="X104">
        <v>13145</v>
      </c>
      <c r="Y104">
        <v>605137</v>
      </c>
    </row>
    <row r="105" spans="1:25" x14ac:dyDescent="0.3">
      <c r="A105" t="s">
        <v>33</v>
      </c>
      <c r="B105" t="s">
        <v>25</v>
      </c>
      <c r="C105">
        <v>136</v>
      </c>
      <c r="D105">
        <v>565</v>
      </c>
      <c r="E105">
        <v>21</v>
      </c>
      <c r="F105">
        <v>69</v>
      </c>
      <c r="G105">
        <v>69</v>
      </c>
      <c r="H105">
        <v>2</v>
      </c>
      <c r="I105">
        <v>0.159292035</v>
      </c>
      <c r="J105">
        <v>0.249557522</v>
      </c>
      <c r="K105">
        <v>0.1875</v>
      </c>
      <c r="L105">
        <v>0.22727272700000001</v>
      </c>
      <c r="M105">
        <v>0.19612068899999999</v>
      </c>
      <c r="N105">
        <v>0.32920353899999999</v>
      </c>
      <c r="O105">
        <v>0.38362068900000001</v>
      </c>
      <c r="P105">
        <v>0.31791875601237501</v>
      </c>
      <c r="Q105">
        <v>0.33900000000000002</v>
      </c>
      <c r="R105">
        <v>106.600521500255</v>
      </c>
      <c r="S105">
        <v>-0.46360729029402098</v>
      </c>
      <c r="T105">
        <v>3.8692365392868</v>
      </c>
      <c r="U105">
        <v>-3.7109498977661102</v>
      </c>
      <c r="V105">
        <v>2.0466267602990098</v>
      </c>
      <c r="W105" t="s">
        <v>33</v>
      </c>
      <c r="X105">
        <v>13301</v>
      </c>
      <c r="Y105">
        <v>571970</v>
      </c>
    </row>
    <row r="106" spans="1:25" x14ac:dyDescent="0.3">
      <c r="A106" t="s">
        <v>444</v>
      </c>
      <c r="B106" t="s">
        <v>82</v>
      </c>
      <c r="C106">
        <v>120</v>
      </c>
      <c r="D106">
        <v>405</v>
      </c>
      <c r="E106">
        <v>17</v>
      </c>
      <c r="F106">
        <v>49</v>
      </c>
      <c r="G106">
        <v>51</v>
      </c>
      <c r="H106">
        <v>3</v>
      </c>
      <c r="I106">
        <v>5.4320987000000001E-2</v>
      </c>
      <c r="J106">
        <v>0.25185185100000002</v>
      </c>
      <c r="K106">
        <v>0.20911528200000001</v>
      </c>
      <c r="L106">
        <v>0.27237354000000003</v>
      </c>
      <c r="M106">
        <v>0.233243967</v>
      </c>
      <c r="N106">
        <v>0.286419753</v>
      </c>
      <c r="O106">
        <v>0.44235924900000001</v>
      </c>
      <c r="P106">
        <v>0.31449408604774898</v>
      </c>
      <c r="Q106">
        <v>0.307</v>
      </c>
      <c r="R106">
        <v>101.650878560905</v>
      </c>
      <c r="S106">
        <v>1.63507894193753</v>
      </c>
      <c r="T106">
        <v>2.4118919489660602</v>
      </c>
      <c r="U106">
        <v>3.1152990758419001</v>
      </c>
      <c r="V106">
        <v>2.0354728314555302</v>
      </c>
      <c r="W106" t="s">
        <v>444</v>
      </c>
      <c r="X106">
        <v>13675</v>
      </c>
      <c r="Y106">
        <v>621438</v>
      </c>
    </row>
    <row r="107" spans="1:25" x14ac:dyDescent="0.3">
      <c r="A107" t="s">
        <v>445</v>
      </c>
      <c r="B107" t="s">
        <v>32</v>
      </c>
      <c r="C107">
        <v>128</v>
      </c>
      <c r="D107">
        <v>488</v>
      </c>
      <c r="E107">
        <v>8</v>
      </c>
      <c r="F107">
        <v>56</v>
      </c>
      <c r="G107">
        <v>42</v>
      </c>
      <c r="H107">
        <v>5</v>
      </c>
      <c r="I107">
        <v>9.2213113999999999E-2</v>
      </c>
      <c r="J107">
        <v>0.19262294999999999</v>
      </c>
      <c r="K107">
        <v>0.14351851800000001</v>
      </c>
      <c r="L107">
        <v>0.28143712500000001</v>
      </c>
      <c r="M107">
        <v>0.23611111100000001</v>
      </c>
      <c r="N107">
        <v>0.31557376999999998</v>
      </c>
      <c r="O107">
        <v>0.37962962900000002</v>
      </c>
      <c r="P107">
        <v>0.30637175872830102</v>
      </c>
      <c r="Q107">
        <v>0.30099999999999999</v>
      </c>
      <c r="R107">
        <v>98.662779130339999</v>
      </c>
      <c r="S107">
        <v>2.2895320872776201</v>
      </c>
      <c r="T107">
        <v>1.5313573561912099</v>
      </c>
      <c r="U107">
        <v>1.59200429916381E-2</v>
      </c>
      <c r="V107">
        <v>1.91580986977734</v>
      </c>
      <c r="W107" t="s">
        <v>445</v>
      </c>
      <c r="X107">
        <v>20126</v>
      </c>
      <c r="Y107">
        <v>666185</v>
      </c>
    </row>
    <row r="108" spans="1:25" x14ac:dyDescent="0.3">
      <c r="A108" t="s">
        <v>433</v>
      </c>
      <c r="B108" t="s">
        <v>88</v>
      </c>
      <c r="C108">
        <v>136</v>
      </c>
      <c r="D108">
        <v>542</v>
      </c>
      <c r="E108">
        <v>20</v>
      </c>
      <c r="F108">
        <v>58</v>
      </c>
      <c r="G108">
        <v>69</v>
      </c>
      <c r="H108">
        <v>0</v>
      </c>
      <c r="I108">
        <v>7.3800738000000005E-2</v>
      </c>
      <c r="J108">
        <v>0.23800737999999999</v>
      </c>
      <c r="K108">
        <v>0.18989898999999999</v>
      </c>
      <c r="L108">
        <v>0.28125</v>
      </c>
      <c r="M108">
        <v>0.24040404000000001</v>
      </c>
      <c r="N108">
        <v>0.29520295200000002</v>
      </c>
      <c r="O108">
        <v>0.43030302999999998</v>
      </c>
      <c r="P108">
        <v>0.31137903490844998</v>
      </c>
      <c r="Q108">
        <v>0.314</v>
      </c>
      <c r="R108">
        <v>104.308972873505</v>
      </c>
      <c r="S108">
        <v>7.3638384696096099E-2</v>
      </c>
      <c r="T108">
        <v>2.7870731474645201</v>
      </c>
      <c r="U108">
        <v>-3.1397900581359801</v>
      </c>
      <c r="V108">
        <v>1.9103357882343801</v>
      </c>
      <c r="W108" t="s">
        <v>433</v>
      </c>
      <c r="X108">
        <v>6153</v>
      </c>
      <c r="Y108">
        <v>500871</v>
      </c>
    </row>
    <row r="109" spans="1:25" x14ac:dyDescent="0.3">
      <c r="A109" t="s">
        <v>171</v>
      </c>
      <c r="B109" t="s">
        <v>172</v>
      </c>
      <c r="C109">
        <v>122</v>
      </c>
      <c r="D109">
        <v>498</v>
      </c>
      <c r="E109">
        <v>20</v>
      </c>
      <c r="F109">
        <v>47</v>
      </c>
      <c r="G109">
        <v>79</v>
      </c>
      <c r="H109">
        <v>6</v>
      </c>
      <c r="I109">
        <v>7.6305220000000007E-2</v>
      </c>
      <c r="J109">
        <v>0.16064257000000001</v>
      </c>
      <c r="K109">
        <v>0.19599109100000001</v>
      </c>
      <c r="L109">
        <v>0.26836158100000002</v>
      </c>
      <c r="M109">
        <v>0.256124721</v>
      </c>
      <c r="N109">
        <v>0.31927710799999998</v>
      </c>
      <c r="O109">
        <v>0.45211581200000001</v>
      </c>
      <c r="P109">
        <v>0.33141301723144301</v>
      </c>
      <c r="Q109">
        <v>0.32700000000000001</v>
      </c>
      <c r="R109">
        <v>119.04658183372599</v>
      </c>
      <c r="S109">
        <v>-1.39683156693354</v>
      </c>
      <c r="T109">
        <v>9.2768615129062901</v>
      </c>
      <c r="U109">
        <v>-6.82042980194091</v>
      </c>
      <c r="V109">
        <v>1.9071154663078</v>
      </c>
      <c r="W109" t="s">
        <v>171</v>
      </c>
      <c r="X109">
        <v>18839</v>
      </c>
      <c r="Y109">
        <v>647304</v>
      </c>
    </row>
    <row r="110" spans="1:25" x14ac:dyDescent="0.3">
      <c r="A110" t="s">
        <v>446</v>
      </c>
      <c r="B110" t="s">
        <v>278</v>
      </c>
      <c r="C110">
        <v>119</v>
      </c>
      <c r="D110">
        <v>426</v>
      </c>
      <c r="E110">
        <v>9</v>
      </c>
      <c r="F110">
        <v>41</v>
      </c>
      <c r="G110">
        <v>52</v>
      </c>
      <c r="H110">
        <v>1</v>
      </c>
      <c r="I110">
        <v>5.1643191999999997E-2</v>
      </c>
      <c r="J110">
        <v>0.16197183000000001</v>
      </c>
      <c r="K110">
        <v>0.125628141</v>
      </c>
      <c r="L110">
        <v>0.30959752299999999</v>
      </c>
      <c r="M110">
        <v>0.27386934600000001</v>
      </c>
      <c r="N110">
        <v>0.31455399000000001</v>
      </c>
      <c r="O110">
        <v>0.39949748699999998</v>
      </c>
      <c r="P110">
        <v>0.31228068820747401</v>
      </c>
      <c r="Q110">
        <v>0.30099999999999999</v>
      </c>
      <c r="R110">
        <v>99.036717276909201</v>
      </c>
      <c r="S110">
        <v>-5.67246804852038</v>
      </c>
      <c r="T110">
        <v>-6.1342444031775898</v>
      </c>
      <c r="U110">
        <v>10.7704124748706</v>
      </c>
      <c r="V110">
        <v>1.89754141046321</v>
      </c>
      <c r="W110" t="s">
        <v>446</v>
      </c>
      <c r="X110">
        <v>9774</v>
      </c>
      <c r="Y110">
        <v>543877</v>
      </c>
    </row>
    <row r="111" spans="1:25" x14ac:dyDescent="0.3">
      <c r="A111" t="s">
        <v>179</v>
      </c>
      <c r="B111" t="s">
        <v>61</v>
      </c>
      <c r="C111">
        <v>144</v>
      </c>
      <c r="D111">
        <v>590</v>
      </c>
      <c r="E111">
        <v>17</v>
      </c>
      <c r="F111">
        <v>64</v>
      </c>
      <c r="G111">
        <v>67</v>
      </c>
      <c r="H111">
        <v>9</v>
      </c>
      <c r="I111">
        <v>4.4067795999999999E-2</v>
      </c>
      <c r="J111">
        <v>0.249152542</v>
      </c>
      <c r="K111">
        <v>0.15495495500000001</v>
      </c>
      <c r="L111">
        <v>0.29187817199999999</v>
      </c>
      <c r="M111">
        <v>0.237837837</v>
      </c>
      <c r="N111">
        <v>0.27796610100000002</v>
      </c>
      <c r="O111">
        <v>0.392792792</v>
      </c>
      <c r="P111">
        <v>0.29112509586207902</v>
      </c>
      <c r="Q111">
        <v>0.28100000000000003</v>
      </c>
      <c r="R111">
        <v>88.207434695262407</v>
      </c>
      <c r="S111">
        <v>2.0821258067153301</v>
      </c>
      <c r="T111">
        <v>-5.7472767336960997</v>
      </c>
      <c r="U111">
        <v>4.8580468893051103</v>
      </c>
      <c r="V111">
        <v>1.86050452464224</v>
      </c>
      <c r="W111" t="s">
        <v>179</v>
      </c>
      <c r="X111">
        <v>12979</v>
      </c>
      <c r="Y111">
        <v>595879</v>
      </c>
    </row>
    <row r="112" spans="1:25" x14ac:dyDescent="0.3">
      <c r="A112" t="s">
        <v>182</v>
      </c>
      <c r="B112" t="s">
        <v>129</v>
      </c>
      <c r="C112">
        <v>137</v>
      </c>
      <c r="D112">
        <v>558</v>
      </c>
      <c r="E112">
        <v>12</v>
      </c>
      <c r="F112">
        <v>68</v>
      </c>
      <c r="G112">
        <v>52</v>
      </c>
      <c r="H112">
        <v>5</v>
      </c>
      <c r="I112">
        <v>9.8566308000000005E-2</v>
      </c>
      <c r="J112">
        <v>0.181003584</v>
      </c>
      <c r="K112">
        <v>0.16666666699999999</v>
      </c>
      <c r="L112">
        <v>0.27604166600000002</v>
      </c>
      <c r="M112">
        <v>0.23983739800000001</v>
      </c>
      <c r="N112">
        <v>0.32078853000000002</v>
      </c>
      <c r="O112">
        <v>0.40650406500000003</v>
      </c>
      <c r="P112">
        <v>0.317087508536673</v>
      </c>
      <c r="Q112">
        <v>0.315</v>
      </c>
      <c r="R112">
        <v>103.425059305358</v>
      </c>
      <c r="S112">
        <v>1.6104203872382601</v>
      </c>
      <c r="T112">
        <v>3.83090942108067</v>
      </c>
      <c r="U112">
        <v>-5.3140299320220903</v>
      </c>
      <c r="V112">
        <v>1.84913446384728</v>
      </c>
      <c r="W112" t="s">
        <v>182</v>
      </c>
      <c r="X112">
        <v>13613</v>
      </c>
      <c r="Y112">
        <v>606466</v>
      </c>
    </row>
    <row r="113" spans="1:25" x14ac:dyDescent="0.3">
      <c r="A113" t="s">
        <v>83</v>
      </c>
      <c r="B113" t="s">
        <v>269</v>
      </c>
      <c r="C113">
        <v>152</v>
      </c>
      <c r="D113">
        <v>524</v>
      </c>
      <c r="E113">
        <v>17</v>
      </c>
      <c r="F113">
        <v>58</v>
      </c>
      <c r="G113">
        <v>53</v>
      </c>
      <c r="H113">
        <v>7</v>
      </c>
      <c r="I113">
        <v>0.108778625</v>
      </c>
      <c r="J113">
        <v>0.28625954100000001</v>
      </c>
      <c r="K113">
        <v>0.15742793799999999</v>
      </c>
      <c r="L113">
        <v>0.23076922999999999</v>
      </c>
      <c r="M113">
        <v>0.184035476</v>
      </c>
      <c r="N113">
        <v>0.284332688</v>
      </c>
      <c r="O113">
        <v>0.34146341400000002</v>
      </c>
      <c r="P113">
        <v>0.28032240929991697</v>
      </c>
      <c r="Q113">
        <v>0.29599999999999999</v>
      </c>
      <c r="R113">
        <v>83.734206564019502</v>
      </c>
      <c r="S113">
        <v>1.84827216668054</v>
      </c>
      <c r="T113">
        <v>-8.0544108540419401</v>
      </c>
      <c r="U113">
        <v>7.5540100336074802</v>
      </c>
      <c r="V113">
        <v>1.83015671932486</v>
      </c>
      <c r="W113" t="s">
        <v>83</v>
      </c>
      <c r="X113">
        <v>18564</v>
      </c>
      <c r="Y113">
        <v>663757</v>
      </c>
    </row>
    <row r="114" spans="1:25" x14ac:dyDescent="0.3">
      <c r="A114" t="s">
        <v>126</v>
      </c>
      <c r="B114" t="s">
        <v>48</v>
      </c>
      <c r="C114">
        <v>111</v>
      </c>
      <c r="D114">
        <v>446</v>
      </c>
      <c r="E114">
        <v>14</v>
      </c>
      <c r="F114">
        <v>54</v>
      </c>
      <c r="G114">
        <v>46</v>
      </c>
      <c r="H114">
        <v>9</v>
      </c>
      <c r="I114">
        <v>9.4170403E-2</v>
      </c>
      <c r="J114">
        <v>0.246636771</v>
      </c>
      <c r="K114">
        <v>0.17128463499999999</v>
      </c>
      <c r="L114">
        <v>0.32608695599999998</v>
      </c>
      <c r="M114">
        <v>0.261964735</v>
      </c>
      <c r="N114">
        <v>0.33632286900000002</v>
      </c>
      <c r="O114">
        <v>0.43324937000000002</v>
      </c>
      <c r="P114">
        <v>0.33417443268455099</v>
      </c>
      <c r="Q114">
        <v>0.32600000000000001</v>
      </c>
      <c r="R114">
        <v>116.299915211737</v>
      </c>
      <c r="S114">
        <v>-0.421442666556686</v>
      </c>
      <c r="T114">
        <v>8.0248580952363504</v>
      </c>
      <c r="U114">
        <v>-5.9398800134658796</v>
      </c>
      <c r="V114">
        <v>1.82136328720124</v>
      </c>
      <c r="W114" t="s">
        <v>126</v>
      </c>
      <c r="X114">
        <v>30116</v>
      </c>
      <c r="Y114">
        <v>673548</v>
      </c>
    </row>
    <row r="115" spans="1:25" x14ac:dyDescent="0.3">
      <c r="A115" t="s">
        <v>384</v>
      </c>
      <c r="B115" t="s">
        <v>271</v>
      </c>
      <c r="C115">
        <v>124</v>
      </c>
      <c r="D115">
        <v>456</v>
      </c>
      <c r="E115">
        <v>9</v>
      </c>
      <c r="F115">
        <v>49</v>
      </c>
      <c r="G115">
        <v>43</v>
      </c>
      <c r="H115">
        <v>4</v>
      </c>
      <c r="I115">
        <v>7.6754384999999994E-2</v>
      </c>
      <c r="J115">
        <v>0.23903508700000001</v>
      </c>
      <c r="K115">
        <v>0.103864734</v>
      </c>
      <c r="L115">
        <v>0.32107023400000001</v>
      </c>
      <c r="M115">
        <v>0.253623188</v>
      </c>
      <c r="N115">
        <v>0.31277533000000002</v>
      </c>
      <c r="O115">
        <v>0.35748792200000001</v>
      </c>
      <c r="P115">
        <v>0.29729717786091497</v>
      </c>
      <c r="Q115">
        <v>0.28899999999999998</v>
      </c>
      <c r="R115">
        <v>88.676057012694201</v>
      </c>
      <c r="S115">
        <v>0.57546037063002498</v>
      </c>
      <c r="T115">
        <v>-5.23527152348146</v>
      </c>
      <c r="U115">
        <v>7.8433701992034903</v>
      </c>
      <c r="V115">
        <v>1.78395086403965</v>
      </c>
      <c r="W115" t="s">
        <v>384</v>
      </c>
      <c r="X115">
        <v>11489</v>
      </c>
      <c r="Y115">
        <v>572191</v>
      </c>
    </row>
    <row r="116" spans="1:25" x14ac:dyDescent="0.3">
      <c r="A116" t="s">
        <v>426</v>
      </c>
      <c r="B116" t="s">
        <v>17</v>
      </c>
      <c r="C116">
        <v>132</v>
      </c>
      <c r="D116">
        <v>546</v>
      </c>
      <c r="E116">
        <v>15</v>
      </c>
      <c r="F116">
        <v>59</v>
      </c>
      <c r="G116">
        <v>62</v>
      </c>
      <c r="H116">
        <v>2</v>
      </c>
      <c r="I116">
        <v>9.8901098000000007E-2</v>
      </c>
      <c r="J116">
        <v>0.27106227100000002</v>
      </c>
      <c r="K116">
        <v>0.152719665</v>
      </c>
      <c r="L116">
        <v>0.283489096</v>
      </c>
      <c r="M116">
        <v>0.22175732200000001</v>
      </c>
      <c r="N116">
        <v>0.307692307</v>
      </c>
      <c r="O116">
        <v>0.37447698699999998</v>
      </c>
      <c r="P116">
        <v>0.301558144158179</v>
      </c>
      <c r="Q116">
        <v>0.29899999999999999</v>
      </c>
      <c r="R116">
        <v>97.924327163064405</v>
      </c>
      <c r="S116">
        <v>-3.9401758033782199</v>
      </c>
      <c r="T116">
        <v>-5.21549784443192</v>
      </c>
      <c r="U116">
        <v>4.8870341181755004</v>
      </c>
      <c r="V116">
        <v>1.7736705518209099</v>
      </c>
      <c r="W116" t="s">
        <v>426</v>
      </c>
      <c r="X116">
        <v>5038</v>
      </c>
      <c r="Y116">
        <v>518626</v>
      </c>
    </row>
    <row r="117" spans="1:25" x14ac:dyDescent="0.3">
      <c r="A117" t="s">
        <v>366</v>
      </c>
      <c r="B117" t="s">
        <v>99</v>
      </c>
      <c r="C117">
        <v>104</v>
      </c>
      <c r="D117">
        <v>445</v>
      </c>
      <c r="E117">
        <v>16</v>
      </c>
      <c r="F117">
        <v>54</v>
      </c>
      <c r="G117">
        <v>56</v>
      </c>
      <c r="H117">
        <v>3</v>
      </c>
      <c r="I117">
        <v>0.143820224</v>
      </c>
      <c r="J117">
        <v>0.21348314600000001</v>
      </c>
      <c r="K117">
        <v>0.17066666699999999</v>
      </c>
      <c r="L117">
        <v>0.26865671600000002</v>
      </c>
      <c r="M117">
        <v>0.234666666</v>
      </c>
      <c r="N117">
        <v>0.34606741499999999</v>
      </c>
      <c r="O117">
        <v>0.40533333300000002</v>
      </c>
      <c r="P117">
        <v>0.33257350016821602</v>
      </c>
      <c r="Q117">
        <v>0.35799999999999998</v>
      </c>
      <c r="R117">
        <v>119.05185697570199</v>
      </c>
      <c r="S117">
        <v>-0.89370766608044505</v>
      </c>
      <c r="T117">
        <v>8.6466716983411107</v>
      </c>
      <c r="U117">
        <v>-5.9308599233627302</v>
      </c>
      <c r="V117">
        <v>1.7588322541144299</v>
      </c>
      <c r="W117" t="s">
        <v>366</v>
      </c>
      <c r="X117">
        <v>13152</v>
      </c>
      <c r="Y117">
        <v>593871</v>
      </c>
    </row>
    <row r="118" spans="1:25" x14ac:dyDescent="0.3">
      <c r="A118" t="s">
        <v>84</v>
      </c>
      <c r="B118" t="s">
        <v>85</v>
      </c>
      <c r="C118">
        <v>145</v>
      </c>
      <c r="D118">
        <v>609</v>
      </c>
      <c r="E118">
        <v>22</v>
      </c>
      <c r="F118">
        <v>62</v>
      </c>
      <c r="G118">
        <v>85</v>
      </c>
      <c r="H118">
        <v>4</v>
      </c>
      <c r="I118">
        <v>7.0607553000000003E-2</v>
      </c>
      <c r="J118">
        <v>0.25287356300000002</v>
      </c>
      <c r="K118">
        <v>0.172972973</v>
      </c>
      <c r="L118">
        <v>0.30310880800000001</v>
      </c>
      <c r="M118">
        <v>0.25045044999999999</v>
      </c>
      <c r="N118">
        <v>0.30541871900000001</v>
      </c>
      <c r="O118">
        <v>0.42342342300000002</v>
      </c>
      <c r="P118">
        <v>0.31594369658513999</v>
      </c>
      <c r="Q118">
        <v>0.36199999999999999</v>
      </c>
      <c r="R118">
        <v>108.31750421941599</v>
      </c>
      <c r="S118">
        <v>0.33689728658646301</v>
      </c>
      <c r="T118">
        <v>6.0369469986583901</v>
      </c>
      <c r="U118">
        <v>-8.63810038566589</v>
      </c>
      <c r="V118">
        <v>1.74368004725283</v>
      </c>
      <c r="W118" t="s">
        <v>84</v>
      </c>
      <c r="X118">
        <v>18373</v>
      </c>
      <c r="Y118">
        <v>663624</v>
      </c>
    </row>
    <row r="119" spans="1:25" x14ac:dyDescent="0.3">
      <c r="A119" t="s">
        <v>136</v>
      </c>
      <c r="B119" t="s">
        <v>85</v>
      </c>
      <c r="C119">
        <v>145</v>
      </c>
      <c r="D119">
        <v>582</v>
      </c>
      <c r="E119">
        <v>16</v>
      </c>
      <c r="F119">
        <v>66</v>
      </c>
      <c r="G119">
        <v>60</v>
      </c>
      <c r="H119">
        <v>2</v>
      </c>
      <c r="I119">
        <v>5.8419243000000003E-2</v>
      </c>
      <c r="J119">
        <v>0.19587628800000001</v>
      </c>
      <c r="K119">
        <v>0.16261682299999999</v>
      </c>
      <c r="L119">
        <v>0.28921568600000003</v>
      </c>
      <c r="M119">
        <v>0.25046728899999998</v>
      </c>
      <c r="N119">
        <v>0.30584192399999999</v>
      </c>
      <c r="O119">
        <v>0.413084112</v>
      </c>
      <c r="P119">
        <v>0.313948172166994</v>
      </c>
      <c r="Q119">
        <v>0.29799999999999999</v>
      </c>
      <c r="R119">
        <v>106.90870450426701</v>
      </c>
      <c r="S119">
        <v>-0.24730502208694799</v>
      </c>
      <c r="T119">
        <v>4.2773755323081799</v>
      </c>
      <c r="U119">
        <v>-6.0396801531314797</v>
      </c>
      <c r="V119">
        <v>1.7423416993304199</v>
      </c>
      <c r="W119" t="s">
        <v>136</v>
      </c>
      <c r="X119">
        <v>19363</v>
      </c>
      <c r="Y119">
        <v>669720</v>
      </c>
    </row>
    <row r="120" spans="1:25" x14ac:dyDescent="0.3">
      <c r="A120" t="s">
        <v>181</v>
      </c>
      <c r="B120" t="s">
        <v>278</v>
      </c>
      <c r="C120">
        <v>134</v>
      </c>
      <c r="D120">
        <v>490</v>
      </c>
      <c r="E120">
        <v>12</v>
      </c>
      <c r="F120">
        <v>39</v>
      </c>
      <c r="G120">
        <v>59</v>
      </c>
      <c r="H120">
        <v>1</v>
      </c>
      <c r="I120">
        <v>8.3673469E-2</v>
      </c>
      <c r="J120">
        <v>0.23265306099999999</v>
      </c>
      <c r="K120">
        <v>0.16400911100000001</v>
      </c>
      <c r="L120">
        <v>0.30721003099999999</v>
      </c>
      <c r="M120">
        <v>0.25056947600000001</v>
      </c>
      <c r="N120">
        <v>0.31632652999999999</v>
      </c>
      <c r="O120">
        <v>0.414578587</v>
      </c>
      <c r="P120">
        <v>0.31471828959651799</v>
      </c>
      <c r="Q120">
        <v>0.313</v>
      </c>
      <c r="R120">
        <v>104.545930024999</v>
      </c>
      <c r="S120">
        <v>0.44713165285065698</v>
      </c>
      <c r="T120">
        <v>3.0964761922161701</v>
      </c>
      <c r="U120">
        <v>-3.08891901373863</v>
      </c>
      <c r="V120">
        <v>1.7106988172568001</v>
      </c>
      <c r="W120" t="s">
        <v>181</v>
      </c>
      <c r="X120">
        <v>2136</v>
      </c>
      <c r="Y120">
        <v>444482</v>
      </c>
    </row>
    <row r="121" spans="1:25" x14ac:dyDescent="0.3">
      <c r="A121" t="s">
        <v>164</v>
      </c>
      <c r="B121" t="s">
        <v>23</v>
      </c>
      <c r="C121">
        <v>127</v>
      </c>
      <c r="D121">
        <v>511</v>
      </c>
      <c r="E121">
        <v>17</v>
      </c>
      <c r="F121">
        <v>45</v>
      </c>
      <c r="G121">
        <v>52</v>
      </c>
      <c r="H121">
        <v>6</v>
      </c>
      <c r="I121">
        <v>3.3268101000000001E-2</v>
      </c>
      <c r="J121">
        <v>0.154598825</v>
      </c>
      <c r="K121">
        <v>0.16564417200000001</v>
      </c>
      <c r="L121">
        <v>0.28498727699999998</v>
      </c>
      <c r="M121">
        <v>0.26380367999999998</v>
      </c>
      <c r="N121">
        <v>0.29411764699999998</v>
      </c>
      <c r="O121">
        <v>0.42944785200000002</v>
      </c>
      <c r="P121">
        <v>0.31369138336649099</v>
      </c>
      <c r="Q121">
        <v>0.29599999999999999</v>
      </c>
      <c r="R121">
        <v>102.511651508605</v>
      </c>
      <c r="S121">
        <v>2.4333385578356599</v>
      </c>
      <c r="T121">
        <v>3.8776092615390798</v>
      </c>
      <c r="U121">
        <v>-4.0062298774719203</v>
      </c>
      <c r="V121">
        <v>1.67874578252174</v>
      </c>
      <c r="W121" t="s">
        <v>164</v>
      </c>
      <c r="X121">
        <v>19858</v>
      </c>
      <c r="Y121">
        <v>650859</v>
      </c>
    </row>
    <row r="122" spans="1:25" x14ac:dyDescent="0.3">
      <c r="A122" t="s">
        <v>398</v>
      </c>
      <c r="B122" t="s">
        <v>69</v>
      </c>
      <c r="C122">
        <v>137</v>
      </c>
      <c r="D122">
        <v>581</v>
      </c>
      <c r="E122">
        <v>13</v>
      </c>
      <c r="F122">
        <v>72</v>
      </c>
      <c r="G122">
        <v>63</v>
      </c>
      <c r="H122">
        <v>0</v>
      </c>
      <c r="I122">
        <v>7.9173837999999996E-2</v>
      </c>
      <c r="J122">
        <v>0.17383820899999999</v>
      </c>
      <c r="K122">
        <v>0.142314991</v>
      </c>
      <c r="L122">
        <v>0.30382775099999998</v>
      </c>
      <c r="M122">
        <v>0.26565464799999999</v>
      </c>
      <c r="N122">
        <v>0.32530120400000001</v>
      </c>
      <c r="O122">
        <v>0.407969639</v>
      </c>
      <c r="P122">
        <v>0.32101424497499298</v>
      </c>
      <c r="Q122">
        <v>0.32600000000000001</v>
      </c>
      <c r="R122">
        <v>91.376550711761396</v>
      </c>
      <c r="S122">
        <v>-1.0261264522559901</v>
      </c>
      <c r="T122">
        <v>-6.8472053297147797</v>
      </c>
      <c r="U122">
        <v>2.9054600000381399</v>
      </c>
      <c r="V122">
        <v>1.6736252881492899</v>
      </c>
      <c r="W122" t="s">
        <v>398</v>
      </c>
      <c r="X122">
        <v>17907</v>
      </c>
      <c r="Y122">
        <v>663898</v>
      </c>
    </row>
    <row r="123" spans="1:25" x14ac:dyDescent="0.3">
      <c r="A123" t="s">
        <v>374</v>
      </c>
      <c r="B123" t="s">
        <v>42</v>
      </c>
      <c r="C123">
        <v>150</v>
      </c>
      <c r="D123">
        <v>555</v>
      </c>
      <c r="E123">
        <v>25</v>
      </c>
      <c r="F123">
        <v>55</v>
      </c>
      <c r="G123">
        <v>73</v>
      </c>
      <c r="H123">
        <v>11</v>
      </c>
      <c r="I123">
        <v>9.1891891000000003E-2</v>
      </c>
      <c r="J123">
        <v>0.26306306299999999</v>
      </c>
      <c r="K123">
        <v>0.214</v>
      </c>
      <c r="L123">
        <v>0.27272727200000002</v>
      </c>
      <c r="M123">
        <v>0.23</v>
      </c>
      <c r="N123">
        <v>0.30450450400000001</v>
      </c>
      <c r="O123">
        <v>0.44400000000000001</v>
      </c>
      <c r="P123">
        <v>0.32343797472076102</v>
      </c>
      <c r="Q123">
        <v>0.33800000000000002</v>
      </c>
      <c r="R123">
        <v>115.946356614905</v>
      </c>
      <c r="S123">
        <v>0.83785807341337204</v>
      </c>
      <c r="T123">
        <v>10.797019598165599</v>
      </c>
      <c r="U123">
        <v>-12.391809940338099</v>
      </c>
      <c r="V123">
        <v>1.6705156787886699</v>
      </c>
      <c r="W123" t="s">
        <v>374</v>
      </c>
      <c r="X123">
        <v>18171</v>
      </c>
      <c r="Y123">
        <v>664913</v>
      </c>
    </row>
    <row r="124" spans="1:25" x14ac:dyDescent="0.3">
      <c r="A124" t="s">
        <v>431</v>
      </c>
      <c r="B124" t="s">
        <v>25</v>
      </c>
      <c r="C124">
        <v>118</v>
      </c>
      <c r="D124">
        <v>454</v>
      </c>
      <c r="E124">
        <v>10</v>
      </c>
      <c r="F124">
        <v>45</v>
      </c>
      <c r="G124">
        <v>43</v>
      </c>
      <c r="H124">
        <v>10</v>
      </c>
      <c r="I124">
        <v>9.6916298999999997E-2</v>
      </c>
      <c r="J124">
        <v>0.35242290700000001</v>
      </c>
      <c r="K124">
        <v>0.151741294</v>
      </c>
      <c r="L124">
        <v>0.33617021200000002</v>
      </c>
      <c r="M124">
        <v>0.22139303399999999</v>
      </c>
      <c r="N124">
        <v>0.30396475699999997</v>
      </c>
      <c r="O124">
        <v>0.37313432800000002</v>
      </c>
      <c r="P124">
        <v>0.297933039148296</v>
      </c>
      <c r="Q124">
        <v>0.27700000000000002</v>
      </c>
      <c r="R124">
        <v>92.934757321726195</v>
      </c>
      <c r="S124">
        <v>3.4780601421371098</v>
      </c>
      <c r="T124">
        <v>-0.24868140018746099</v>
      </c>
      <c r="U124">
        <v>0.60112977027893</v>
      </c>
      <c r="V124">
        <v>1.66819745191393</v>
      </c>
      <c r="W124" t="s">
        <v>431</v>
      </c>
      <c r="X124">
        <v>13757</v>
      </c>
      <c r="Y124">
        <v>621035</v>
      </c>
    </row>
    <row r="125" spans="1:25" x14ac:dyDescent="0.3">
      <c r="A125" t="s">
        <v>435</v>
      </c>
      <c r="B125" t="s">
        <v>99</v>
      </c>
      <c r="C125">
        <v>138</v>
      </c>
      <c r="D125">
        <v>443</v>
      </c>
      <c r="E125">
        <v>9</v>
      </c>
      <c r="F125">
        <v>45</v>
      </c>
      <c r="G125">
        <v>50</v>
      </c>
      <c r="H125">
        <v>6</v>
      </c>
      <c r="I125">
        <v>4.2889389999999999E-2</v>
      </c>
      <c r="J125">
        <v>0.23702031600000001</v>
      </c>
      <c r="K125">
        <v>0.15555555500000001</v>
      </c>
      <c r="L125">
        <v>0.34006734</v>
      </c>
      <c r="M125">
        <v>0.27160493800000002</v>
      </c>
      <c r="N125">
        <v>0.31590909</v>
      </c>
      <c r="O125">
        <v>0.42716049299999997</v>
      </c>
      <c r="P125">
        <v>0.32109348581157598</v>
      </c>
      <c r="Q125">
        <v>0.33300000000000002</v>
      </c>
      <c r="R125">
        <v>110.947199970022</v>
      </c>
      <c r="S125">
        <v>-6.7632734309881898E-2</v>
      </c>
      <c r="T125">
        <v>5.38963295825394</v>
      </c>
      <c r="U125">
        <v>-3.58548098802566</v>
      </c>
      <c r="V125">
        <v>1.65648801018828</v>
      </c>
      <c r="W125" t="s">
        <v>435</v>
      </c>
      <c r="X125">
        <v>16337</v>
      </c>
      <c r="Y125">
        <v>624503</v>
      </c>
    </row>
    <row r="126" spans="1:25" x14ac:dyDescent="0.3">
      <c r="A126" t="s">
        <v>404</v>
      </c>
      <c r="B126" t="s">
        <v>17</v>
      </c>
      <c r="C126">
        <v>142</v>
      </c>
      <c r="D126">
        <v>531</v>
      </c>
      <c r="E126">
        <v>4</v>
      </c>
      <c r="F126">
        <v>66</v>
      </c>
      <c r="G126">
        <v>48</v>
      </c>
      <c r="H126">
        <v>22</v>
      </c>
      <c r="I126">
        <v>6.5913369999999999E-2</v>
      </c>
      <c r="J126">
        <v>0.13559321999999999</v>
      </c>
      <c r="K126">
        <v>6.6252588000000001E-2</v>
      </c>
      <c r="L126">
        <v>0.296116504</v>
      </c>
      <c r="M126">
        <v>0.26086956500000003</v>
      </c>
      <c r="N126">
        <v>0.31439393900000001</v>
      </c>
      <c r="O126">
        <v>0.32712215300000003</v>
      </c>
      <c r="P126">
        <v>0.285171136883275</v>
      </c>
      <c r="Q126">
        <v>0.28999999999999998</v>
      </c>
      <c r="R126">
        <v>86.355432805726807</v>
      </c>
      <c r="S126">
        <v>3.02216187678277</v>
      </c>
      <c r="T126">
        <v>-5.1309350672439598</v>
      </c>
      <c r="U126">
        <v>3.8642299175262398</v>
      </c>
      <c r="V126">
        <v>1.62548395285638</v>
      </c>
      <c r="W126" t="s">
        <v>404</v>
      </c>
      <c r="X126">
        <v>16512</v>
      </c>
      <c r="Y126">
        <v>643396</v>
      </c>
    </row>
    <row r="127" spans="1:25" x14ac:dyDescent="0.3">
      <c r="A127" t="s">
        <v>281</v>
      </c>
      <c r="B127" t="s">
        <v>19</v>
      </c>
      <c r="C127">
        <v>121</v>
      </c>
      <c r="D127">
        <v>493</v>
      </c>
      <c r="E127">
        <v>5</v>
      </c>
      <c r="F127">
        <v>52</v>
      </c>
      <c r="G127">
        <v>52</v>
      </c>
      <c r="H127">
        <v>3</v>
      </c>
      <c r="I127">
        <v>6.2880324000000001E-2</v>
      </c>
      <c r="J127">
        <v>0.16835699700000001</v>
      </c>
      <c r="K127">
        <v>0.10816777</v>
      </c>
      <c r="L127">
        <v>0.34604904600000003</v>
      </c>
      <c r="M127">
        <v>0.29139072799999999</v>
      </c>
      <c r="N127">
        <v>0.343495934</v>
      </c>
      <c r="O127">
        <v>0.39955849799999998</v>
      </c>
      <c r="P127">
        <v>0.326668616710515</v>
      </c>
      <c r="Q127">
        <v>0.32100000000000001</v>
      </c>
      <c r="R127">
        <v>114.98621109158501</v>
      </c>
      <c r="S127">
        <v>-3.1359803518280298</v>
      </c>
      <c r="T127">
        <v>5.17796347298236</v>
      </c>
      <c r="U127">
        <v>-5.5918860435485804</v>
      </c>
      <c r="V127">
        <v>1.5891805119914599</v>
      </c>
      <c r="W127" t="s">
        <v>281</v>
      </c>
      <c r="X127">
        <v>19238</v>
      </c>
      <c r="Y127">
        <v>666971</v>
      </c>
    </row>
    <row r="128" spans="1:25" x14ac:dyDescent="0.3">
      <c r="A128" t="s">
        <v>429</v>
      </c>
      <c r="B128" t="s">
        <v>277</v>
      </c>
      <c r="C128">
        <v>148</v>
      </c>
      <c r="D128">
        <v>558</v>
      </c>
      <c r="E128">
        <v>17</v>
      </c>
      <c r="F128">
        <v>73</v>
      </c>
      <c r="G128">
        <v>57</v>
      </c>
      <c r="H128">
        <v>5</v>
      </c>
      <c r="I128">
        <v>0.109318996</v>
      </c>
      <c r="J128">
        <v>0.25268817199999999</v>
      </c>
      <c r="K128">
        <v>0.177319588</v>
      </c>
      <c r="L128">
        <v>0.26126126100000002</v>
      </c>
      <c r="M128">
        <v>0.21443298899999999</v>
      </c>
      <c r="N128">
        <v>0.30520646299999998</v>
      </c>
      <c r="O128">
        <v>0.39175257699999999</v>
      </c>
      <c r="P128">
        <v>0.30677731204075698</v>
      </c>
      <c r="Q128">
        <v>0.314</v>
      </c>
      <c r="R128">
        <v>100.355084178886</v>
      </c>
      <c r="S128">
        <v>0.83097938820719697</v>
      </c>
      <c r="T128">
        <v>1.06118285477941</v>
      </c>
      <c r="U128">
        <v>-5.0480799674987704</v>
      </c>
      <c r="V128">
        <v>1.58624705273491</v>
      </c>
      <c r="W128" t="s">
        <v>429</v>
      </c>
      <c r="X128">
        <v>14854</v>
      </c>
      <c r="Y128">
        <v>573262</v>
      </c>
    </row>
    <row r="129" spans="1:25" x14ac:dyDescent="0.3">
      <c r="A129" t="s">
        <v>447</v>
      </c>
      <c r="B129" t="s">
        <v>112</v>
      </c>
      <c r="C129">
        <v>145</v>
      </c>
      <c r="D129">
        <v>583</v>
      </c>
      <c r="E129">
        <v>14</v>
      </c>
      <c r="F129">
        <v>58</v>
      </c>
      <c r="G129">
        <v>78</v>
      </c>
      <c r="H129">
        <v>4</v>
      </c>
      <c r="I129">
        <v>5.6603773000000003E-2</v>
      </c>
      <c r="J129">
        <v>0.16981131999999999</v>
      </c>
      <c r="K129">
        <v>0.13117870700000001</v>
      </c>
      <c r="L129">
        <v>0.28639618100000003</v>
      </c>
      <c r="M129">
        <v>0.254752851</v>
      </c>
      <c r="N129">
        <v>0.31497418199999999</v>
      </c>
      <c r="O129">
        <v>0.38593155800000001</v>
      </c>
      <c r="P129">
        <v>0.30891616732241101</v>
      </c>
      <c r="Q129">
        <v>0.311</v>
      </c>
      <c r="R129">
        <v>92.950614088461705</v>
      </c>
      <c r="S129">
        <v>-2.7042684038169602</v>
      </c>
      <c r="T129">
        <v>-7.47918927538145</v>
      </c>
      <c r="U129">
        <v>2.6327600479125901</v>
      </c>
      <c r="V129">
        <v>1.58582264488993</v>
      </c>
      <c r="W129" t="s">
        <v>447</v>
      </c>
      <c r="X129">
        <v>14813</v>
      </c>
      <c r="Y129">
        <v>571657</v>
      </c>
    </row>
    <row r="130" spans="1:25" x14ac:dyDescent="0.3">
      <c r="A130" t="s">
        <v>98</v>
      </c>
      <c r="B130" t="s">
        <v>99</v>
      </c>
      <c r="C130">
        <v>115</v>
      </c>
      <c r="D130">
        <v>446</v>
      </c>
      <c r="E130">
        <v>9</v>
      </c>
      <c r="F130">
        <v>54</v>
      </c>
      <c r="G130">
        <v>43</v>
      </c>
      <c r="H130">
        <v>3</v>
      </c>
      <c r="I130">
        <v>0.10986547000000001</v>
      </c>
      <c r="J130">
        <v>0.147982062</v>
      </c>
      <c r="K130">
        <v>0.12113402099999999</v>
      </c>
      <c r="L130">
        <v>0.24921135599999999</v>
      </c>
      <c r="M130">
        <v>0.226804123</v>
      </c>
      <c r="N130">
        <v>0.31838565000000002</v>
      </c>
      <c r="O130">
        <v>0.347938144</v>
      </c>
      <c r="P130">
        <v>0.29808498138792</v>
      </c>
      <c r="Q130">
        <v>0.33800000000000002</v>
      </c>
      <c r="R130">
        <v>94.703663091555697</v>
      </c>
      <c r="S130">
        <v>-1.1894080410711401</v>
      </c>
      <c r="T130">
        <v>-3.8475537467572098</v>
      </c>
      <c r="U130">
        <v>4.8402099609375</v>
      </c>
      <c r="V130">
        <v>1.5812188499014399</v>
      </c>
      <c r="W130" t="s">
        <v>98</v>
      </c>
      <c r="X130">
        <v>12144</v>
      </c>
      <c r="Y130">
        <v>596146</v>
      </c>
    </row>
    <row r="131" spans="1:25" x14ac:dyDescent="0.3">
      <c r="A131" t="s">
        <v>448</v>
      </c>
      <c r="B131" t="s">
        <v>274</v>
      </c>
      <c r="C131">
        <v>119</v>
      </c>
      <c r="D131">
        <v>425</v>
      </c>
      <c r="E131">
        <v>7</v>
      </c>
      <c r="F131">
        <v>50</v>
      </c>
      <c r="G131">
        <v>27</v>
      </c>
      <c r="H131">
        <v>2</v>
      </c>
      <c r="I131">
        <v>4.9411763999999997E-2</v>
      </c>
      <c r="J131">
        <v>0.167058823</v>
      </c>
      <c r="K131">
        <v>0.113989638</v>
      </c>
      <c r="L131">
        <v>0.29677419300000002</v>
      </c>
      <c r="M131">
        <v>0.25647668299999998</v>
      </c>
      <c r="N131">
        <v>0.31678486900000002</v>
      </c>
      <c r="O131">
        <v>0.37046632099999999</v>
      </c>
      <c r="P131">
        <v>0.30490502679883402</v>
      </c>
      <c r="Q131">
        <v>0.28399999999999997</v>
      </c>
      <c r="R131">
        <v>97.226640200522397</v>
      </c>
      <c r="S131">
        <v>-0.37927878554910399</v>
      </c>
      <c r="T131">
        <v>-1.7056450490344199</v>
      </c>
      <c r="U131">
        <v>3.1542600393295199</v>
      </c>
      <c r="V131">
        <v>1.55954831817113</v>
      </c>
      <c r="W131" t="s">
        <v>448</v>
      </c>
      <c r="X131">
        <v>8202</v>
      </c>
      <c r="Y131">
        <v>543281</v>
      </c>
    </row>
    <row r="132" spans="1:25" x14ac:dyDescent="0.3">
      <c r="A132" t="s">
        <v>47</v>
      </c>
      <c r="B132" t="s">
        <v>48</v>
      </c>
      <c r="C132">
        <v>113</v>
      </c>
      <c r="D132">
        <v>425</v>
      </c>
      <c r="E132">
        <v>16</v>
      </c>
      <c r="F132">
        <v>55</v>
      </c>
      <c r="G132">
        <v>47</v>
      </c>
      <c r="H132">
        <v>10</v>
      </c>
      <c r="I132">
        <v>8.9411764000000005E-2</v>
      </c>
      <c r="J132">
        <v>0.322352941</v>
      </c>
      <c r="K132">
        <v>0.197889182</v>
      </c>
      <c r="L132">
        <v>0.32017543799999998</v>
      </c>
      <c r="M132">
        <v>0.234828496</v>
      </c>
      <c r="N132">
        <v>0.30805687199999998</v>
      </c>
      <c r="O132">
        <v>0.43271767799999999</v>
      </c>
      <c r="P132">
        <v>0.32239559490533798</v>
      </c>
      <c r="Q132">
        <v>0.32400000000000001</v>
      </c>
      <c r="R132">
        <v>108.245822357194</v>
      </c>
      <c r="S132">
        <v>1.8336037970148</v>
      </c>
      <c r="T132">
        <v>5.9052425801484603</v>
      </c>
      <c r="U132">
        <v>-5.6163399219512904</v>
      </c>
      <c r="V132">
        <v>1.55733032204705</v>
      </c>
      <c r="W132" t="s">
        <v>47</v>
      </c>
      <c r="X132">
        <v>21897</v>
      </c>
      <c r="Y132">
        <v>666624</v>
      </c>
    </row>
    <row r="133" spans="1:25" x14ac:dyDescent="0.3">
      <c r="A133" t="s">
        <v>193</v>
      </c>
      <c r="B133" t="s">
        <v>25</v>
      </c>
      <c r="C133">
        <v>144</v>
      </c>
      <c r="D133">
        <v>550</v>
      </c>
      <c r="E133">
        <v>19</v>
      </c>
      <c r="F133">
        <v>70</v>
      </c>
      <c r="G133">
        <v>68</v>
      </c>
      <c r="H133">
        <v>14</v>
      </c>
      <c r="I133">
        <v>6.9090909000000006E-2</v>
      </c>
      <c r="J133">
        <v>0.27272727200000002</v>
      </c>
      <c r="K133">
        <v>0.178571428</v>
      </c>
      <c r="L133">
        <v>0.25513196399999999</v>
      </c>
      <c r="M133">
        <v>0.21031746000000001</v>
      </c>
      <c r="N133">
        <v>0.26545454499999999</v>
      </c>
      <c r="O133">
        <v>0.38888888799999999</v>
      </c>
      <c r="P133">
        <v>0.28404397238384499</v>
      </c>
      <c r="Q133">
        <v>0.27800000000000002</v>
      </c>
      <c r="R133">
        <v>83.437739408699599</v>
      </c>
      <c r="S133">
        <v>2.7952293460257298</v>
      </c>
      <c r="T133">
        <v>-7.7882542515337203</v>
      </c>
      <c r="U133">
        <v>3.2149099111556998</v>
      </c>
      <c r="V133">
        <v>1.4959287674425801</v>
      </c>
      <c r="W133" t="s">
        <v>193</v>
      </c>
      <c r="X133">
        <v>15998</v>
      </c>
      <c r="Y133">
        <v>641355</v>
      </c>
    </row>
    <row r="134" spans="1:25" x14ac:dyDescent="0.3">
      <c r="A134" t="s">
        <v>227</v>
      </c>
      <c r="B134" t="s">
        <v>279</v>
      </c>
      <c r="C134">
        <v>112</v>
      </c>
      <c r="D134">
        <v>433</v>
      </c>
      <c r="E134">
        <v>7</v>
      </c>
      <c r="F134">
        <v>33</v>
      </c>
      <c r="G134">
        <v>36</v>
      </c>
      <c r="H134">
        <v>6</v>
      </c>
      <c r="I134">
        <v>6.9284064000000006E-2</v>
      </c>
      <c r="J134">
        <v>0.115473441</v>
      </c>
      <c r="K134">
        <v>0.109137056</v>
      </c>
      <c r="L134">
        <v>0.27138643000000001</v>
      </c>
      <c r="M134">
        <v>0.25126903499999997</v>
      </c>
      <c r="N134">
        <v>0.3125</v>
      </c>
      <c r="O134">
        <v>0.36040609099999998</v>
      </c>
      <c r="P134">
        <v>0.29886510940613498</v>
      </c>
      <c r="Q134">
        <v>0.32800000000000001</v>
      </c>
      <c r="R134">
        <v>90.805782024432901</v>
      </c>
      <c r="S134">
        <v>-8.9781473390757996E-2</v>
      </c>
      <c r="T134">
        <v>-4.7151786408595804</v>
      </c>
      <c r="U134">
        <v>4.0057770609855599</v>
      </c>
      <c r="V134">
        <v>1.48125548353336</v>
      </c>
      <c r="W134" t="s">
        <v>227</v>
      </c>
      <c r="X134">
        <v>19610</v>
      </c>
      <c r="Y134">
        <v>660688</v>
      </c>
    </row>
    <row r="135" spans="1:25" x14ac:dyDescent="0.3">
      <c r="A135" t="s">
        <v>243</v>
      </c>
      <c r="B135" t="s">
        <v>42</v>
      </c>
      <c r="C135">
        <v>147</v>
      </c>
      <c r="D135">
        <v>558</v>
      </c>
      <c r="E135">
        <v>7</v>
      </c>
      <c r="F135">
        <v>61</v>
      </c>
      <c r="G135">
        <v>46</v>
      </c>
      <c r="H135">
        <v>11</v>
      </c>
      <c r="I135">
        <v>8.0645161000000007E-2</v>
      </c>
      <c r="J135">
        <v>0.12365591300000001</v>
      </c>
      <c r="K135">
        <v>9.859155E-2</v>
      </c>
      <c r="L135">
        <v>0.25943396200000002</v>
      </c>
      <c r="M135">
        <v>0.23541247400000001</v>
      </c>
      <c r="N135">
        <v>0.30741410400000002</v>
      </c>
      <c r="O135">
        <v>0.33400402400000001</v>
      </c>
      <c r="P135">
        <v>0.28748800601493602</v>
      </c>
      <c r="Q135">
        <v>0.26700000000000002</v>
      </c>
      <c r="R135">
        <v>90.566408761693097</v>
      </c>
      <c r="S135">
        <v>2.8699260991997999</v>
      </c>
      <c r="T135">
        <v>-3.0535900105525702</v>
      </c>
      <c r="U135">
        <v>-0.44895005226135198</v>
      </c>
      <c r="V135">
        <v>1.4801438506084501</v>
      </c>
      <c r="W135" t="s">
        <v>243</v>
      </c>
      <c r="X135">
        <v>14894</v>
      </c>
      <c r="Y135">
        <v>643393</v>
      </c>
    </row>
    <row r="136" spans="1:25" x14ac:dyDescent="0.3">
      <c r="A136" t="s">
        <v>240</v>
      </c>
      <c r="B136" t="s">
        <v>172</v>
      </c>
      <c r="C136">
        <v>152</v>
      </c>
      <c r="D136">
        <v>596</v>
      </c>
      <c r="E136">
        <v>0</v>
      </c>
      <c r="F136">
        <v>72</v>
      </c>
      <c r="G136">
        <v>32</v>
      </c>
      <c r="H136">
        <v>21</v>
      </c>
      <c r="I136">
        <v>9.0604026000000004E-2</v>
      </c>
      <c r="J136">
        <v>0.14597315399999999</v>
      </c>
      <c r="K136">
        <v>5.2336449E-2</v>
      </c>
      <c r="L136">
        <v>0.26106194599999999</v>
      </c>
      <c r="M136">
        <v>0.220560747</v>
      </c>
      <c r="N136">
        <v>0.29124579099999998</v>
      </c>
      <c r="O136">
        <v>0.27289719600000001</v>
      </c>
      <c r="P136">
        <v>0.25701533885114503</v>
      </c>
      <c r="Q136">
        <v>0.27500000000000002</v>
      </c>
      <c r="R136">
        <v>66.523331726249396</v>
      </c>
      <c r="S136">
        <v>5.7941461745649496</v>
      </c>
      <c r="T136">
        <v>-16.657945632595201</v>
      </c>
      <c r="U136">
        <v>11.560539484024</v>
      </c>
      <c r="V136">
        <v>1.43853122989573</v>
      </c>
      <c r="W136" t="s">
        <v>240</v>
      </c>
      <c r="X136">
        <v>17620</v>
      </c>
      <c r="Y136">
        <v>664702</v>
      </c>
    </row>
    <row r="137" spans="1:25" x14ac:dyDescent="0.3">
      <c r="A137" t="s">
        <v>449</v>
      </c>
      <c r="B137" t="s">
        <v>99</v>
      </c>
      <c r="C137">
        <v>125</v>
      </c>
      <c r="D137">
        <v>483</v>
      </c>
      <c r="E137">
        <v>15</v>
      </c>
      <c r="F137">
        <v>45</v>
      </c>
      <c r="G137">
        <v>66</v>
      </c>
      <c r="H137">
        <v>1</v>
      </c>
      <c r="I137">
        <v>5.7971014000000001E-2</v>
      </c>
      <c r="J137">
        <v>0.18840579700000001</v>
      </c>
      <c r="K137">
        <v>0.15765765700000001</v>
      </c>
      <c r="L137">
        <v>0.30678465999999999</v>
      </c>
      <c r="M137">
        <v>0.26801801800000002</v>
      </c>
      <c r="N137">
        <v>0.325051759</v>
      </c>
      <c r="O137">
        <v>0.42567567499999998</v>
      </c>
      <c r="P137">
        <v>0.32904387223794501</v>
      </c>
      <c r="Q137">
        <v>0.317</v>
      </c>
      <c r="R137">
        <v>116.560011334763</v>
      </c>
      <c r="S137">
        <v>-1.5103593817912</v>
      </c>
      <c r="T137">
        <v>7.4903363634971099</v>
      </c>
      <c r="U137">
        <v>-9.0379502773284894</v>
      </c>
      <c r="V137">
        <v>1.43703060817183</v>
      </c>
      <c r="W137" t="s">
        <v>449</v>
      </c>
      <c r="X137">
        <v>20538</v>
      </c>
      <c r="Y137">
        <v>669304</v>
      </c>
    </row>
    <row r="138" spans="1:25" x14ac:dyDescent="0.3">
      <c r="A138" t="s">
        <v>24</v>
      </c>
      <c r="B138" t="s">
        <v>44</v>
      </c>
      <c r="C138">
        <v>139</v>
      </c>
      <c r="D138">
        <v>596</v>
      </c>
      <c r="E138">
        <v>16</v>
      </c>
      <c r="F138">
        <v>76</v>
      </c>
      <c r="G138">
        <v>62</v>
      </c>
      <c r="H138">
        <v>0</v>
      </c>
      <c r="I138">
        <v>8.7248322000000003E-2</v>
      </c>
      <c r="J138">
        <v>0.24328859</v>
      </c>
      <c r="K138">
        <v>0.174484053</v>
      </c>
      <c r="L138">
        <v>0.34482758600000002</v>
      </c>
      <c r="M138">
        <v>0.27392119999999998</v>
      </c>
      <c r="N138">
        <v>0.34117647000000001</v>
      </c>
      <c r="O138">
        <v>0.448405253</v>
      </c>
      <c r="P138">
        <v>0.34298850851829599</v>
      </c>
      <c r="Q138">
        <v>0.34899999999999998</v>
      </c>
      <c r="R138">
        <v>118.93285382952099</v>
      </c>
      <c r="S138">
        <v>-2.8487993711605601</v>
      </c>
      <c r="T138">
        <v>9.8490643731017702</v>
      </c>
      <c r="U138">
        <v>-15.0153999328613</v>
      </c>
      <c r="V138">
        <v>1.4312938931285599</v>
      </c>
      <c r="W138" t="s">
        <v>24</v>
      </c>
      <c r="X138">
        <v>6184</v>
      </c>
      <c r="Y138">
        <v>502110</v>
      </c>
    </row>
    <row r="139" spans="1:25" x14ac:dyDescent="0.3">
      <c r="A139" t="s">
        <v>109</v>
      </c>
      <c r="B139" t="s">
        <v>278</v>
      </c>
      <c r="C139">
        <v>134</v>
      </c>
      <c r="D139">
        <v>461</v>
      </c>
      <c r="E139">
        <v>11</v>
      </c>
      <c r="F139">
        <v>49</v>
      </c>
      <c r="G139">
        <v>52</v>
      </c>
      <c r="H139">
        <v>10</v>
      </c>
      <c r="I139">
        <v>6.0737526999999999E-2</v>
      </c>
      <c r="J139">
        <v>0.34273318800000002</v>
      </c>
      <c r="K139">
        <v>0.139150944</v>
      </c>
      <c r="L139">
        <v>0.36046511599999997</v>
      </c>
      <c r="M139">
        <v>0.24528301799999999</v>
      </c>
      <c r="N139">
        <v>0.29475982499999998</v>
      </c>
      <c r="O139">
        <v>0.38443396200000002</v>
      </c>
      <c r="P139">
        <v>0.296311045240782</v>
      </c>
      <c r="Q139">
        <v>0.28699999999999998</v>
      </c>
      <c r="R139">
        <v>89.493058106824407</v>
      </c>
      <c r="S139">
        <v>1.80195504659786</v>
      </c>
      <c r="T139">
        <v>-3.5739734995713999</v>
      </c>
      <c r="U139">
        <v>2.2947621941566401</v>
      </c>
      <c r="V139">
        <v>1.4311735169836</v>
      </c>
      <c r="W139" t="s">
        <v>109</v>
      </c>
      <c r="X139">
        <v>20202</v>
      </c>
      <c r="Y139">
        <v>669016</v>
      </c>
    </row>
    <row r="140" spans="1:25" x14ac:dyDescent="0.3">
      <c r="A140" t="s">
        <v>424</v>
      </c>
      <c r="B140" t="s">
        <v>99</v>
      </c>
      <c r="C140">
        <v>128</v>
      </c>
      <c r="D140">
        <v>471</v>
      </c>
      <c r="E140">
        <v>16</v>
      </c>
      <c r="F140">
        <v>42</v>
      </c>
      <c r="G140">
        <v>61</v>
      </c>
      <c r="H140">
        <v>2</v>
      </c>
      <c r="I140">
        <v>8.4925689999999998E-2</v>
      </c>
      <c r="J140">
        <v>0.28874734600000002</v>
      </c>
      <c r="K140">
        <v>0.17183770900000001</v>
      </c>
      <c r="L140">
        <v>0.257352941</v>
      </c>
      <c r="M140">
        <v>0.20525059600000001</v>
      </c>
      <c r="N140">
        <v>0.28237791899999998</v>
      </c>
      <c r="O140">
        <v>0.37708830500000001</v>
      </c>
      <c r="P140">
        <v>0.290182413442372</v>
      </c>
      <c r="Q140">
        <v>0.32100000000000001</v>
      </c>
      <c r="R140">
        <v>89.1246106032021</v>
      </c>
      <c r="S140">
        <v>-1.2157244696281799</v>
      </c>
      <c r="T140">
        <v>-6.9798581447909402</v>
      </c>
      <c r="U140">
        <v>5.6701499223709098</v>
      </c>
      <c r="V140">
        <v>1.4222701007976599</v>
      </c>
      <c r="W140" t="s">
        <v>424</v>
      </c>
      <c r="X140">
        <v>11442</v>
      </c>
      <c r="Y140">
        <v>596142</v>
      </c>
    </row>
    <row r="141" spans="1:25" x14ac:dyDescent="0.3">
      <c r="A141" t="s">
        <v>219</v>
      </c>
      <c r="B141" t="s">
        <v>277</v>
      </c>
      <c r="C141">
        <v>151</v>
      </c>
      <c r="D141">
        <v>602</v>
      </c>
      <c r="E141">
        <v>19</v>
      </c>
      <c r="F141">
        <v>72</v>
      </c>
      <c r="G141">
        <v>71</v>
      </c>
      <c r="H141">
        <v>0</v>
      </c>
      <c r="I141">
        <v>9.8006644000000004E-2</v>
      </c>
      <c r="J141">
        <v>0.17109634500000001</v>
      </c>
      <c r="K141">
        <v>0.16571428599999999</v>
      </c>
      <c r="L141">
        <v>0.24634146300000001</v>
      </c>
      <c r="M141">
        <v>0.22857142799999999</v>
      </c>
      <c r="N141">
        <v>0.31561461699999999</v>
      </c>
      <c r="O141">
        <v>0.39428571400000001</v>
      </c>
      <c r="P141">
        <v>0.31247511927577698</v>
      </c>
      <c r="Q141">
        <v>0.31</v>
      </c>
      <c r="R141">
        <v>104.251111053381</v>
      </c>
      <c r="S141">
        <v>-3.9655103771947302</v>
      </c>
      <c r="T141">
        <v>-0.99216554226665798</v>
      </c>
      <c r="U141">
        <v>-6.3193798065185502</v>
      </c>
      <c r="V141">
        <v>1.39526017342236</v>
      </c>
      <c r="W141" t="s">
        <v>219</v>
      </c>
      <c r="X141">
        <v>5827</v>
      </c>
      <c r="Y141">
        <v>527038</v>
      </c>
    </row>
    <row r="142" spans="1:25" x14ac:dyDescent="0.3">
      <c r="A142" t="s">
        <v>450</v>
      </c>
      <c r="B142" t="s">
        <v>278</v>
      </c>
      <c r="C142">
        <v>130</v>
      </c>
      <c r="D142">
        <v>461</v>
      </c>
      <c r="E142">
        <v>18</v>
      </c>
      <c r="F142">
        <v>47</v>
      </c>
      <c r="G142">
        <v>59</v>
      </c>
      <c r="H142">
        <v>0</v>
      </c>
      <c r="I142">
        <v>0.158351409</v>
      </c>
      <c r="J142">
        <v>0.24728850299999999</v>
      </c>
      <c r="K142">
        <v>0.194300519</v>
      </c>
      <c r="L142">
        <v>0.29019607800000002</v>
      </c>
      <c r="M142">
        <v>0.23834196799999999</v>
      </c>
      <c r="N142">
        <v>0.36008676699999997</v>
      </c>
      <c r="O142">
        <v>0.43264248700000002</v>
      </c>
      <c r="P142">
        <v>0.34905109192550998</v>
      </c>
      <c r="Q142">
        <v>0.35</v>
      </c>
      <c r="R142">
        <v>126.48586834679401</v>
      </c>
      <c r="S142">
        <v>-3.6977261612191699</v>
      </c>
      <c r="T142">
        <v>10.4883236146828</v>
      </c>
      <c r="U142">
        <v>-13.0829219818115</v>
      </c>
      <c r="V142">
        <v>1.3839188255083601</v>
      </c>
      <c r="W142" t="s">
        <v>450</v>
      </c>
      <c r="X142">
        <v>14130</v>
      </c>
      <c r="Y142">
        <v>596129</v>
      </c>
    </row>
    <row r="143" spans="1:25" x14ac:dyDescent="0.3">
      <c r="A143" t="s">
        <v>159</v>
      </c>
      <c r="B143" t="s">
        <v>46</v>
      </c>
      <c r="C143">
        <v>152</v>
      </c>
      <c r="D143">
        <v>631</v>
      </c>
      <c r="E143">
        <v>13</v>
      </c>
      <c r="F143">
        <v>79</v>
      </c>
      <c r="G143">
        <v>72</v>
      </c>
      <c r="H143">
        <v>2</v>
      </c>
      <c r="I143">
        <v>4.9128366999999999E-2</v>
      </c>
      <c r="J143">
        <v>0.17432646500000001</v>
      </c>
      <c r="K143">
        <v>0.11774743999999999</v>
      </c>
      <c r="L143">
        <v>0.31923889999999999</v>
      </c>
      <c r="M143">
        <v>0.27986348100000003</v>
      </c>
      <c r="N143">
        <v>0.31537242399999998</v>
      </c>
      <c r="O143">
        <v>0.39761092100000001</v>
      </c>
      <c r="P143">
        <v>0.309771801744188</v>
      </c>
      <c r="Q143">
        <v>0.33300000000000002</v>
      </c>
      <c r="R143">
        <v>98.121505705212499</v>
      </c>
      <c r="S143">
        <v>-2.7188546219840601</v>
      </c>
      <c r="T143">
        <v>-4.0960183562907702</v>
      </c>
      <c r="U143">
        <v>-4.4929218888282696</v>
      </c>
      <c r="V143">
        <v>1.3653334302647</v>
      </c>
      <c r="W143" t="s">
        <v>159</v>
      </c>
      <c r="X143">
        <v>21618</v>
      </c>
      <c r="Y143">
        <v>664761</v>
      </c>
    </row>
    <row r="144" spans="1:25" x14ac:dyDescent="0.3">
      <c r="A144" t="s">
        <v>237</v>
      </c>
      <c r="B144" t="s">
        <v>278</v>
      </c>
      <c r="C144">
        <v>139</v>
      </c>
      <c r="D144">
        <v>550</v>
      </c>
      <c r="E144">
        <v>11</v>
      </c>
      <c r="F144">
        <v>70</v>
      </c>
      <c r="G144">
        <v>58</v>
      </c>
      <c r="H144">
        <v>16</v>
      </c>
      <c r="I144">
        <v>6.9090909000000006E-2</v>
      </c>
      <c r="J144">
        <v>0.154545454</v>
      </c>
      <c r="K144">
        <v>0.125</v>
      </c>
      <c r="L144">
        <v>0.276442307</v>
      </c>
      <c r="M144">
        <v>0.25</v>
      </c>
      <c r="N144">
        <v>0.29818181799999999</v>
      </c>
      <c r="O144">
        <v>0.375</v>
      </c>
      <c r="P144">
        <v>0.29436043132435102</v>
      </c>
      <c r="Q144">
        <v>0.28799999999999998</v>
      </c>
      <c r="R144">
        <v>87.920386163805105</v>
      </c>
      <c r="S144">
        <v>1.3638131227344199</v>
      </c>
      <c r="T144">
        <v>-6.1124411084333703</v>
      </c>
      <c r="U144">
        <v>1.63242451660335</v>
      </c>
      <c r="V144">
        <v>1.3510192220619299</v>
      </c>
      <c r="W144" t="s">
        <v>237</v>
      </c>
      <c r="X144">
        <v>11281</v>
      </c>
      <c r="Y144">
        <v>593160</v>
      </c>
    </row>
    <row r="145" spans="1:25" x14ac:dyDescent="0.3">
      <c r="A145" t="s">
        <v>180</v>
      </c>
      <c r="B145" t="s">
        <v>272</v>
      </c>
      <c r="C145">
        <v>120</v>
      </c>
      <c r="D145">
        <v>435</v>
      </c>
      <c r="E145">
        <v>6</v>
      </c>
      <c r="F145">
        <v>46</v>
      </c>
      <c r="G145">
        <v>58</v>
      </c>
      <c r="H145">
        <v>3</v>
      </c>
      <c r="I145">
        <v>4.3678160000000001E-2</v>
      </c>
      <c r="J145">
        <v>0.16551724100000001</v>
      </c>
      <c r="K145">
        <v>0.10421836299999999</v>
      </c>
      <c r="L145">
        <v>0.34954407199999998</v>
      </c>
      <c r="M145">
        <v>0.300248138</v>
      </c>
      <c r="N145">
        <v>0.34252873499999997</v>
      </c>
      <c r="O145">
        <v>0.40446650099999998</v>
      </c>
      <c r="P145">
        <v>0.32722873017535198</v>
      </c>
      <c r="Q145">
        <v>0.31</v>
      </c>
      <c r="R145">
        <v>118.560348946791</v>
      </c>
      <c r="S145">
        <v>-1.6798124061897299</v>
      </c>
      <c r="T145">
        <v>7.4055805261848402</v>
      </c>
      <c r="U145">
        <v>-8.6582509130239398</v>
      </c>
      <c r="V145">
        <v>1.30903965373586</v>
      </c>
      <c r="W145" t="s">
        <v>180</v>
      </c>
      <c r="X145">
        <v>14387</v>
      </c>
      <c r="Y145">
        <v>623912</v>
      </c>
    </row>
    <row r="146" spans="1:25" x14ac:dyDescent="0.3">
      <c r="A146" t="s">
        <v>289</v>
      </c>
      <c r="B146" t="s">
        <v>51</v>
      </c>
      <c r="C146">
        <v>119</v>
      </c>
      <c r="D146">
        <v>469</v>
      </c>
      <c r="E146">
        <v>9</v>
      </c>
      <c r="F146">
        <v>37</v>
      </c>
      <c r="G146">
        <v>50</v>
      </c>
      <c r="H146">
        <v>0</v>
      </c>
      <c r="I146">
        <v>8.5287846E-2</v>
      </c>
      <c r="J146">
        <v>0.253731343</v>
      </c>
      <c r="K146">
        <v>0.154589372</v>
      </c>
      <c r="L146">
        <v>0.34020618499999999</v>
      </c>
      <c r="M146">
        <v>0.26086956500000003</v>
      </c>
      <c r="N146">
        <v>0.33688699300000002</v>
      </c>
      <c r="O146">
        <v>0.41545893699999997</v>
      </c>
      <c r="P146">
        <v>0.33005943125498999</v>
      </c>
      <c r="Q146">
        <v>0.34100000000000003</v>
      </c>
      <c r="R146">
        <v>112.071176591875</v>
      </c>
      <c r="S146">
        <v>-1.5552851920947399</v>
      </c>
      <c r="T146">
        <v>5.0223348702058503</v>
      </c>
      <c r="U146">
        <v>-8.6081900596618599</v>
      </c>
      <c r="V146">
        <v>1.3085839399435899</v>
      </c>
      <c r="W146" t="s">
        <v>289</v>
      </c>
      <c r="X146">
        <v>15279</v>
      </c>
      <c r="Y146">
        <v>643265</v>
      </c>
    </row>
    <row r="147" spans="1:25" x14ac:dyDescent="0.3">
      <c r="A147" t="s">
        <v>225</v>
      </c>
      <c r="B147" t="s">
        <v>46</v>
      </c>
      <c r="C147">
        <v>127</v>
      </c>
      <c r="D147">
        <v>466</v>
      </c>
      <c r="E147">
        <v>10</v>
      </c>
      <c r="F147">
        <v>58</v>
      </c>
      <c r="G147">
        <v>49</v>
      </c>
      <c r="H147">
        <v>12</v>
      </c>
      <c r="I147">
        <v>7.7253217999999998E-2</v>
      </c>
      <c r="J147">
        <v>0.19098712400000001</v>
      </c>
      <c r="K147">
        <v>0.12412178</v>
      </c>
      <c r="L147">
        <v>0.27355623099999998</v>
      </c>
      <c r="M147">
        <v>0.23419203699999999</v>
      </c>
      <c r="N147">
        <v>0.29462365499999998</v>
      </c>
      <c r="O147">
        <v>0.35831381699999998</v>
      </c>
      <c r="P147">
        <v>0.28901401207011201</v>
      </c>
      <c r="Q147">
        <v>0.28399999999999997</v>
      </c>
      <c r="R147">
        <v>83.927816257760796</v>
      </c>
      <c r="S147">
        <v>2.7212876873090801</v>
      </c>
      <c r="T147">
        <v>-5.9804731630809904</v>
      </c>
      <c r="U147">
        <v>2.1849198341369598</v>
      </c>
      <c r="V147">
        <v>1.27578760062774</v>
      </c>
      <c r="W147" t="s">
        <v>225</v>
      </c>
      <c r="X147">
        <v>26294</v>
      </c>
      <c r="Y147">
        <v>681082</v>
      </c>
    </row>
    <row r="148" spans="1:25" x14ac:dyDescent="0.3">
      <c r="A148" t="s">
        <v>156</v>
      </c>
      <c r="B148" t="s">
        <v>279</v>
      </c>
      <c r="C148">
        <v>146</v>
      </c>
      <c r="D148">
        <v>548</v>
      </c>
      <c r="E148">
        <v>17</v>
      </c>
      <c r="F148">
        <v>62</v>
      </c>
      <c r="G148">
        <v>52</v>
      </c>
      <c r="H148">
        <v>8</v>
      </c>
      <c r="I148">
        <v>7.4817518E-2</v>
      </c>
      <c r="J148">
        <v>0.240875912</v>
      </c>
      <c r="K148">
        <v>0.16265060200000001</v>
      </c>
      <c r="L148">
        <v>0.29096045100000001</v>
      </c>
      <c r="M148">
        <v>0.240963855</v>
      </c>
      <c r="N148">
        <v>0.30109489</v>
      </c>
      <c r="O148">
        <v>0.40361445699999998</v>
      </c>
      <c r="P148">
        <v>0.30772507408239502</v>
      </c>
      <c r="Q148">
        <v>0.28599999999999998</v>
      </c>
      <c r="R148">
        <v>96.864017949584195</v>
      </c>
      <c r="S148">
        <v>-0.111866567283868</v>
      </c>
      <c r="T148">
        <v>-2.1085097732587799</v>
      </c>
      <c r="U148">
        <v>-4.7580599784851003</v>
      </c>
      <c r="V148">
        <v>1.24796259703871</v>
      </c>
      <c r="W148" t="s">
        <v>156</v>
      </c>
      <c r="X148">
        <v>16939</v>
      </c>
      <c r="Y148">
        <v>657041</v>
      </c>
    </row>
    <row r="149" spans="1:25" x14ac:dyDescent="0.3">
      <c r="A149" t="s">
        <v>66</v>
      </c>
      <c r="B149" t="s">
        <v>17</v>
      </c>
      <c r="C149">
        <v>110</v>
      </c>
      <c r="D149">
        <v>452</v>
      </c>
      <c r="E149">
        <v>31</v>
      </c>
      <c r="F149">
        <v>53</v>
      </c>
      <c r="G149">
        <v>78</v>
      </c>
      <c r="H149">
        <v>0</v>
      </c>
      <c r="I149">
        <v>0.110619469</v>
      </c>
      <c r="J149">
        <v>0.30309734500000002</v>
      </c>
      <c r="K149">
        <v>0.25125628100000003</v>
      </c>
      <c r="L149">
        <v>0.22746781099999999</v>
      </c>
      <c r="M149">
        <v>0.21105527600000001</v>
      </c>
      <c r="N149">
        <v>0.29711751600000003</v>
      </c>
      <c r="O149">
        <v>0.46231155699999998</v>
      </c>
      <c r="P149">
        <v>0.32690249147818701</v>
      </c>
      <c r="Q149">
        <v>0.35</v>
      </c>
      <c r="R149">
        <v>115.816921691283</v>
      </c>
      <c r="S149">
        <v>-1.69792358670383</v>
      </c>
      <c r="T149">
        <v>6.3471259042012802</v>
      </c>
      <c r="U149">
        <v>-8.8882285952568001</v>
      </c>
      <c r="V149">
        <v>1.2300569222280699</v>
      </c>
      <c r="W149" t="s">
        <v>66</v>
      </c>
      <c r="X149">
        <v>4949</v>
      </c>
      <c r="Y149">
        <v>519317</v>
      </c>
    </row>
    <row r="150" spans="1:25" x14ac:dyDescent="0.3">
      <c r="A150" t="s">
        <v>229</v>
      </c>
      <c r="B150" t="s">
        <v>51</v>
      </c>
      <c r="C150">
        <v>140</v>
      </c>
      <c r="D150">
        <v>507</v>
      </c>
      <c r="E150">
        <v>6</v>
      </c>
      <c r="F150">
        <v>34</v>
      </c>
      <c r="G150">
        <v>36</v>
      </c>
      <c r="H150">
        <v>9</v>
      </c>
      <c r="I150">
        <v>5.1282051000000002E-2</v>
      </c>
      <c r="J150">
        <v>0.120315581</v>
      </c>
      <c r="K150">
        <v>8.7048833000000006E-2</v>
      </c>
      <c r="L150">
        <v>0.25798525700000002</v>
      </c>
      <c r="M150">
        <v>0.23566878899999999</v>
      </c>
      <c r="N150">
        <v>0.28260869500000002</v>
      </c>
      <c r="O150">
        <v>0.32271762199999998</v>
      </c>
      <c r="P150">
        <v>0.26809140845100399</v>
      </c>
      <c r="Q150">
        <v>0.29299999999999998</v>
      </c>
      <c r="R150">
        <v>69.6988968278675</v>
      </c>
      <c r="S150">
        <v>-1.6768341124988999</v>
      </c>
      <c r="T150">
        <v>-19.525786764133201</v>
      </c>
      <c r="U150">
        <v>13.5698795318603</v>
      </c>
      <c r="V150">
        <v>1.1962685801928301</v>
      </c>
      <c r="W150" t="s">
        <v>229</v>
      </c>
      <c r="X150">
        <v>7802</v>
      </c>
      <c r="Y150">
        <v>500743</v>
      </c>
    </row>
    <row r="151" spans="1:25" x14ac:dyDescent="0.3">
      <c r="A151" t="s">
        <v>451</v>
      </c>
      <c r="B151" t="s">
        <v>69</v>
      </c>
      <c r="C151">
        <v>118</v>
      </c>
      <c r="D151">
        <v>467</v>
      </c>
      <c r="E151">
        <v>3</v>
      </c>
      <c r="F151">
        <v>48</v>
      </c>
      <c r="G151">
        <v>47</v>
      </c>
      <c r="H151">
        <v>2</v>
      </c>
      <c r="I151">
        <v>3.6402569000000003E-2</v>
      </c>
      <c r="J151">
        <v>0.119914346</v>
      </c>
      <c r="K151">
        <v>8.8838268999999997E-2</v>
      </c>
      <c r="L151">
        <v>0.32637075700000001</v>
      </c>
      <c r="M151">
        <v>0.29157175299999999</v>
      </c>
      <c r="N151">
        <v>0.32762312599999999</v>
      </c>
      <c r="O151">
        <v>0.38041002200000001</v>
      </c>
      <c r="P151">
        <v>0.31155587927432299</v>
      </c>
      <c r="Q151">
        <v>0.28100000000000003</v>
      </c>
      <c r="R151">
        <v>84.909142209044106</v>
      </c>
      <c r="S151">
        <v>-0.57232761755585604</v>
      </c>
      <c r="T151">
        <v>-8.7603146296667802</v>
      </c>
      <c r="U151">
        <v>4.12975621223449</v>
      </c>
      <c r="V151">
        <v>1.19170804503578</v>
      </c>
      <c r="W151" t="s">
        <v>451</v>
      </c>
      <c r="X151">
        <v>10231</v>
      </c>
      <c r="Y151">
        <v>578428</v>
      </c>
    </row>
    <row r="152" spans="1:25" x14ac:dyDescent="0.3">
      <c r="A152" t="s">
        <v>452</v>
      </c>
      <c r="B152" t="s">
        <v>61</v>
      </c>
      <c r="C152">
        <v>131</v>
      </c>
      <c r="D152">
        <v>510</v>
      </c>
      <c r="E152">
        <v>11</v>
      </c>
      <c r="F152">
        <v>48</v>
      </c>
      <c r="G152">
        <v>38</v>
      </c>
      <c r="H152">
        <v>5</v>
      </c>
      <c r="I152">
        <v>3.7254901E-2</v>
      </c>
      <c r="J152">
        <v>0.209803921</v>
      </c>
      <c r="K152">
        <v>0.120582121</v>
      </c>
      <c r="L152">
        <v>0.23433242500000001</v>
      </c>
      <c r="M152">
        <v>0.20166320099999999</v>
      </c>
      <c r="N152">
        <v>0.23921568600000001</v>
      </c>
      <c r="O152">
        <v>0.322245322</v>
      </c>
      <c r="P152">
        <v>0.245431849436581</v>
      </c>
      <c r="Q152">
        <v>0.26800000000000002</v>
      </c>
      <c r="R152">
        <v>55.9489306333329</v>
      </c>
      <c r="S152">
        <v>-0.74179092515259903</v>
      </c>
      <c r="T152">
        <v>-26.022831901980599</v>
      </c>
      <c r="U152">
        <v>21.163269877433699</v>
      </c>
      <c r="V152">
        <v>1.17870254510299</v>
      </c>
      <c r="W152" t="s">
        <v>452</v>
      </c>
      <c r="X152">
        <v>11265</v>
      </c>
      <c r="Y152">
        <v>570731</v>
      </c>
    </row>
    <row r="153" spans="1:25" x14ac:dyDescent="0.3">
      <c r="A153" t="s">
        <v>234</v>
      </c>
      <c r="B153" t="s">
        <v>27</v>
      </c>
      <c r="C153">
        <v>156</v>
      </c>
      <c r="D153">
        <v>602</v>
      </c>
      <c r="E153">
        <v>3</v>
      </c>
      <c r="F153">
        <v>61</v>
      </c>
      <c r="G153">
        <v>42</v>
      </c>
      <c r="H153">
        <v>11</v>
      </c>
      <c r="I153">
        <v>7.6411960000000001E-2</v>
      </c>
      <c r="J153">
        <v>0.121262458</v>
      </c>
      <c r="K153">
        <v>7.2088725000000006E-2</v>
      </c>
      <c r="L153">
        <v>0.26751592299999999</v>
      </c>
      <c r="M153">
        <v>0.23844731899999999</v>
      </c>
      <c r="N153">
        <v>0.30100334400000001</v>
      </c>
      <c r="O153">
        <v>0.31053604400000001</v>
      </c>
      <c r="P153">
        <v>0.27362406074102202</v>
      </c>
      <c r="Q153">
        <v>0.29699999999999999</v>
      </c>
      <c r="R153">
        <v>80.421503737801999</v>
      </c>
      <c r="S153">
        <v>1.3501279605552501</v>
      </c>
      <c r="T153">
        <v>-11.912944569297499</v>
      </c>
      <c r="U153">
        <v>4.0193799771368504</v>
      </c>
      <c r="V153">
        <v>1.16481466043035</v>
      </c>
      <c r="W153" t="s">
        <v>234</v>
      </c>
      <c r="X153">
        <v>15223</v>
      </c>
      <c r="Y153">
        <v>624428</v>
      </c>
    </row>
    <row r="154" spans="1:25" x14ac:dyDescent="0.3">
      <c r="A154" t="s">
        <v>427</v>
      </c>
      <c r="B154" t="s">
        <v>69</v>
      </c>
      <c r="C154">
        <v>150</v>
      </c>
      <c r="D154">
        <v>632</v>
      </c>
      <c r="E154">
        <v>29</v>
      </c>
      <c r="F154">
        <v>79</v>
      </c>
      <c r="G154">
        <v>102</v>
      </c>
      <c r="H154">
        <v>0</v>
      </c>
      <c r="I154">
        <v>6.8037974000000001E-2</v>
      </c>
      <c r="J154">
        <v>0.25949367000000001</v>
      </c>
      <c r="K154">
        <v>0.21043478199999999</v>
      </c>
      <c r="L154">
        <v>0.30749354000000001</v>
      </c>
      <c r="M154">
        <v>0.25739130399999999</v>
      </c>
      <c r="N154">
        <v>0.31537242399999998</v>
      </c>
      <c r="O154">
        <v>0.46782608599999997</v>
      </c>
      <c r="P154">
        <v>0.33478012762069698</v>
      </c>
      <c r="Q154">
        <v>0.32</v>
      </c>
      <c r="R154">
        <v>100.789338215201</v>
      </c>
      <c r="S154">
        <v>-0.51281676208600402</v>
      </c>
      <c r="T154">
        <v>6.6780794080473799E-2</v>
      </c>
      <c r="U154">
        <v>-10.6355704069137</v>
      </c>
      <c r="V154">
        <v>1.16104940096737</v>
      </c>
      <c r="W154" t="s">
        <v>427</v>
      </c>
      <c r="X154">
        <v>12546</v>
      </c>
      <c r="Y154">
        <v>543068</v>
      </c>
    </row>
    <row r="155" spans="1:25" x14ac:dyDescent="0.3">
      <c r="A155" t="s">
        <v>423</v>
      </c>
      <c r="B155" t="s">
        <v>48</v>
      </c>
      <c r="C155">
        <v>134</v>
      </c>
      <c r="D155">
        <v>534</v>
      </c>
      <c r="E155">
        <v>25</v>
      </c>
      <c r="F155">
        <v>67</v>
      </c>
      <c r="G155">
        <v>66</v>
      </c>
      <c r="H155">
        <v>8</v>
      </c>
      <c r="I155">
        <v>9.9250935999999998E-2</v>
      </c>
      <c r="J155">
        <v>0.34269662899999997</v>
      </c>
      <c r="K155">
        <v>0.21961620500000001</v>
      </c>
      <c r="L155">
        <v>0.27376425799999998</v>
      </c>
      <c r="M155">
        <v>0.20682302699999999</v>
      </c>
      <c r="N155">
        <v>0.29831144399999998</v>
      </c>
      <c r="O155">
        <v>0.426439232</v>
      </c>
      <c r="P155">
        <v>0.31636746048479097</v>
      </c>
      <c r="Q155">
        <v>0.29499999999999998</v>
      </c>
      <c r="R155">
        <v>104.12392550516201</v>
      </c>
      <c r="S155">
        <v>0.419105623383075</v>
      </c>
      <c r="T155">
        <v>2.97768212294956</v>
      </c>
      <c r="U155">
        <v>-11.011393964290599</v>
      </c>
      <c r="V155">
        <v>1.0751158702111601</v>
      </c>
      <c r="W155" t="s">
        <v>423</v>
      </c>
      <c r="X155">
        <v>13602</v>
      </c>
      <c r="Y155">
        <v>621550</v>
      </c>
    </row>
    <row r="156" spans="1:25" x14ac:dyDescent="0.3">
      <c r="A156" t="s">
        <v>453</v>
      </c>
      <c r="B156" t="s">
        <v>272</v>
      </c>
      <c r="C156">
        <v>113</v>
      </c>
      <c r="D156">
        <v>419</v>
      </c>
      <c r="E156">
        <v>11</v>
      </c>
      <c r="F156">
        <v>36</v>
      </c>
      <c r="G156">
        <v>52</v>
      </c>
      <c r="H156">
        <v>0</v>
      </c>
      <c r="I156">
        <v>0.138424821</v>
      </c>
      <c r="J156">
        <v>0.29355608500000002</v>
      </c>
      <c r="K156">
        <v>0.15449438200000001</v>
      </c>
      <c r="L156">
        <v>0.32</v>
      </c>
      <c r="M156">
        <v>0.23314606700000001</v>
      </c>
      <c r="N156">
        <v>0.34128878200000001</v>
      </c>
      <c r="O156">
        <v>0.387640449</v>
      </c>
      <c r="P156">
        <v>0.322255903281844</v>
      </c>
      <c r="Q156">
        <v>0.33700000000000002</v>
      </c>
      <c r="R156">
        <v>115.04963414553301</v>
      </c>
      <c r="S156">
        <v>-4.3581116148270604</v>
      </c>
      <c r="T156">
        <v>2.73780145155891</v>
      </c>
      <c r="U156">
        <v>-5.7286801338195801</v>
      </c>
      <c r="V156">
        <v>1.0735478061794499</v>
      </c>
      <c r="W156" t="s">
        <v>453</v>
      </c>
      <c r="X156">
        <v>5452</v>
      </c>
      <c r="Y156">
        <v>596847</v>
      </c>
    </row>
    <row r="157" spans="1:25" x14ac:dyDescent="0.3">
      <c r="A157" t="s">
        <v>194</v>
      </c>
      <c r="B157" t="s">
        <v>44</v>
      </c>
      <c r="C157">
        <v>152</v>
      </c>
      <c r="D157">
        <v>644</v>
      </c>
      <c r="E157">
        <v>11</v>
      </c>
      <c r="F157">
        <v>75</v>
      </c>
      <c r="G157">
        <v>74</v>
      </c>
      <c r="H157">
        <v>1</v>
      </c>
      <c r="I157">
        <v>6.5217391E-2</v>
      </c>
      <c r="J157">
        <v>0.13354037199999999</v>
      </c>
      <c r="K157">
        <v>0.124789207</v>
      </c>
      <c r="L157">
        <v>0.30876493999999999</v>
      </c>
      <c r="M157">
        <v>0.279932546</v>
      </c>
      <c r="N157">
        <v>0.32763975099999998</v>
      </c>
      <c r="O157">
        <v>0.40472175300000002</v>
      </c>
      <c r="P157">
        <v>0.31922791698640002</v>
      </c>
      <c r="Q157">
        <v>0.32900000000000001</v>
      </c>
      <c r="R157">
        <v>102.158358725627</v>
      </c>
      <c r="S157">
        <v>-2.2846956560388199</v>
      </c>
      <c r="T157">
        <v>-0.72054775735708698</v>
      </c>
      <c r="U157">
        <v>-9.5377202033996493</v>
      </c>
      <c r="V157">
        <v>1.0556185119471599</v>
      </c>
      <c r="W157" t="s">
        <v>194</v>
      </c>
      <c r="X157">
        <v>17027</v>
      </c>
      <c r="Y157">
        <v>657077</v>
      </c>
    </row>
    <row r="158" spans="1:25" x14ac:dyDescent="0.3">
      <c r="A158" t="s">
        <v>345</v>
      </c>
      <c r="B158" t="s">
        <v>82</v>
      </c>
      <c r="C158">
        <v>153</v>
      </c>
      <c r="D158">
        <v>599</v>
      </c>
      <c r="E158">
        <v>35</v>
      </c>
      <c r="F158">
        <v>67</v>
      </c>
      <c r="G158">
        <v>89</v>
      </c>
      <c r="H158">
        <v>2</v>
      </c>
      <c r="I158">
        <v>0.103505843</v>
      </c>
      <c r="J158">
        <v>0.202003338</v>
      </c>
      <c r="K158">
        <v>0.241965974</v>
      </c>
      <c r="L158">
        <v>0.215425531</v>
      </c>
      <c r="M158">
        <v>0.21928166299999999</v>
      </c>
      <c r="N158">
        <v>0.30550918100000002</v>
      </c>
      <c r="O158">
        <v>0.46124763699999999</v>
      </c>
      <c r="P158">
        <v>0.32695236488924101</v>
      </c>
      <c r="Q158">
        <v>0.34899999999999998</v>
      </c>
      <c r="R158">
        <v>110.169557269107</v>
      </c>
      <c r="S158">
        <v>-4.9122030790895197</v>
      </c>
      <c r="T158">
        <v>2.1652207954286999</v>
      </c>
      <c r="U158">
        <v>-12.9413499832153</v>
      </c>
      <c r="V158">
        <v>1.0207127072671001</v>
      </c>
      <c r="W158" t="s">
        <v>345</v>
      </c>
      <c r="X158">
        <v>15679</v>
      </c>
      <c r="Y158">
        <v>642133</v>
      </c>
    </row>
    <row r="159" spans="1:25" x14ac:dyDescent="0.3">
      <c r="A159" t="s">
        <v>454</v>
      </c>
      <c r="B159" t="s">
        <v>17</v>
      </c>
      <c r="C159">
        <v>130</v>
      </c>
      <c r="D159">
        <v>453</v>
      </c>
      <c r="E159">
        <v>8</v>
      </c>
      <c r="F159">
        <v>54</v>
      </c>
      <c r="G159">
        <v>40</v>
      </c>
      <c r="H159">
        <v>10</v>
      </c>
      <c r="I159">
        <v>0.136865342</v>
      </c>
      <c r="J159">
        <v>0.240618101</v>
      </c>
      <c r="K159">
        <v>9.6354167000000004E-2</v>
      </c>
      <c r="L159">
        <v>0.27881040800000001</v>
      </c>
      <c r="M159">
        <v>0.21614583300000001</v>
      </c>
      <c r="N159">
        <v>0.32964601700000001</v>
      </c>
      <c r="O159">
        <v>0.3125</v>
      </c>
      <c r="P159">
        <v>0.29223877961492201</v>
      </c>
      <c r="Q159">
        <v>0.30299999999999999</v>
      </c>
      <c r="R159">
        <v>91.345045048289606</v>
      </c>
      <c r="S159">
        <v>0.56536386860534504</v>
      </c>
      <c r="T159">
        <v>-3.8465937769484899</v>
      </c>
      <c r="U159">
        <v>-0.95055997371673495</v>
      </c>
      <c r="V159">
        <v>0.99649143428023201</v>
      </c>
      <c r="W159" t="s">
        <v>454</v>
      </c>
      <c r="X159">
        <v>5297</v>
      </c>
      <c r="Y159">
        <v>543305</v>
      </c>
    </row>
    <row r="160" spans="1:25" x14ac:dyDescent="0.3">
      <c r="A160" t="s">
        <v>65</v>
      </c>
      <c r="B160" t="s">
        <v>61</v>
      </c>
      <c r="C160">
        <v>93</v>
      </c>
      <c r="D160">
        <v>418</v>
      </c>
      <c r="E160">
        <v>5</v>
      </c>
      <c r="F160">
        <v>46</v>
      </c>
      <c r="G160">
        <v>42</v>
      </c>
      <c r="H160">
        <v>1</v>
      </c>
      <c r="I160">
        <v>8.6124401000000003E-2</v>
      </c>
      <c r="J160">
        <v>0.28708133899999999</v>
      </c>
      <c r="K160">
        <v>0.109042553</v>
      </c>
      <c r="L160">
        <v>0.35433070799999999</v>
      </c>
      <c r="M160">
        <v>0.252659574</v>
      </c>
      <c r="N160">
        <v>0.320574162</v>
      </c>
      <c r="O160">
        <v>0.36170212699999998</v>
      </c>
      <c r="P160">
        <v>0.30270165219261302</v>
      </c>
      <c r="Q160">
        <v>0.316</v>
      </c>
      <c r="R160">
        <v>96.380248373987897</v>
      </c>
      <c r="S160">
        <v>-0.71779159689322103</v>
      </c>
      <c r="T160">
        <v>-2.4204337235630602</v>
      </c>
      <c r="U160">
        <v>-1.81998002529144</v>
      </c>
      <c r="V160">
        <v>0.93903953687007102</v>
      </c>
      <c r="W160" t="s">
        <v>65</v>
      </c>
      <c r="X160">
        <v>25976</v>
      </c>
      <c r="Y160">
        <v>682985</v>
      </c>
    </row>
    <row r="161" spans="1:25" x14ac:dyDescent="0.3">
      <c r="A161" t="s">
        <v>455</v>
      </c>
      <c r="B161" t="s">
        <v>271</v>
      </c>
      <c r="C161">
        <v>142</v>
      </c>
      <c r="D161">
        <v>480</v>
      </c>
      <c r="E161">
        <v>0</v>
      </c>
      <c r="F161">
        <v>51</v>
      </c>
      <c r="G161">
        <v>20</v>
      </c>
      <c r="H161">
        <v>13</v>
      </c>
      <c r="I161">
        <v>6.0416666000000001E-2</v>
      </c>
      <c r="J161">
        <v>0.13125000000000001</v>
      </c>
      <c r="K161">
        <v>4.5871558999999999E-2</v>
      </c>
      <c r="L161">
        <v>0.264705882</v>
      </c>
      <c r="M161">
        <v>0.22706422000000001</v>
      </c>
      <c r="N161">
        <v>0.28085106300000001</v>
      </c>
      <c r="O161">
        <v>0.27293577899999999</v>
      </c>
      <c r="P161">
        <v>0.25054719245180102</v>
      </c>
      <c r="Q161">
        <v>0.27300000000000002</v>
      </c>
      <c r="R161">
        <v>55.671516688032398</v>
      </c>
      <c r="S161">
        <v>4.6275066528469297</v>
      </c>
      <c r="T161">
        <v>-19.316257745267201</v>
      </c>
      <c r="U161">
        <v>13.050300359725901</v>
      </c>
      <c r="V161">
        <v>0.93168681863694502</v>
      </c>
      <c r="W161" t="s">
        <v>455</v>
      </c>
      <c r="X161">
        <v>19339</v>
      </c>
      <c r="Y161">
        <v>670032</v>
      </c>
    </row>
    <row r="162" spans="1:25" x14ac:dyDescent="0.3">
      <c r="A162" t="s">
        <v>456</v>
      </c>
      <c r="B162" t="s">
        <v>278</v>
      </c>
      <c r="C162">
        <v>143</v>
      </c>
      <c r="D162">
        <v>587</v>
      </c>
      <c r="E162">
        <v>18</v>
      </c>
      <c r="F162">
        <v>56</v>
      </c>
      <c r="G162">
        <v>63</v>
      </c>
      <c r="H162">
        <v>0</v>
      </c>
      <c r="I162">
        <v>9.0289607999999993E-2</v>
      </c>
      <c r="J162">
        <v>0.22998296400000001</v>
      </c>
      <c r="K162">
        <v>0.15221580000000001</v>
      </c>
      <c r="L162">
        <v>0.28571428500000001</v>
      </c>
      <c r="M162">
        <v>0.23892100099999999</v>
      </c>
      <c r="N162">
        <v>0.31856899399999999</v>
      </c>
      <c r="O162">
        <v>0.39113680099999998</v>
      </c>
      <c r="P162">
        <v>0.312333736154768</v>
      </c>
      <c r="Q162">
        <v>0.32700000000000001</v>
      </c>
      <c r="R162">
        <v>105.35447392605801</v>
      </c>
      <c r="S162">
        <v>-2.32524440484121</v>
      </c>
      <c r="T162">
        <v>1.2116592528996899</v>
      </c>
      <c r="U162">
        <v>-10.9383175373077</v>
      </c>
      <c r="V162">
        <v>0.92267183705581302</v>
      </c>
      <c r="W162" t="s">
        <v>456</v>
      </c>
      <c r="X162">
        <v>15149</v>
      </c>
      <c r="Y162">
        <v>641820</v>
      </c>
    </row>
    <row r="163" spans="1:25" x14ac:dyDescent="0.3">
      <c r="A163" t="s">
        <v>457</v>
      </c>
      <c r="B163" t="s">
        <v>274</v>
      </c>
      <c r="C163">
        <v>104</v>
      </c>
      <c r="D163">
        <v>433</v>
      </c>
      <c r="E163">
        <v>12</v>
      </c>
      <c r="F163">
        <v>41</v>
      </c>
      <c r="G163">
        <v>51</v>
      </c>
      <c r="H163">
        <v>2</v>
      </c>
      <c r="I163">
        <v>7.3903001999999995E-2</v>
      </c>
      <c r="J163">
        <v>0.263279445</v>
      </c>
      <c r="K163">
        <v>0.141057935</v>
      </c>
      <c r="L163">
        <v>0.264705882</v>
      </c>
      <c r="M163">
        <v>0.21158690099999999</v>
      </c>
      <c r="N163">
        <v>0.27314814799999998</v>
      </c>
      <c r="O163">
        <v>0.35264483600000002</v>
      </c>
      <c r="P163">
        <v>0.27469495049742698</v>
      </c>
      <c r="Q163">
        <v>0.28899999999999998</v>
      </c>
      <c r="R163">
        <v>75.898939822106499</v>
      </c>
      <c r="S163">
        <v>9.0060091111809001E-2</v>
      </c>
      <c r="T163">
        <v>-11.653299628757701</v>
      </c>
      <c r="U163">
        <v>5.79206991195678</v>
      </c>
      <c r="V163">
        <v>0.818534443437819</v>
      </c>
      <c r="W163" t="s">
        <v>457</v>
      </c>
      <c r="X163">
        <v>17232</v>
      </c>
      <c r="Y163">
        <v>660162</v>
      </c>
    </row>
    <row r="164" spans="1:25" x14ac:dyDescent="0.3">
      <c r="A164" t="s">
        <v>285</v>
      </c>
      <c r="B164" t="s">
        <v>278</v>
      </c>
      <c r="C164">
        <v>131</v>
      </c>
      <c r="D164">
        <v>506</v>
      </c>
      <c r="E164">
        <v>19</v>
      </c>
      <c r="F164">
        <v>52</v>
      </c>
      <c r="G164">
        <v>60</v>
      </c>
      <c r="H164">
        <v>0</v>
      </c>
      <c r="I164">
        <v>0.140316205</v>
      </c>
      <c r="J164">
        <v>0.17391304299999999</v>
      </c>
      <c r="K164">
        <v>0.17401392099999999</v>
      </c>
      <c r="L164">
        <v>0.20858895699999999</v>
      </c>
      <c r="M164">
        <v>0.20185614800000001</v>
      </c>
      <c r="N164">
        <v>0.31620553299999998</v>
      </c>
      <c r="O164">
        <v>0.37587006899999997</v>
      </c>
      <c r="P164">
        <v>0.30799792103824097</v>
      </c>
      <c r="Q164">
        <v>0.35199999999999998</v>
      </c>
      <c r="R164">
        <v>101.147287920126</v>
      </c>
      <c r="S164">
        <v>-0.730268675368279</v>
      </c>
      <c r="T164">
        <v>-7.7000865581608097E-2</v>
      </c>
      <c r="U164">
        <v>-8.1893028169870306</v>
      </c>
      <c r="V164">
        <v>0.80776051740273402</v>
      </c>
      <c r="W164" t="s">
        <v>285</v>
      </c>
      <c r="X164">
        <v>2396</v>
      </c>
      <c r="Y164">
        <v>467793</v>
      </c>
    </row>
    <row r="165" spans="1:25" x14ac:dyDescent="0.3">
      <c r="A165" t="s">
        <v>175</v>
      </c>
      <c r="B165" t="s">
        <v>129</v>
      </c>
      <c r="C165">
        <v>113</v>
      </c>
      <c r="D165">
        <v>411</v>
      </c>
      <c r="E165">
        <v>8</v>
      </c>
      <c r="F165">
        <v>45</v>
      </c>
      <c r="G165">
        <v>39</v>
      </c>
      <c r="H165">
        <v>4</v>
      </c>
      <c r="I165">
        <v>5.3527980000000003E-2</v>
      </c>
      <c r="J165">
        <v>0.180048661</v>
      </c>
      <c r="K165">
        <v>0.112860892</v>
      </c>
      <c r="L165">
        <v>0.263157894</v>
      </c>
      <c r="M165">
        <v>0.230971128</v>
      </c>
      <c r="N165">
        <v>0.27493917200000001</v>
      </c>
      <c r="O165">
        <v>0.34383202000000002</v>
      </c>
      <c r="P165">
        <v>0.27185953403041302</v>
      </c>
      <c r="Q165">
        <v>0.27700000000000002</v>
      </c>
      <c r="R165">
        <v>72.499231721661204</v>
      </c>
      <c r="S165">
        <v>2.0189601439051299</v>
      </c>
      <c r="T165">
        <v>-11.113103734160299</v>
      </c>
      <c r="U165">
        <v>4.7303301095962498</v>
      </c>
      <c r="V165">
        <v>0.80652758173456196</v>
      </c>
      <c r="W165" t="s">
        <v>175</v>
      </c>
      <c r="X165">
        <v>23792</v>
      </c>
      <c r="Y165">
        <v>677950</v>
      </c>
    </row>
    <row r="166" spans="1:25" x14ac:dyDescent="0.3">
      <c r="A166" t="s">
        <v>90</v>
      </c>
      <c r="B166" t="s">
        <v>271</v>
      </c>
      <c r="C166">
        <v>114</v>
      </c>
      <c r="D166">
        <v>473</v>
      </c>
      <c r="E166">
        <v>23</v>
      </c>
      <c r="F166">
        <v>48</v>
      </c>
      <c r="G166">
        <v>76</v>
      </c>
      <c r="H166">
        <v>0</v>
      </c>
      <c r="I166">
        <v>3.8054968000000002E-2</v>
      </c>
      <c r="J166">
        <v>0.230443974</v>
      </c>
      <c r="K166">
        <v>0.211235955</v>
      </c>
      <c r="L166">
        <v>0.284810126</v>
      </c>
      <c r="M166">
        <v>0.25393258400000002</v>
      </c>
      <c r="N166">
        <v>0.291754756</v>
      </c>
      <c r="O166">
        <v>0.46516853899999999</v>
      </c>
      <c r="P166">
        <v>0.32413363190972799</v>
      </c>
      <c r="Q166">
        <v>0.32300000000000001</v>
      </c>
      <c r="R166">
        <v>107.622048590529</v>
      </c>
      <c r="S166">
        <v>-2.33337816921994</v>
      </c>
      <c r="T166">
        <v>1.7235860240191601</v>
      </c>
      <c r="U166">
        <v>-9.1158795356750399</v>
      </c>
      <c r="V166">
        <v>0.79024412010483902</v>
      </c>
      <c r="W166" t="s">
        <v>90</v>
      </c>
      <c r="X166">
        <v>7304</v>
      </c>
      <c r="Y166">
        <v>521692</v>
      </c>
    </row>
    <row r="167" spans="1:25" x14ac:dyDescent="0.3">
      <c r="A167" t="s">
        <v>458</v>
      </c>
      <c r="B167" t="s">
        <v>172</v>
      </c>
      <c r="C167">
        <v>130</v>
      </c>
      <c r="D167">
        <v>472</v>
      </c>
      <c r="E167">
        <v>6</v>
      </c>
      <c r="F167">
        <v>53</v>
      </c>
      <c r="G167">
        <v>51</v>
      </c>
      <c r="H167">
        <v>2</v>
      </c>
      <c r="I167">
        <v>6.7796609999999993E-2</v>
      </c>
      <c r="J167">
        <v>0.19703389800000001</v>
      </c>
      <c r="K167">
        <v>0.108490566</v>
      </c>
      <c r="L167">
        <v>0.29041916099999998</v>
      </c>
      <c r="M167">
        <v>0.242924528</v>
      </c>
      <c r="N167">
        <v>0.30084745699999998</v>
      </c>
      <c r="O167">
        <v>0.35141509399999998</v>
      </c>
      <c r="P167">
        <v>0.28682366070474002</v>
      </c>
      <c r="Q167">
        <v>0.29099999999999998</v>
      </c>
      <c r="R167">
        <v>87.567401623128703</v>
      </c>
      <c r="S167">
        <v>1.4912393298</v>
      </c>
      <c r="T167">
        <v>-5.1122308940492998</v>
      </c>
      <c r="U167">
        <v>-2.4966402053832999</v>
      </c>
      <c r="V167">
        <v>0.76419261854485399</v>
      </c>
      <c r="W167" t="s">
        <v>458</v>
      </c>
      <c r="X167">
        <v>24655</v>
      </c>
      <c r="Y167">
        <v>680911</v>
      </c>
    </row>
    <row r="168" spans="1:25" x14ac:dyDescent="0.3">
      <c r="A168" t="s">
        <v>459</v>
      </c>
      <c r="B168" t="s">
        <v>278</v>
      </c>
      <c r="C168">
        <v>104</v>
      </c>
      <c r="D168">
        <v>419</v>
      </c>
      <c r="E168">
        <v>8</v>
      </c>
      <c r="F168">
        <v>38</v>
      </c>
      <c r="G168">
        <v>44</v>
      </c>
      <c r="H168">
        <v>0</v>
      </c>
      <c r="I168">
        <v>8.8305489000000001E-2</v>
      </c>
      <c r="J168">
        <v>0.15274462999999999</v>
      </c>
      <c r="K168">
        <v>0.11315789499999999</v>
      </c>
      <c r="L168">
        <v>0.30420711900000003</v>
      </c>
      <c r="M168">
        <v>0.26842105199999999</v>
      </c>
      <c r="N168">
        <v>0.33412887800000002</v>
      </c>
      <c r="O168">
        <v>0.381578947</v>
      </c>
      <c r="P168">
        <v>0.31302648638757502</v>
      </c>
      <c r="Q168">
        <v>0.311</v>
      </c>
      <c r="R168">
        <v>105.063713701176</v>
      </c>
      <c r="S168">
        <v>-2.59042696468532</v>
      </c>
      <c r="T168">
        <v>-8.7225818180578896E-2</v>
      </c>
      <c r="U168">
        <v>-7.9518628418445498</v>
      </c>
      <c r="V168">
        <v>0.64729958959973499</v>
      </c>
      <c r="W168" t="s">
        <v>459</v>
      </c>
      <c r="X168">
        <v>3516</v>
      </c>
      <c r="Y168">
        <v>543333</v>
      </c>
    </row>
    <row r="169" spans="1:25" x14ac:dyDescent="0.3">
      <c r="A169" t="s">
        <v>460</v>
      </c>
      <c r="B169" t="s">
        <v>69</v>
      </c>
      <c r="C169">
        <v>113</v>
      </c>
      <c r="D169">
        <v>408</v>
      </c>
      <c r="E169">
        <v>2</v>
      </c>
      <c r="F169">
        <v>56</v>
      </c>
      <c r="G169">
        <v>34</v>
      </c>
      <c r="H169">
        <v>0</v>
      </c>
      <c r="I169">
        <v>6.3725489999999996E-2</v>
      </c>
      <c r="J169">
        <v>0.14215686199999999</v>
      </c>
      <c r="K169">
        <v>8.3333333999999995E-2</v>
      </c>
      <c r="L169">
        <v>0.34700315399999998</v>
      </c>
      <c r="M169">
        <v>0.30107526800000001</v>
      </c>
      <c r="N169">
        <v>0.34889434800000002</v>
      </c>
      <c r="O169">
        <v>0.38440860199999999</v>
      </c>
      <c r="P169">
        <v>0.323147400737687</v>
      </c>
      <c r="Q169">
        <v>0.308</v>
      </c>
      <c r="R169">
        <v>92.835152562638399</v>
      </c>
      <c r="S169">
        <v>8.3027611020952394E-2</v>
      </c>
      <c r="T169">
        <v>-3.3133302851339699</v>
      </c>
      <c r="U169">
        <v>-4.4986238032579404</v>
      </c>
      <c r="V169">
        <v>0.64569004620521997</v>
      </c>
      <c r="W169" t="s">
        <v>460</v>
      </c>
      <c r="X169">
        <v>15794</v>
      </c>
      <c r="Y169">
        <v>602074</v>
      </c>
    </row>
    <row r="170" spans="1:25" x14ac:dyDescent="0.3">
      <c r="A170" t="s">
        <v>282</v>
      </c>
      <c r="B170" t="s">
        <v>278</v>
      </c>
      <c r="C170">
        <v>144</v>
      </c>
      <c r="D170">
        <v>622</v>
      </c>
      <c r="E170">
        <v>17</v>
      </c>
      <c r="F170">
        <v>89</v>
      </c>
      <c r="G170">
        <v>63</v>
      </c>
      <c r="H170">
        <v>8</v>
      </c>
      <c r="I170">
        <v>9.0032154000000003E-2</v>
      </c>
      <c r="J170">
        <v>0.26848874499999997</v>
      </c>
      <c r="K170">
        <v>0.13718411599999999</v>
      </c>
      <c r="L170">
        <v>0.30399999999999999</v>
      </c>
      <c r="M170">
        <v>0.23646209300000001</v>
      </c>
      <c r="N170">
        <v>0.31189710599999998</v>
      </c>
      <c r="O170">
        <v>0.37364620900000001</v>
      </c>
      <c r="P170">
        <v>0.30385389809056401</v>
      </c>
      <c r="Q170">
        <v>0.311</v>
      </c>
      <c r="R170">
        <v>90.118337768325304</v>
      </c>
      <c r="S170">
        <v>-0.40891952393576497</v>
      </c>
      <c r="T170">
        <v>-7.4343894045025403</v>
      </c>
      <c r="U170">
        <v>-7.09682297706604</v>
      </c>
      <c r="V170">
        <v>0.64297735739353401</v>
      </c>
      <c r="W170" t="s">
        <v>282</v>
      </c>
      <c r="X170">
        <v>2967</v>
      </c>
      <c r="Y170">
        <v>502054</v>
      </c>
    </row>
    <row r="171" spans="1:25" x14ac:dyDescent="0.3">
      <c r="A171" t="s">
        <v>369</v>
      </c>
      <c r="B171" t="s">
        <v>27</v>
      </c>
      <c r="C171">
        <v>136</v>
      </c>
      <c r="D171">
        <v>547</v>
      </c>
      <c r="E171">
        <v>14</v>
      </c>
      <c r="F171">
        <v>51</v>
      </c>
      <c r="G171">
        <v>53</v>
      </c>
      <c r="H171">
        <v>0</v>
      </c>
      <c r="I171">
        <v>0.153564899</v>
      </c>
      <c r="J171">
        <v>0.18829981700000001</v>
      </c>
      <c r="K171">
        <v>0.125</v>
      </c>
      <c r="L171">
        <v>0.25146198800000003</v>
      </c>
      <c r="M171">
        <v>0.219298245</v>
      </c>
      <c r="N171">
        <v>0.34369286999999998</v>
      </c>
      <c r="O171">
        <v>0.344298245</v>
      </c>
      <c r="P171">
        <v>0.31269271993811698</v>
      </c>
      <c r="Q171">
        <v>0.34499999999999997</v>
      </c>
      <c r="R171">
        <v>108.00318374512101</v>
      </c>
      <c r="S171">
        <v>-3.47653474006801</v>
      </c>
      <c r="T171">
        <v>1.44973780177001</v>
      </c>
      <c r="U171">
        <v>-13.3520498275756</v>
      </c>
      <c r="V171">
        <v>0.56177033866702897</v>
      </c>
      <c r="W171" t="s">
        <v>369</v>
      </c>
      <c r="X171">
        <v>13590</v>
      </c>
      <c r="Y171">
        <v>608385</v>
      </c>
    </row>
    <row r="172" spans="1:25" x14ac:dyDescent="0.3">
      <c r="A172" t="s">
        <v>110</v>
      </c>
      <c r="B172" t="s">
        <v>82</v>
      </c>
      <c r="C172">
        <v>134</v>
      </c>
      <c r="D172">
        <v>580</v>
      </c>
      <c r="E172">
        <v>17</v>
      </c>
      <c r="F172">
        <v>66</v>
      </c>
      <c r="G172">
        <v>69</v>
      </c>
      <c r="H172">
        <v>8</v>
      </c>
      <c r="I172">
        <v>9.8275862000000005E-2</v>
      </c>
      <c r="J172">
        <v>0.21379310300000001</v>
      </c>
      <c r="K172">
        <v>0.147572816</v>
      </c>
      <c r="L172">
        <v>0.277777777</v>
      </c>
      <c r="M172">
        <v>0.236893203</v>
      </c>
      <c r="N172">
        <v>0.315517241</v>
      </c>
      <c r="O172">
        <v>0.38446601899999999</v>
      </c>
      <c r="P172">
        <v>0.30901484559442899</v>
      </c>
      <c r="Q172">
        <v>0.32500000000000001</v>
      </c>
      <c r="R172">
        <v>97.9043025225386</v>
      </c>
      <c r="S172">
        <v>-2.5826811138540502</v>
      </c>
      <c r="T172">
        <v>-3.9949029494177601</v>
      </c>
      <c r="U172">
        <v>-10.7096273899078</v>
      </c>
      <c r="V172">
        <v>0.53997918428785496</v>
      </c>
      <c r="W172" t="s">
        <v>110</v>
      </c>
      <c r="X172">
        <v>9847</v>
      </c>
      <c r="Y172">
        <v>457705</v>
      </c>
    </row>
    <row r="173" spans="1:25" x14ac:dyDescent="0.3">
      <c r="A173" t="s">
        <v>430</v>
      </c>
      <c r="B173" t="s">
        <v>274</v>
      </c>
      <c r="C173">
        <v>138</v>
      </c>
      <c r="D173">
        <v>527</v>
      </c>
      <c r="E173">
        <v>14</v>
      </c>
      <c r="F173">
        <v>61</v>
      </c>
      <c r="G173">
        <v>56</v>
      </c>
      <c r="H173">
        <v>3</v>
      </c>
      <c r="I173">
        <v>6.0721061999999999E-2</v>
      </c>
      <c r="J173">
        <v>0.18595825399999999</v>
      </c>
      <c r="K173">
        <v>0.14314928399999999</v>
      </c>
      <c r="L173">
        <v>0.27821522300000001</v>
      </c>
      <c r="M173">
        <v>0.24539877299999999</v>
      </c>
      <c r="N173">
        <v>0.292220113</v>
      </c>
      <c r="O173">
        <v>0.388548057</v>
      </c>
      <c r="P173">
        <v>0.29736675969563497</v>
      </c>
      <c r="Q173">
        <v>0.317</v>
      </c>
      <c r="R173">
        <v>91.904776708836906</v>
      </c>
      <c r="S173">
        <v>-2.3451260398142</v>
      </c>
      <c r="T173">
        <v>-7.14586142502983</v>
      </c>
      <c r="U173">
        <v>-4.4972620010375897</v>
      </c>
      <c r="V173">
        <v>0.52275130087215105</v>
      </c>
      <c r="W173" t="s">
        <v>430</v>
      </c>
      <c r="X173">
        <v>9256</v>
      </c>
      <c r="Y173">
        <v>572041</v>
      </c>
    </row>
    <row r="174" spans="1:25" x14ac:dyDescent="0.3">
      <c r="A174" t="s">
        <v>461</v>
      </c>
      <c r="B174" t="s">
        <v>19</v>
      </c>
      <c r="C174">
        <v>128</v>
      </c>
      <c r="D174">
        <v>433</v>
      </c>
      <c r="E174">
        <v>7</v>
      </c>
      <c r="F174">
        <v>47</v>
      </c>
      <c r="G174">
        <v>52</v>
      </c>
      <c r="H174">
        <v>8</v>
      </c>
      <c r="I174">
        <v>3.6951500999999998E-2</v>
      </c>
      <c r="J174">
        <v>0.187066974</v>
      </c>
      <c r="K174">
        <v>0.114355231</v>
      </c>
      <c r="L174">
        <v>0.314814814</v>
      </c>
      <c r="M174">
        <v>0.26520681200000001</v>
      </c>
      <c r="N174">
        <v>0.292056074</v>
      </c>
      <c r="O174">
        <v>0.37956204300000002</v>
      </c>
      <c r="P174">
        <v>0.29294801942098903</v>
      </c>
      <c r="Q174">
        <v>0.28599999999999998</v>
      </c>
      <c r="R174">
        <v>91.180154185375002</v>
      </c>
      <c r="S174">
        <v>1.9605073924176299</v>
      </c>
      <c r="T174">
        <v>-2.3370057173968899</v>
      </c>
      <c r="U174">
        <v>-7.1295700073242099</v>
      </c>
      <c r="V174">
        <v>0.43998626245656097</v>
      </c>
      <c r="W174" t="s">
        <v>461</v>
      </c>
      <c r="X174">
        <v>14350</v>
      </c>
      <c r="Y174">
        <v>606132</v>
      </c>
    </row>
    <row r="175" spans="1:25" x14ac:dyDescent="0.3">
      <c r="A175" t="s">
        <v>462</v>
      </c>
      <c r="B175" t="s">
        <v>278</v>
      </c>
      <c r="C175">
        <v>135</v>
      </c>
      <c r="D175">
        <v>568</v>
      </c>
      <c r="E175">
        <v>22</v>
      </c>
      <c r="F175">
        <v>55</v>
      </c>
      <c r="G175">
        <v>69</v>
      </c>
      <c r="H175">
        <v>1</v>
      </c>
      <c r="I175">
        <v>9.6830984999999994E-2</v>
      </c>
      <c r="J175">
        <v>0.315140845</v>
      </c>
      <c r="K175">
        <v>0.17599999999999999</v>
      </c>
      <c r="L175">
        <v>0.29836065499999997</v>
      </c>
      <c r="M175">
        <v>0.22600000000000001</v>
      </c>
      <c r="N175">
        <v>0.30809859099999998</v>
      </c>
      <c r="O175">
        <v>0.40200000000000002</v>
      </c>
      <c r="P175">
        <v>0.31138614792462099</v>
      </c>
      <c r="Q175">
        <v>0.32200000000000001</v>
      </c>
      <c r="R175">
        <v>102.773948057187</v>
      </c>
      <c r="S175">
        <v>-4.8887803992256504</v>
      </c>
      <c r="T175">
        <v>-3.0581823371851198</v>
      </c>
      <c r="U175">
        <v>-12.348978221416401</v>
      </c>
      <c r="V175">
        <v>0.42309037595783</v>
      </c>
      <c r="W175" t="s">
        <v>462</v>
      </c>
      <c r="X175">
        <v>14811</v>
      </c>
      <c r="Y175">
        <v>572228</v>
      </c>
    </row>
    <row r="176" spans="1:25" x14ac:dyDescent="0.3">
      <c r="A176" t="s">
        <v>294</v>
      </c>
      <c r="B176" t="s">
        <v>44</v>
      </c>
      <c r="C176">
        <v>93</v>
      </c>
      <c r="D176">
        <v>402</v>
      </c>
      <c r="E176">
        <v>6</v>
      </c>
      <c r="F176">
        <v>48</v>
      </c>
      <c r="G176">
        <v>45</v>
      </c>
      <c r="H176">
        <v>0</v>
      </c>
      <c r="I176">
        <v>8.4577113999999995E-2</v>
      </c>
      <c r="J176">
        <v>0.17661691500000001</v>
      </c>
      <c r="K176">
        <v>0.11634348999999999</v>
      </c>
      <c r="L176">
        <v>0.25694444399999999</v>
      </c>
      <c r="M176">
        <v>0.22160664799999999</v>
      </c>
      <c r="N176">
        <v>0.29104477600000001</v>
      </c>
      <c r="O176">
        <v>0.33795013800000001</v>
      </c>
      <c r="P176">
        <v>0.27979603083572502</v>
      </c>
      <c r="Q176">
        <v>0.29699999999999999</v>
      </c>
      <c r="R176">
        <v>74.320247865304196</v>
      </c>
      <c r="S176">
        <v>1.10670995293185</v>
      </c>
      <c r="T176">
        <v>-10.5100549805165</v>
      </c>
      <c r="U176">
        <v>1.70564597845077</v>
      </c>
      <c r="V176">
        <v>0.40685036529483698</v>
      </c>
      <c r="W176" t="s">
        <v>294</v>
      </c>
      <c r="X176">
        <v>10472</v>
      </c>
      <c r="Y176">
        <v>571771</v>
      </c>
    </row>
    <row r="177" spans="1:25" x14ac:dyDescent="0.3">
      <c r="A177" t="s">
        <v>463</v>
      </c>
      <c r="B177" t="s">
        <v>279</v>
      </c>
      <c r="C177">
        <v>147</v>
      </c>
      <c r="D177">
        <v>617</v>
      </c>
      <c r="E177">
        <v>1</v>
      </c>
      <c r="F177">
        <v>64</v>
      </c>
      <c r="G177">
        <v>34</v>
      </c>
      <c r="H177">
        <v>10</v>
      </c>
      <c r="I177">
        <v>7.2933549E-2</v>
      </c>
      <c r="J177">
        <v>0.18476499099999999</v>
      </c>
      <c r="K177">
        <v>6.9642857000000002E-2</v>
      </c>
      <c r="L177">
        <v>0.308724832</v>
      </c>
      <c r="M177">
        <v>0.24821428500000001</v>
      </c>
      <c r="N177">
        <v>0.31107491799999998</v>
      </c>
      <c r="O177">
        <v>0.31785714199999998</v>
      </c>
      <c r="P177">
        <v>0.282609081423632</v>
      </c>
      <c r="Q177">
        <v>0.28999999999999998</v>
      </c>
      <c r="R177">
        <v>79.690291576964995</v>
      </c>
      <c r="S177">
        <v>-0.784749613143503</v>
      </c>
      <c r="T177">
        <v>-15.343871788984501</v>
      </c>
      <c r="U177">
        <v>-2.0748801231384202</v>
      </c>
      <c r="V177">
        <v>0.38793434601693499</v>
      </c>
      <c r="W177" t="s">
        <v>463</v>
      </c>
      <c r="X177">
        <v>10556</v>
      </c>
      <c r="Y177">
        <v>514917</v>
      </c>
    </row>
    <row r="178" spans="1:25" x14ac:dyDescent="0.3">
      <c r="A178" t="s">
        <v>464</v>
      </c>
      <c r="B178" t="s">
        <v>279</v>
      </c>
      <c r="C178">
        <v>132</v>
      </c>
      <c r="D178">
        <v>407</v>
      </c>
      <c r="E178">
        <v>6</v>
      </c>
      <c r="F178">
        <v>42</v>
      </c>
      <c r="G178">
        <v>33</v>
      </c>
      <c r="H178">
        <v>15</v>
      </c>
      <c r="I178">
        <v>4.1769041E-2</v>
      </c>
      <c r="J178">
        <v>0.25552825499999998</v>
      </c>
      <c r="K178">
        <v>8.7431694000000004E-2</v>
      </c>
      <c r="L178">
        <v>0.29230769200000001</v>
      </c>
      <c r="M178">
        <v>0.224043715</v>
      </c>
      <c r="N178">
        <v>0.27272727200000002</v>
      </c>
      <c r="O178">
        <v>0.31147540899999998</v>
      </c>
      <c r="P178">
        <v>0.26011744593128999</v>
      </c>
      <c r="Q178">
        <v>0.24399999999999999</v>
      </c>
      <c r="R178">
        <v>64.3110390478639</v>
      </c>
      <c r="S178">
        <v>2.2640128703787901</v>
      </c>
      <c r="T178">
        <v>-14.6121866537647</v>
      </c>
      <c r="U178">
        <v>4.27595007419586</v>
      </c>
      <c r="V178">
        <v>0.37705665832887603</v>
      </c>
      <c r="W178" t="s">
        <v>464</v>
      </c>
      <c r="X178">
        <v>18363</v>
      </c>
      <c r="Y178">
        <v>645302</v>
      </c>
    </row>
    <row r="179" spans="1:25" x14ac:dyDescent="0.3">
      <c r="A179" t="s">
        <v>465</v>
      </c>
      <c r="B179" t="s">
        <v>85</v>
      </c>
      <c r="C179">
        <v>135</v>
      </c>
      <c r="D179">
        <v>472</v>
      </c>
      <c r="E179">
        <v>13</v>
      </c>
      <c r="F179">
        <v>49</v>
      </c>
      <c r="G179">
        <v>53</v>
      </c>
      <c r="H179">
        <v>6</v>
      </c>
      <c r="I179">
        <v>6.7796609999999993E-2</v>
      </c>
      <c r="J179">
        <v>0.230932203</v>
      </c>
      <c r="K179">
        <v>0.150234742</v>
      </c>
      <c r="L179">
        <v>0.24350649299999999</v>
      </c>
      <c r="M179">
        <v>0.20657276899999999</v>
      </c>
      <c r="N179">
        <v>0.27542372799999998</v>
      </c>
      <c r="O179">
        <v>0.35680751100000002</v>
      </c>
      <c r="P179">
        <v>0.27835549214842897</v>
      </c>
      <c r="Q179">
        <v>0.27700000000000002</v>
      </c>
      <c r="R179">
        <v>81.780995208630202</v>
      </c>
      <c r="S179">
        <v>0.794511481188237</v>
      </c>
      <c r="T179">
        <v>-8.8823599177778796</v>
      </c>
      <c r="U179">
        <v>-2.7809599637985198</v>
      </c>
      <c r="V179">
        <v>0.33849028429161698</v>
      </c>
      <c r="W179" t="s">
        <v>465</v>
      </c>
      <c r="X179">
        <v>12282</v>
      </c>
      <c r="Y179">
        <v>596059</v>
      </c>
    </row>
    <row r="180" spans="1:25" x14ac:dyDescent="0.3">
      <c r="A180" t="s">
        <v>239</v>
      </c>
      <c r="B180" t="s">
        <v>129</v>
      </c>
      <c r="C180">
        <v>148</v>
      </c>
      <c r="D180">
        <v>500</v>
      </c>
      <c r="E180">
        <v>5</v>
      </c>
      <c r="F180">
        <v>58</v>
      </c>
      <c r="G180">
        <v>40</v>
      </c>
      <c r="H180">
        <v>9</v>
      </c>
      <c r="I180">
        <v>0.1</v>
      </c>
      <c r="J180">
        <v>0.20599999999999999</v>
      </c>
      <c r="K180">
        <v>6.7285383000000004E-2</v>
      </c>
      <c r="L180">
        <v>0.243076923</v>
      </c>
      <c r="M180">
        <v>0.19489559100000001</v>
      </c>
      <c r="N180">
        <v>0.28483606500000003</v>
      </c>
      <c r="O180">
        <v>0.26218097400000001</v>
      </c>
      <c r="P180">
        <v>0.25293803654733199</v>
      </c>
      <c r="Q180">
        <v>0.26900000000000002</v>
      </c>
      <c r="R180">
        <v>59.561155781379803</v>
      </c>
      <c r="S180">
        <v>2.2376323165372001</v>
      </c>
      <c r="T180">
        <v>-21.254101805183399</v>
      </c>
      <c r="U180">
        <v>7.1749100685119602</v>
      </c>
      <c r="V180">
        <v>0.31820280326825201</v>
      </c>
      <c r="W180" t="s">
        <v>239</v>
      </c>
      <c r="X180">
        <v>22799</v>
      </c>
      <c r="Y180">
        <v>672695</v>
      </c>
    </row>
    <row r="181" spans="1:25" x14ac:dyDescent="0.3">
      <c r="A181" t="s">
        <v>290</v>
      </c>
      <c r="B181" t="s">
        <v>69</v>
      </c>
      <c r="C181">
        <v>141</v>
      </c>
      <c r="D181">
        <v>538</v>
      </c>
      <c r="E181">
        <v>19</v>
      </c>
      <c r="F181">
        <v>60</v>
      </c>
      <c r="G181">
        <v>73</v>
      </c>
      <c r="H181">
        <v>4</v>
      </c>
      <c r="I181">
        <v>4.4609665E-2</v>
      </c>
      <c r="J181">
        <v>0.23605947899999999</v>
      </c>
      <c r="K181">
        <v>0.16600790500000001</v>
      </c>
      <c r="L181">
        <v>0.309392265</v>
      </c>
      <c r="M181">
        <v>0.25889328</v>
      </c>
      <c r="N181">
        <v>0.29925650500000001</v>
      </c>
      <c r="O181">
        <v>0.42490118500000001</v>
      </c>
      <c r="P181">
        <v>0.31467122969574202</v>
      </c>
      <c r="Q181">
        <v>0.28100000000000003</v>
      </c>
      <c r="R181">
        <v>87.039345717986393</v>
      </c>
      <c r="S181">
        <v>-2.08034561946988E-2</v>
      </c>
      <c r="T181">
        <v>-8.1221188459885596</v>
      </c>
      <c r="U181">
        <v>-7.2587802410125697</v>
      </c>
      <c r="V181">
        <v>0.31805973963376399</v>
      </c>
      <c r="W181" t="s">
        <v>290</v>
      </c>
      <c r="X181">
        <v>10243</v>
      </c>
      <c r="Y181">
        <v>545341</v>
      </c>
    </row>
    <row r="182" spans="1:25" x14ac:dyDescent="0.3">
      <c r="A182" t="s">
        <v>158</v>
      </c>
      <c r="B182" t="s">
        <v>112</v>
      </c>
      <c r="C182">
        <v>103</v>
      </c>
      <c r="D182">
        <v>431</v>
      </c>
      <c r="E182">
        <v>10</v>
      </c>
      <c r="F182">
        <v>48</v>
      </c>
      <c r="G182">
        <v>41</v>
      </c>
      <c r="H182">
        <v>3</v>
      </c>
      <c r="I182">
        <v>7.1925753999999995E-2</v>
      </c>
      <c r="J182">
        <v>0.218097447</v>
      </c>
      <c r="K182">
        <v>0.12953367800000001</v>
      </c>
      <c r="L182">
        <v>0.30496453899999998</v>
      </c>
      <c r="M182">
        <v>0.24870466299999999</v>
      </c>
      <c r="N182">
        <v>0.32714617099999999</v>
      </c>
      <c r="O182">
        <v>0.37823834099999998</v>
      </c>
      <c r="P182">
        <v>0.31384541766587998</v>
      </c>
      <c r="Q182">
        <v>0.30099999999999999</v>
      </c>
      <c r="R182">
        <v>96.321119796558406</v>
      </c>
      <c r="S182">
        <v>-2.31223090738058</v>
      </c>
      <c r="T182">
        <v>-4.1544414109421499</v>
      </c>
      <c r="U182">
        <v>-7.8145031183958</v>
      </c>
      <c r="V182">
        <v>0.29185867465787901</v>
      </c>
      <c r="W182" t="s">
        <v>158</v>
      </c>
      <c r="X182">
        <v>21523</v>
      </c>
      <c r="Y182">
        <v>663697</v>
      </c>
    </row>
    <row r="183" spans="1:25" x14ac:dyDescent="0.3">
      <c r="A183" t="s">
        <v>190</v>
      </c>
      <c r="B183" t="s">
        <v>69</v>
      </c>
      <c r="C183">
        <v>111</v>
      </c>
      <c r="D183">
        <v>467</v>
      </c>
      <c r="E183">
        <v>7</v>
      </c>
      <c r="F183">
        <v>56</v>
      </c>
      <c r="G183">
        <v>28</v>
      </c>
      <c r="H183">
        <v>6</v>
      </c>
      <c r="I183">
        <v>0.11777301900000001</v>
      </c>
      <c r="J183">
        <v>0.20770877900000001</v>
      </c>
      <c r="K183">
        <v>0.12128712899999999</v>
      </c>
      <c r="L183">
        <v>0.29568106300000002</v>
      </c>
      <c r="M183">
        <v>0.23762376199999999</v>
      </c>
      <c r="N183">
        <v>0.33832976399999998</v>
      </c>
      <c r="O183">
        <v>0.35891089100000001</v>
      </c>
      <c r="P183">
        <v>0.31372951989000297</v>
      </c>
      <c r="Q183">
        <v>0.311</v>
      </c>
      <c r="R183">
        <v>86.395426652317695</v>
      </c>
      <c r="S183">
        <v>1.08846686733886</v>
      </c>
      <c r="T183">
        <v>-6.2930929763230603</v>
      </c>
      <c r="U183">
        <v>-8.0358399152755702</v>
      </c>
      <c r="V183">
        <v>0.17341409832285501</v>
      </c>
      <c r="W183" t="s">
        <v>190</v>
      </c>
      <c r="X183">
        <v>16572</v>
      </c>
      <c r="Y183">
        <v>656582</v>
      </c>
    </row>
    <row r="184" spans="1:25" x14ac:dyDescent="0.3">
      <c r="A184" t="s">
        <v>356</v>
      </c>
      <c r="B184" t="s">
        <v>274</v>
      </c>
      <c r="C184">
        <v>124</v>
      </c>
      <c r="D184">
        <v>410</v>
      </c>
      <c r="E184">
        <v>15</v>
      </c>
      <c r="F184">
        <v>34</v>
      </c>
      <c r="G184">
        <v>53</v>
      </c>
      <c r="H184">
        <v>0</v>
      </c>
      <c r="I184">
        <v>6.5853657999999995E-2</v>
      </c>
      <c r="J184">
        <v>0.209756097</v>
      </c>
      <c r="K184">
        <v>0.16976127299999999</v>
      </c>
      <c r="L184">
        <v>0.27240143300000003</v>
      </c>
      <c r="M184">
        <v>0.24137931000000001</v>
      </c>
      <c r="N184">
        <v>0.29512195099999999</v>
      </c>
      <c r="O184">
        <v>0.411140583</v>
      </c>
      <c r="P184">
        <v>0.30776671621857599</v>
      </c>
      <c r="Q184">
        <v>0.28299999999999997</v>
      </c>
      <c r="R184">
        <v>99.246934817172999</v>
      </c>
      <c r="S184">
        <v>-1.23606497468426</v>
      </c>
      <c r="T184">
        <v>-1.58350891884866</v>
      </c>
      <c r="U184">
        <v>-9.7331097126006991</v>
      </c>
      <c r="V184">
        <v>0.169570675211273</v>
      </c>
      <c r="W184" t="s">
        <v>356</v>
      </c>
      <c r="X184">
        <v>19901</v>
      </c>
      <c r="Y184">
        <v>657757</v>
      </c>
    </row>
    <row r="185" spans="1:25" x14ac:dyDescent="0.3">
      <c r="A185" t="s">
        <v>466</v>
      </c>
      <c r="B185" t="s">
        <v>40</v>
      </c>
      <c r="C185">
        <v>115</v>
      </c>
      <c r="D185">
        <v>423</v>
      </c>
      <c r="E185">
        <v>9</v>
      </c>
      <c r="F185">
        <v>42</v>
      </c>
      <c r="G185">
        <v>46</v>
      </c>
      <c r="H185">
        <v>5</v>
      </c>
      <c r="I185">
        <v>0.113475177</v>
      </c>
      <c r="J185">
        <v>0.23167848599999999</v>
      </c>
      <c r="K185">
        <v>0.13746630800000001</v>
      </c>
      <c r="L185">
        <v>0.290566037</v>
      </c>
      <c r="M185">
        <v>0.23180592899999999</v>
      </c>
      <c r="N185">
        <v>0.32387706799999999</v>
      </c>
      <c r="O185">
        <v>0.369272237</v>
      </c>
      <c r="P185">
        <v>0.30768396140843801</v>
      </c>
      <c r="Q185">
        <v>0.316</v>
      </c>
      <c r="R185">
        <v>95.826303178923297</v>
      </c>
      <c r="S185">
        <v>2.06076838076114E-2</v>
      </c>
      <c r="T185">
        <v>-2.03059040852804</v>
      </c>
      <c r="U185">
        <v>-11.555029869079499</v>
      </c>
      <c r="V185">
        <v>9.3370152274413504E-2</v>
      </c>
      <c r="W185" t="s">
        <v>466</v>
      </c>
      <c r="X185">
        <v>12160</v>
      </c>
      <c r="Y185">
        <v>592325</v>
      </c>
    </row>
    <row r="186" spans="1:25" x14ac:dyDescent="0.3">
      <c r="A186" t="s">
        <v>338</v>
      </c>
      <c r="B186" t="s">
        <v>278</v>
      </c>
      <c r="C186">
        <v>126</v>
      </c>
      <c r="D186">
        <v>410</v>
      </c>
      <c r="E186">
        <v>19</v>
      </c>
      <c r="F186">
        <v>48</v>
      </c>
      <c r="G186">
        <v>47</v>
      </c>
      <c r="H186">
        <v>3</v>
      </c>
      <c r="I186">
        <v>0.13658536499999999</v>
      </c>
      <c r="J186">
        <v>0.39756097499999998</v>
      </c>
      <c r="K186">
        <v>0.197142857</v>
      </c>
      <c r="L186">
        <v>0.21893491100000001</v>
      </c>
      <c r="M186">
        <v>0.16</v>
      </c>
      <c r="N186">
        <v>0.28048780400000001</v>
      </c>
      <c r="O186">
        <v>0.35714285699999998</v>
      </c>
      <c r="P186">
        <v>0.28599219671109799</v>
      </c>
      <c r="Q186">
        <v>0.29399999999999998</v>
      </c>
      <c r="R186">
        <v>86.139143550058407</v>
      </c>
      <c r="S186">
        <v>-0.87718788255005997</v>
      </c>
      <c r="T186">
        <v>-7.3150285756197597</v>
      </c>
      <c r="U186">
        <v>-5.1984950900077802</v>
      </c>
      <c r="V186">
        <v>8.2436522564952097E-2</v>
      </c>
      <c r="W186" t="s">
        <v>338</v>
      </c>
      <c r="X186">
        <v>14128</v>
      </c>
      <c r="Y186">
        <v>608336</v>
      </c>
    </row>
    <row r="187" spans="1:25" x14ac:dyDescent="0.3">
      <c r="A187" t="s">
        <v>200</v>
      </c>
      <c r="B187" t="s">
        <v>69</v>
      </c>
      <c r="C187">
        <v>135</v>
      </c>
      <c r="D187">
        <v>577</v>
      </c>
      <c r="E187">
        <v>16</v>
      </c>
      <c r="F187">
        <v>60</v>
      </c>
      <c r="G187">
        <v>78</v>
      </c>
      <c r="H187">
        <v>4</v>
      </c>
      <c r="I187">
        <v>5.5459271999999997E-2</v>
      </c>
      <c r="J187">
        <v>0.188908145</v>
      </c>
      <c r="K187">
        <v>0.154716981</v>
      </c>
      <c r="L187">
        <v>0.30392156799999998</v>
      </c>
      <c r="M187">
        <v>0.26415094300000003</v>
      </c>
      <c r="N187">
        <v>0.31413612499999999</v>
      </c>
      <c r="O187">
        <v>0.418867924</v>
      </c>
      <c r="P187">
        <v>0.31706297292860097</v>
      </c>
      <c r="Q187">
        <v>0.30099999999999999</v>
      </c>
      <c r="R187">
        <v>88.674763612583106</v>
      </c>
      <c r="S187">
        <v>0.73399642296135403</v>
      </c>
      <c r="T187">
        <v>-6.8582348114220499</v>
      </c>
      <c r="U187">
        <v>-13.041749715805</v>
      </c>
      <c r="V187">
        <v>-1.6303355463993498E-2</v>
      </c>
      <c r="W187" t="s">
        <v>200</v>
      </c>
      <c r="X187">
        <v>7859</v>
      </c>
      <c r="Y187">
        <v>453568</v>
      </c>
    </row>
    <row r="188" spans="1:25" x14ac:dyDescent="0.3">
      <c r="A188" t="s">
        <v>202</v>
      </c>
      <c r="B188" t="s">
        <v>278</v>
      </c>
      <c r="C188">
        <v>129</v>
      </c>
      <c r="D188">
        <v>477</v>
      </c>
      <c r="E188">
        <v>7</v>
      </c>
      <c r="F188">
        <v>40</v>
      </c>
      <c r="G188">
        <v>45</v>
      </c>
      <c r="H188">
        <v>6</v>
      </c>
      <c r="I188">
        <v>0.11740041900000001</v>
      </c>
      <c r="J188">
        <v>0.27044025100000002</v>
      </c>
      <c r="K188">
        <v>0.10218978099999999</v>
      </c>
      <c r="L188">
        <v>0.28315412099999998</v>
      </c>
      <c r="M188">
        <v>0.20924574200000001</v>
      </c>
      <c r="N188">
        <v>0.31027253599999999</v>
      </c>
      <c r="O188">
        <v>0.31143552299999999</v>
      </c>
      <c r="P188">
        <v>0.28325285264281103</v>
      </c>
      <c r="Q188">
        <v>0.28100000000000003</v>
      </c>
      <c r="R188">
        <v>81.359325338411395</v>
      </c>
      <c r="S188">
        <v>-2.2408682387322101E-2</v>
      </c>
      <c r="T188">
        <v>-10.0818266030559</v>
      </c>
      <c r="U188">
        <v>-5.8187578916549603</v>
      </c>
      <c r="V188">
        <v>-4.5686543176667802E-2</v>
      </c>
      <c r="W188" t="s">
        <v>202</v>
      </c>
      <c r="X188">
        <v>5254</v>
      </c>
      <c r="Y188">
        <v>543257</v>
      </c>
    </row>
    <row r="189" spans="1:25" x14ac:dyDescent="0.3">
      <c r="A189" t="s">
        <v>173</v>
      </c>
      <c r="B189" t="s">
        <v>61</v>
      </c>
      <c r="C189">
        <v>124</v>
      </c>
      <c r="D189">
        <v>467</v>
      </c>
      <c r="E189">
        <v>13</v>
      </c>
      <c r="F189">
        <v>49</v>
      </c>
      <c r="G189">
        <v>50</v>
      </c>
      <c r="H189">
        <v>0</v>
      </c>
      <c r="I189">
        <v>5.9957173000000002E-2</v>
      </c>
      <c r="J189">
        <v>0.23340470999999999</v>
      </c>
      <c r="K189">
        <v>0.14452214499999999</v>
      </c>
      <c r="L189">
        <v>0.25723472600000002</v>
      </c>
      <c r="M189">
        <v>0.216783216</v>
      </c>
      <c r="N189">
        <v>0.27194860799999998</v>
      </c>
      <c r="O189">
        <v>0.36130536099999999</v>
      </c>
      <c r="P189">
        <v>0.27719179115581899</v>
      </c>
      <c r="Q189">
        <v>0.29199999999999998</v>
      </c>
      <c r="R189">
        <v>78.370804522883503</v>
      </c>
      <c r="S189">
        <v>-1.3172383774071901</v>
      </c>
      <c r="T189">
        <v>-12.683707252778801</v>
      </c>
      <c r="U189">
        <v>-2.55349200963974</v>
      </c>
      <c r="V189">
        <v>-5.3312239471217299E-2</v>
      </c>
      <c r="W189" t="s">
        <v>173</v>
      </c>
      <c r="X189">
        <v>13621</v>
      </c>
      <c r="Y189">
        <v>600869</v>
      </c>
    </row>
    <row r="190" spans="1:25" x14ac:dyDescent="0.3">
      <c r="A190" t="s">
        <v>467</v>
      </c>
      <c r="B190" t="s">
        <v>61</v>
      </c>
      <c r="C190">
        <v>120</v>
      </c>
      <c r="D190">
        <v>443</v>
      </c>
      <c r="E190">
        <v>7</v>
      </c>
      <c r="F190">
        <v>37</v>
      </c>
      <c r="G190">
        <v>47</v>
      </c>
      <c r="H190">
        <v>0</v>
      </c>
      <c r="I190">
        <v>3.8374717000000003E-2</v>
      </c>
      <c r="J190">
        <v>0.17832957099999999</v>
      </c>
      <c r="K190">
        <v>0.109523809</v>
      </c>
      <c r="L190">
        <v>0.31845237999999998</v>
      </c>
      <c r="M190">
        <v>0.27142857100000001</v>
      </c>
      <c r="N190">
        <v>0.3</v>
      </c>
      <c r="O190">
        <v>0.38095237999999998</v>
      </c>
      <c r="P190">
        <v>0.29654068379304399</v>
      </c>
      <c r="Q190">
        <v>0.316</v>
      </c>
      <c r="R190">
        <v>92.030729797605503</v>
      </c>
      <c r="S190">
        <v>-1.27811407810077</v>
      </c>
      <c r="T190">
        <v>-5.2508582491574103</v>
      </c>
      <c r="U190">
        <v>-12.167470216750999</v>
      </c>
      <c r="V190">
        <v>-0.36180232507001397</v>
      </c>
      <c r="W190" t="s">
        <v>467</v>
      </c>
      <c r="X190">
        <v>14691</v>
      </c>
      <c r="Y190">
        <v>605612</v>
      </c>
    </row>
    <row r="191" spans="1:25" x14ac:dyDescent="0.3">
      <c r="A191" t="s">
        <v>106</v>
      </c>
      <c r="B191" t="s">
        <v>46</v>
      </c>
      <c r="C191">
        <v>136</v>
      </c>
      <c r="D191">
        <v>558</v>
      </c>
      <c r="E191">
        <v>13</v>
      </c>
      <c r="F191">
        <v>56</v>
      </c>
      <c r="G191">
        <v>62</v>
      </c>
      <c r="H191">
        <v>7</v>
      </c>
      <c r="I191">
        <v>5.1971325999999998E-2</v>
      </c>
      <c r="J191">
        <v>0.23297491000000001</v>
      </c>
      <c r="K191">
        <v>0.12595419899999999</v>
      </c>
      <c r="L191">
        <v>0.32637075700000001</v>
      </c>
      <c r="M191">
        <v>0.26335877800000002</v>
      </c>
      <c r="N191">
        <v>0.30465949799999997</v>
      </c>
      <c r="O191">
        <v>0.389312977</v>
      </c>
      <c r="P191">
        <v>0.30420711839498099</v>
      </c>
      <c r="Q191">
        <v>0.30199999999999999</v>
      </c>
      <c r="R191">
        <v>94.316505819762796</v>
      </c>
      <c r="S191">
        <v>-1.4729903480038</v>
      </c>
      <c r="T191">
        <v>-5.1576379339243799</v>
      </c>
      <c r="U191">
        <v>-17.3993401527404</v>
      </c>
      <c r="V191">
        <v>-0.36354371850286499</v>
      </c>
      <c r="W191" t="s">
        <v>106</v>
      </c>
      <c r="X191">
        <v>11737</v>
      </c>
      <c r="Y191">
        <v>592206</v>
      </c>
    </row>
    <row r="192" spans="1:25" x14ac:dyDescent="0.3">
      <c r="A192" t="s">
        <v>30</v>
      </c>
      <c r="B192" t="s">
        <v>21</v>
      </c>
      <c r="C192">
        <v>124</v>
      </c>
      <c r="D192">
        <v>507</v>
      </c>
      <c r="E192">
        <v>23</v>
      </c>
      <c r="F192">
        <v>56</v>
      </c>
      <c r="G192">
        <v>56</v>
      </c>
      <c r="H192">
        <v>2</v>
      </c>
      <c r="I192">
        <v>6.1143983999999998E-2</v>
      </c>
      <c r="J192">
        <v>0.24063116300000001</v>
      </c>
      <c r="K192">
        <v>0.18723404299999999</v>
      </c>
      <c r="L192">
        <v>0.252279635</v>
      </c>
      <c r="M192">
        <v>0.225531914</v>
      </c>
      <c r="N192">
        <v>0.27416173500000002</v>
      </c>
      <c r="O192">
        <v>0.41276595700000002</v>
      </c>
      <c r="P192">
        <v>0.29779501744275899</v>
      </c>
      <c r="Q192">
        <v>0.33700000000000002</v>
      </c>
      <c r="R192">
        <v>89.047257150425594</v>
      </c>
      <c r="S192">
        <v>-1.9663707907311601</v>
      </c>
      <c r="T192">
        <v>-8.4181157129217201</v>
      </c>
      <c r="U192">
        <v>-12.5885095596313</v>
      </c>
      <c r="V192">
        <v>-0.38400191925266203</v>
      </c>
      <c r="W192" t="s">
        <v>30</v>
      </c>
      <c r="X192">
        <v>10324</v>
      </c>
      <c r="Y192">
        <v>542303</v>
      </c>
    </row>
    <row r="193" spans="1:25" x14ac:dyDescent="0.3">
      <c r="A193" t="s">
        <v>468</v>
      </c>
      <c r="B193" t="s">
        <v>272</v>
      </c>
      <c r="C193">
        <v>142</v>
      </c>
      <c r="D193">
        <v>466</v>
      </c>
      <c r="E193">
        <v>8</v>
      </c>
      <c r="F193">
        <v>53</v>
      </c>
      <c r="G193">
        <v>33</v>
      </c>
      <c r="H193">
        <v>10</v>
      </c>
      <c r="I193">
        <v>0.111587982</v>
      </c>
      <c r="J193">
        <v>0.25751072899999999</v>
      </c>
      <c r="K193">
        <v>0.11302211400000001</v>
      </c>
      <c r="L193">
        <v>0.22064056900000001</v>
      </c>
      <c r="M193">
        <v>0.171990171</v>
      </c>
      <c r="N193">
        <v>0.26781857399999998</v>
      </c>
      <c r="O193">
        <v>0.28501228499999998</v>
      </c>
      <c r="P193">
        <v>0.25240210786494</v>
      </c>
      <c r="Q193">
        <v>0.27</v>
      </c>
      <c r="R193">
        <v>65.7342731354221</v>
      </c>
      <c r="S193">
        <v>3.1756383031606599</v>
      </c>
      <c r="T193">
        <v>-14.792959435299601</v>
      </c>
      <c r="U193">
        <v>-4.4665002822875897</v>
      </c>
      <c r="V193">
        <v>-0.47894656156436999</v>
      </c>
      <c r="W193" t="s">
        <v>468</v>
      </c>
      <c r="X193">
        <v>22458</v>
      </c>
      <c r="Y193">
        <v>670764</v>
      </c>
    </row>
    <row r="194" spans="1:25" x14ac:dyDescent="0.3">
      <c r="A194" t="s">
        <v>89</v>
      </c>
      <c r="B194" t="s">
        <v>274</v>
      </c>
      <c r="C194">
        <v>134</v>
      </c>
      <c r="D194">
        <v>555</v>
      </c>
      <c r="E194">
        <v>17</v>
      </c>
      <c r="F194">
        <v>60</v>
      </c>
      <c r="G194">
        <v>76</v>
      </c>
      <c r="H194">
        <v>0</v>
      </c>
      <c r="I194">
        <v>5.5855855000000003E-2</v>
      </c>
      <c r="J194">
        <v>0.172972972</v>
      </c>
      <c r="K194">
        <v>0.15882352899999999</v>
      </c>
      <c r="L194">
        <v>0.300995024</v>
      </c>
      <c r="M194">
        <v>0.27058823500000001</v>
      </c>
      <c r="N194">
        <v>0.32072072000000001</v>
      </c>
      <c r="O194">
        <v>0.42941176399999997</v>
      </c>
      <c r="P194">
        <v>0.326655949987806</v>
      </c>
      <c r="Q194">
        <v>0.31900000000000001</v>
      </c>
      <c r="R194">
        <v>112.582350265602</v>
      </c>
      <c r="S194">
        <v>-3.5850985031574898</v>
      </c>
      <c r="T194">
        <v>4.2731014407100103</v>
      </c>
      <c r="U194">
        <v>-26.7502889633178</v>
      </c>
      <c r="V194">
        <v>-0.52205986037355001</v>
      </c>
      <c r="W194" t="s">
        <v>89</v>
      </c>
      <c r="X194">
        <v>26197</v>
      </c>
      <c r="Y194">
        <v>683734</v>
      </c>
    </row>
    <row r="195" spans="1:25" x14ac:dyDescent="0.3">
      <c r="A195" t="s">
        <v>428</v>
      </c>
      <c r="B195" t="s">
        <v>279</v>
      </c>
      <c r="C195">
        <v>124</v>
      </c>
      <c r="D195">
        <v>507</v>
      </c>
      <c r="E195">
        <v>10</v>
      </c>
      <c r="F195">
        <v>50</v>
      </c>
      <c r="G195">
        <v>64</v>
      </c>
      <c r="H195">
        <v>4</v>
      </c>
      <c r="I195">
        <v>9.6646942E-2</v>
      </c>
      <c r="J195">
        <v>0.234714003</v>
      </c>
      <c r="K195">
        <v>0.102678571</v>
      </c>
      <c r="L195">
        <v>0.29503105499999999</v>
      </c>
      <c r="M195">
        <v>0.234375</v>
      </c>
      <c r="N195">
        <v>0.31349206299999999</v>
      </c>
      <c r="O195">
        <v>0.337053571</v>
      </c>
      <c r="P195">
        <v>0.29158742065221099</v>
      </c>
      <c r="Q195">
        <v>0.32</v>
      </c>
      <c r="R195">
        <v>85.829469243047498</v>
      </c>
      <c r="S195">
        <v>-0.86396948853507605</v>
      </c>
      <c r="T195">
        <v>-9.2111617043613201</v>
      </c>
      <c r="U195">
        <v>-13.286999702453601</v>
      </c>
      <c r="V195">
        <v>-0.54060777324068399</v>
      </c>
      <c r="W195" t="s">
        <v>428</v>
      </c>
      <c r="X195">
        <v>2434</v>
      </c>
      <c r="Y195">
        <v>443558</v>
      </c>
    </row>
    <row r="196" spans="1:25" x14ac:dyDescent="0.3">
      <c r="A196" t="s">
        <v>469</v>
      </c>
      <c r="B196" t="s">
        <v>278</v>
      </c>
      <c r="C196">
        <v>129</v>
      </c>
      <c r="D196">
        <v>507</v>
      </c>
      <c r="E196">
        <v>16</v>
      </c>
      <c r="F196">
        <v>39</v>
      </c>
      <c r="G196">
        <v>51</v>
      </c>
      <c r="H196">
        <v>1</v>
      </c>
      <c r="I196">
        <v>5.5226824000000001E-2</v>
      </c>
      <c r="J196">
        <v>0.234714003</v>
      </c>
      <c r="K196">
        <v>0.14439655100000001</v>
      </c>
      <c r="L196">
        <v>0.27844311300000002</v>
      </c>
      <c r="M196">
        <v>0.23491379300000001</v>
      </c>
      <c r="N196">
        <v>0.28143712500000001</v>
      </c>
      <c r="O196">
        <v>0.37931034400000002</v>
      </c>
      <c r="P196">
        <v>0.28800406706333098</v>
      </c>
      <c r="Q196">
        <v>0.29799999999999999</v>
      </c>
      <c r="R196">
        <v>83.715591409691996</v>
      </c>
      <c r="S196">
        <v>-3.5208934652619002</v>
      </c>
      <c r="T196">
        <v>-13.028250056346799</v>
      </c>
      <c r="U196">
        <v>-10.145826101303101</v>
      </c>
      <c r="V196">
        <v>-0.62592206506953496</v>
      </c>
      <c r="W196" t="s">
        <v>469</v>
      </c>
      <c r="X196">
        <v>11342</v>
      </c>
      <c r="Y196">
        <v>542583</v>
      </c>
    </row>
    <row r="197" spans="1:25" x14ac:dyDescent="0.3">
      <c r="A197" t="s">
        <v>470</v>
      </c>
      <c r="B197" t="s">
        <v>112</v>
      </c>
      <c r="C197">
        <v>110</v>
      </c>
      <c r="D197">
        <v>420</v>
      </c>
      <c r="E197">
        <v>5</v>
      </c>
      <c r="F197">
        <v>45</v>
      </c>
      <c r="G197">
        <v>25</v>
      </c>
      <c r="H197">
        <v>8</v>
      </c>
      <c r="I197">
        <v>7.1428570999999996E-2</v>
      </c>
      <c r="J197">
        <v>0.18095238</v>
      </c>
      <c r="K197">
        <v>7.5067023999999996E-2</v>
      </c>
      <c r="L197">
        <v>0.27645051100000001</v>
      </c>
      <c r="M197">
        <v>0.23056300199999999</v>
      </c>
      <c r="N197">
        <v>0.29584352000000003</v>
      </c>
      <c r="O197">
        <v>0.305630026</v>
      </c>
      <c r="P197">
        <v>0.27169802559034101</v>
      </c>
      <c r="Q197">
        <v>0.29899999999999999</v>
      </c>
      <c r="R197">
        <v>67.501722185679895</v>
      </c>
      <c r="S197">
        <v>-1.79159417422488</v>
      </c>
      <c r="T197">
        <v>-17.649870292810999</v>
      </c>
      <c r="U197">
        <v>-2.8151730895042402</v>
      </c>
      <c r="V197">
        <v>-0.63972298176868003</v>
      </c>
      <c r="W197" t="s">
        <v>470</v>
      </c>
      <c r="X197">
        <v>19293</v>
      </c>
      <c r="Y197">
        <v>669222</v>
      </c>
    </row>
    <row r="198" spans="1:25" x14ac:dyDescent="0.3">
      <c r="A198" t="s">
        <v>79</v>
      </c>
      <c r="B198" t="s">
        <v>271</v>
      </c>
      <c r="C198">
        <v>129</v>
      </c>
      <c r="D198">
        <v>534</v>
      </c>
      <c r="E198">
        <v>18</v>
      </c>
      <c r="F198">
        <v>57</v>
      </c>
      <c r="G198">
        <v>62</v>
      </c>
      <c r="H198">
        <v>2</v>
      </c>
      <c r="I198">
        <v>0.12359550499999999</v>
      </c>
      <c r="J198">
        <v>0.24531835199999999</v>
      </c>
      <c r="K198">
        <v>0.17608695599999999</v>
      </c>
      <c r="L198">
        <v>0.25786163499999998</v>
      </c>
      <c r="M198">
        <v>0.21739130400000001</v>
      </c>
      <c r="N198">
        <v>0.31273408200000002</v>
      </c>
      <c r="O198">
        <v>0.39347826000000002</v>
      </c>
      <c r="P198">
        <v>0.31021206598120799</v>
      </c>
      <c r="Q198">
        <v>0.33200000000000002</v>
      </c>
      <c r="R198">
        <v>97.793705756849903</v>
      </c>
      <c r="S198">
        <v>-1.5019779074937101</v>
      </c>
      <c r="T198">
        <v>-2.8277626283869299</v>
      </c>
      <c r="U198">
        <v>-20.353205025196001</v>
      </c>
      <c r="V198">
        <v>-0.66549874740946802</v>
      </c>
      <c r="W198" t="s">
        <v>79</v>
      </c>
      <c r="X198">
        <v>22197</v>
      </c>
      <c r="Y198">
        <v>669004</v>
      </c>
    </row>
    <row r="199" spans="1:25" x14ac:dyDescent="0.3">
      <c r="A199" t="s">
        <v>436</v>
      </c>
      <c r="B199" t="s">
        <v>40</v>
      </c>
      <c r="C199">
        <v>129</v>
      </c>
      <c r="D199">
        <v>426</v>
      </c>
      <c r="E199">
        <v>14</v>
      </c>
      <c r="F199">
        <v>39</v>
      </c>
      <c r="G199">
        <v>49</v>
      </c>
      <c r="H199">
        <v>1</v>
      </c>
      <c r="I199">
        <v>4.4600938E-2</v>
      </c>
      <c r="J199">
        <v>0.295774647</v>
      </c>
      <c r="K199">
        <v>0.15960099799999999</v>
      </c>
      <c r="L199">
        <v>0.29433962200000002</v>
      </c>
      <c r="M199">
        <v>0.22942643300000001</v>
      </c>
      <c r="N199">
        <v>0.26525821500000002</v>
      </c>
      <c r="O199">
        <v>0.38902743099999998</v>
      </c>
      <c r="P199">
        <v>0.28230759242001702</v>
      </c>
      <c r="Q199">
        <v>0.26100000000000001</v>
      </c>
      <c r="R199">
        <v>78.474537582443503</v>
      </c>
      <c r="S199">
        <v>8.5540689062327105E-2</v>
      </c>
      <c r="T199">
        <v>-10.568354672462901</v>
      </c>
      <c r="U199">
        <v>-10.5150299072265</v>
      </c>
      <c r="V199">
        <v>-0.68308895319317198</v>
      </c>
      <c r="W199" t="s">
        <v>436</v>
      </c>
      <c r="X199">
        <v>17321</v>
      </c>
      <c r="Y199">
        <v>656308</v>
      </c>
    </row>
    <row r="200" spans="1:25" x14ac:dyDescent="0.3">
      <c r="A200" t="s">
        <v>471</v>
      </c>
      <c r="B200" t="s">
        <v>29</v>
      </c>
      <c r="C200">
        <v>146</v>
      </c>
      <c r="D200">
        <v>584</v>
      </c>
      <c r="E200">
        <v>8</v>
      </c>
      <c r="F200">
        <v>53</v>
      </c>
      <c r="G200">
        <v>53</v>
      </c>
      <c r="H200">
        <v>8</v>
      </c>
      <c r="I200">
        <v>5.1369863000000002E-2</v>
      </c>
      <c r="J200">
        <v>0.125</v>
      </c>
      <c r="K200">
        <v>0.117431193</v>
      </c>
      <c r="L200">
        <v>0.26552462500000001</v>
      </c>
      <c r="M200">
        <v>0.242201834</v>
      </c>
      <c r="N200">
        <v>0.287671232</v>
      </c>
      <c r="O200">
        <v>0.35963302699999999</v>
      </c>
      <c r="P200">
        <v>0.28469568613457302</v>
      </c>
      <c r="Q200">
        <v>0.27100000000000002</v>
      </c>
      <c r="R200">
        <v>84.812095572517407</v>
      </c>
      <c r="S200">
        <v>1.4103403948247399</v>
      </c>
      <c r="T200">
        <v>-8.5707737799303203</v>
      </c>
      <c r="U200">
        <v>-16.808530330657899</v>
      </c>
      <c r="V200">
        <v>-0.73073381879952704</v>
      </c>
      <c r="W200" t="s">
        <v>471</v>
      </c>
      <c r="X200">
        <v>19198</v>
      </c>
      <c r="Y200">
        <v>493329</v>
      </c>
    </row>
    <row r="201" spans="1:25" x14ac:dyDescent="0.3">
      <c r="A201" t="s">
        <v>357</v>
      </c>
      <c r="B201" t="s">
        <v>23</v>
      </c>
      <c r="C201">
        <v>118</v>
      </c>
      <c r="D201">
        <v>454</v>
      </c>
      <c r="E201">
        <v>15</v>
      </c>
      <c r="F201">
        <v>41</v>
      </c>
      <c r="G201">
        <v>44</v>
      </c>
      <c r="H201">
        <v>2</v>
      </c>
      <c r="I201">
        <v>5.9471364999999998E-2</v>
      </c>
      <c r="J201">
        <v>0.30396475699999997</v>
      </c>
      <c r="K201">
        <v>0.158392435</v>
      </c>
      <c r="L201">
        <v>0.28148148099999998</v>
      </c>
      <c r="M201">
        <v>0.215130023</v>
      </c>
      <c r="N201">
        <v>0.26872246599999999</v>
      </c>
      <c r="O201">
        <v>0.373522458</v>
      </c>
      <c r="P201">
        <v>0.27823764390415601</v>
      </c>
      <c r="Q201">
        <v>0.28000000000000003</v>
      </c>
      <c r="R201">
        <v>77.482031424133794</v>
      </c>
      <c r="S201">
        <v>-2.0971336425281999</v>
      </c>
      <c r="T201">
        <v>-13.601253091888299</v>
      </c>
      <c r="U201">
        <v>-7.9759572446346203</v>
      </c>
      <c r="V201">
        <v>-0.76204166022877795</v>
      </c>
      <c r="W201" t="s">
        <v>357</v>
      </c>
      <c r="X201">
        <v>18607</v>
      </c>
      <c r="Y201">
        <v>665120</v>
      </c>
    </row>
    <row r="202" spans="1:25" x14ac:dyDescent="0.3">
      <c r="A202" t="s">
        <v>60</v>
      </c>
      <c r="B202" t="s">
        <v>61</v>
      </c>
      <c r="C202">
        <v>110</v>
      </c>
      <c r="D202">
        <v>404</v>
      </c>
      <c r="E202">
        <v>8</v>
      </c>
      <c r="F202">
        <v>38</v>
      </c>
      <c r="G202">
        <v>28</v>
      </c>
      <c r="H202">
        <v>0</v>
      </c>
      <c r="I202">
        <v>9.1584157999999999E-2</v>
      </c>
      <c r="J202">
        <v>0.245049504</v>
      </c>
      <c r="K202">
        <v>0.116666667</v>
      </c>
      <c r="L202">
        <v>0.25490195999999998</v>
      </c>
      <c r="M202">
        <v>0.20277777699999999</v>
      </c>
      <c r="N202">
        <v>0.28465346499999999</v>
      </c>
      <c r="O202">
        <v>0.31944444399999999</v>
      </c>
      <c r="P202">
        <v>0.27195658601156503</v>
      </c>
      <c r="Q202">
        <v>0.30499999999999999</v>
      </c>
      <c r="R202">
        <v>74.674856004839398</v>
      </c>
      <c r="S202">
        <v>-1.72590120416134</v>
      </c>
      <c r="T202">
        <v>-13.239248609372099</v>
      </c>
      <c r="U202">
        <v>-8.0125615671276993</v>
      </c>
      <c r="V202">
        <v>-0.89345806882395296</v>
      </c>
      <c r="W202" t="s">
        <v>60</v>
      </c>
      <c r="X202">
        <v>27465</v>
      </c>
      <c r="Y202">
        <v>679529</v>
      </c>
    </row>
    <row r="203" spans="1:25" x14ac:dyDescent="0.3">
      <c r="A203" t="s">
        <v>472</v>
      </c>
      <c r="B203" t="s">
        <v>278</v>
      </c>
      <c r="C203">
        <v>118</v>
      </c>
      <c r="D203">
        <v>473</v>
      </c>
      <c r="E203">
        <v>14</v>
      </c>
      <c r="F203">
        <v>43</v>
      </c>
      <c r="G203">
        <v>47</v>
      </c>
      <c r="H203">
        <v>2</v>
      </c>
      <c r="I203">
        <v>6.3424946999999995E-2</v>
      </c>
      <c r="J203">
        <v>0.33192389</v>
      </c>
      <c r="K203">
        <v>0.143835616</v>
      </c>
      <c r="L203">
        <v>0.30740740700000002</v>
      </c>
      <c r="M203">
        <v>0.221461187</v>
      </c>
      <c r="N203">
        <v>0.27272727200000002</v>
      </c>
      <c r="O203">
        <v>0.365296803</v>
      </c>
      <c r="P203">
        <v>0.27975697623246798</v>
      </c>
      <c r="Q203">
        <v>0.27500000000000002</v>
      </c>
      <c r="R203">
        <v>80.949591889067705</v>
      </c>
      <c r="S203">
        <v>-2.35515065491199</v>
      </c>
      <c r="T203">
        <v>-12.533033755106899</v>
      </c>
      <c r="U203">
        <v>-12.1867609247565</v>
      </c>
      <c r="V203">
        <v>-0.97479164291413301</v>
      </c>
      <c r="W203" t="s">
        <v>472</v>
      </c>
      <c r="X203">
        <v>14566</v>
      </c>
      <c r="Y203">
        <v>614177</v>
      </c>
    </row>
    <row r="204" spans="1:25" x14ac:dyDescent="0.3">
      <c r="A204" t="s">
        <v>437</v>
      </c>
      <c r="B204" t="s">
        <v>271</v>
      </c>
      <c r="C204">
        <v>129</v>
      </c>
      <c r="D204">
        <v>500</v>
      </c>
      <c r="E204">
        <v>12</v>
      </c>
      <c r="F204">
        <v>51</v>
      </c>
      <c r="G204">
        <v>41</v>
      </c>
      <c r="H204">
        <v>4</v>
      </c>
      <c r="I204">
        <v>6.8000000000000005E-2</v>
      </c>
      <c r="J204">
        <v>0.25</v>
      </c>
      <c r="K204">
        <v>0.15151515199999999</v>
      </c>
      <c r="L204">
        <v>0.29754601200000003</v>
      </c>
      <c r="M204">
        <v>0.235930735</v>
      </c>
      <c r="N204">
        <v>0.29199999999999998</v>
      </c>
      <c r="O204">
        <v>0.38744588699999999</v>
      </c>
      <c r="P204">
        <v>0.29772758316993703</v>
      </c>
      <c r="Q204">
        <v>0.30099999999999999</v>
      </c>
      <c r="R204">
        <v>88.979914420418396</v>
      </c>
      <c r="S204">
        <v>-5.5574440769851199</v>
      </c>
      <c r="T204">
        <v>-11.757895256318401</v>
      </c>
      <c r="U204">
        <v>-13.523469924926699</v>
      </c>
      <c r="V204">
        <v>-0.99862874921242395</v>
      </c>
      <c r="W204" t="s">
        <v>437</v>
      </c>
      <c r="X204">
        <v>15117</v>
      </c>
      <c r="Y204">
        <v>641531</v>
      </c>
    </row>
    <row r="205" spans="1:25" x14ac:dyDescent="0.3">
      <c r="A205" t="s">
        <v>425</v>
      </c>
      <c r="B205" t="s">
        <v>35</v>
      </c>
      <c r="C205">
        <v>125</v>
      </c>
      <c r="D205">
        <v>424</v>
      </c>
      <c r="E205">
        <v>12</v>
      </c>
      <c r="F205">
        <v>36</v>
      </c>
      <c r="G205">
        <v>49</v>
      </c>
      <c r="H205">
        <v>3</v>
      </c>
      <c r="I205">
        <v>6.3679244999999995E-2</v>
      </c>
      <c r="J205">
        <v>0.320754716</v>
      </c>
      <c r="K205">
        <v>0.13402061900000001</v>
      </c>
      <c r="L205">
        <v>0.26337448499999999</v>
      </c>
      <c r="M205">
        <v>0.19587628800000001</v>
      </c>
      <c r="N205">
        <v>0.257075471</v>
      </c>
      <c r="O205">
        <v>0.32989690700000002</v>
      </c>
      <c r="P205">
        <v>0.26026444530711901</v>
      </c>
      <c r="Q205">
        <v>0.29399999999999998</v>
      </c>
      <c r="R205">
        <v>64.295672655903999</v>
      </c>
      <c r="S205">
        <v>-1.0314475363120399</v>
      </c>
      <c r="T205">
        <v>-18.066953346762698</v>
      </c>
      <c r="U205">
        <v>-8.3443098068237305</v>
      </c>
      <c r="V205">
        <v>-1.36894891781872</v>
      </c>
      <c r="W205" t="s">
        <v>425</v>
      </c>
      <c r="X205">
        <v>11200</v>
      </c>
      <c r="Y205">
        <v>594777</v>
      </c>
    </row>
    <row r="206" spans="1:25" x14ac:dyDescent="0.3">
      <c r="A206" t="s">
        <v>473</v>
      </c>
      <c r="B206" t="s">
        <v>61</v>
      </c>
      <c r="C206">
        <v>112</v>
      </c>
      <c r="D206">
        <v>433</v>
      </c>
      <c r="E206">
        <v>5</v>
      </c>
      <c r="F206">
        <v>25</v>
      </c>
      <c r="G206">
        <v>43</v>
      </c>
      <c r="H206">
        <v>1</v>
      </c>
      <c r="I206">
        <v>6.4665127000000003E-2</v>
      </c>
      <c r="J206">
        <v>0.233256351</v>
      </c>
      <c r="K206">
        <v>6.2972291999999999E-2</v>
      </c>
      <c r="L206">
        <v>0.324324324</v>
      </c>
      <c r="M206">
        <v>0.25440805999999999</v>
      </c>
      <c r="N206">
        <v>0.30484988400000002</v>
      </c>
      <c r="O206">
        <v>0.31738035199999998</v>
      </c>
      <c r="P206">
        <v>0.27526796363120798</v>
      </c>
      <c r="Q206">
        <v>0.27500000000000002</v>
      </c>
      <c r="R206">
        <v>77.012621358588206</v>
      </c>
      <c r="S206">
        <v>-3.7642052387818601</v>
      </c>
      <c r="T206">
        <v>-14.964918170512201</v>
      </c>
      <c r="U206">
        <v>-11.774700164794901</v>
      </c>
      <c r="V206">
        <v>-1.3736202113423499</v>
      </c>
      <c r="W206" t="s">
        <v>473</v>
      </c>
      <c r="X206">
        <v>1744</v>
      </c>
      <c r="Y206">
        <v>408234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27CF0F-0FEB-49B2-8293-F38766EE8142}">
  <sheetPr codeName="Sheet10"/>
  <dimension ref="A1:Y189"/>
  <sheetViews>
    <sheetView topLeftCell="A172" workbookViewId="0">
      <selection activeCell="D8" sqref="D8"/>
    </sheetView>
  </sheetViews>
  <sheetFormatPr defaultRowHeight="14.4" x14ac:dyDescent="0.3"/>
  <cols>
    <col min="1" max="1" width="15.33203125" customWidth="1"/>
  </cols>
  <sheetData>
    <row r="1" spans="1:25" x14ac:dyDescent="0.3">
      <c r="A1" t="s">
        <v>0</v>
      </c>
      <c r="B1" t="s">
        <v>1</v>
      </c>
      <c r="C1" t="s">
        <v>246</v>
      </c>
      <c r="D1" t="s">
        <v>3</v>
      </c>
      <c r="E1" t="s">
        <v>247</v>
      </c>
      <c r="F1" t="s">
        <v>248</v>
      </c>
      <c r="G1" t="s">
        <v>249</v>
      </c>
      <c r="H1" t="s">
        <v>250</v>
      </c>
      <c r="I1" t="s">
        <v>251</v>
      </c>
      <c r="J1" t="s">
        <v>252</v>
      </c>
      <c r="K1" t="s">
        <v>253</v>
      </c>
      <c r="L1" t="s">
        <v>254</v>
      </c>
      <c r="M1" t="s">
        <v>255</v>
      </c>
      <c r="N1" t="s">
        <v>256</v>
      </c>
      <c r="O1" t="s">
        <v>257</v>
      </c>
      <c r="P1" t="s">
        <v>258</v>
      </c>
      <c r="Q1" t="s">
        <v>259</v>
      </c>
      <c r="R1" t="s">
        <v>260</v>
      </c>
      <c r="S1" t="s">
        <v>261</v>
      </c>
      <c r="T1" t="s">
        <v>262</v>
      </c>
      <c r="U1" t="s">
        <v>263</v>
      </c>
      <c r="V1" t="s">
        <v>264</v>
      </c>
      <c r="W1" t="s">
        <v>265</v>
      </c>
      <c r="X1" t="s">
        <v>266</v>
      </c>
      <c r="Y1" t="s">
        <v>267</v>
      </c>
    </row>
    <row r="2" spans="1:25" x14ac:dyDescent="0.3">
      <c r="A2" t="s">
        <v>125</v>
      </c>
      <c r="B2" t="s">
        <v>278</v>
      </c>
      <c r="C2">
        <v>148</v>
      </c>
      <c r="D2">
        <v>646</v>
      </c>
      <c r="E2">
        <v>28</v>
      </c>
      <c r="F2">
        <v>107</v>
      </c>
      <c r="G2">
        <v>77</v>
      </c>
      <c r="H2">
        <v>32</v>
      </c>
      <c r="I2">
        <v>6.3467492E-2</v>
      </c>
      <c r="J2">
        <v>0.17027863700000001</v>
      </c>
      <c r="K2">
        <v>0.20840336100000001</v>
      </c>
      <c r="L2">
        <v>0.36225596500000001</v>
      </c>
      <c r="M2">
        <v>0.327731092</v>
      </c>
      <c r="N2">
        <v>0.374613003</v>
      </c>
      <c r="O2">
        <v>0.53613445299999996</v>
      </c>
      <c r="P2">
        <v>0.38616197153648202</v>
      </c>
      <c r="Q2">
        <v>0.36399999999999999</v>
      </c>
      <c r="R2">
        <v>142.50786630850601</v>
      </c>
      <c r="S2">
        <v>7.6173240717034698</v>
      </c>
      <c r="T2">
        <v>42.575655433085799</v>
      </c>
      <c r="U2">
        <v>6.8781291842460597</v>
      </c>
      <c r="V2">
        <v>7.1309457902961304</v>
      </c>
      <c r="W2" t="s">
        <v>125</v>
      </c>
      <c r="X2">
        <v>16252</v>
      </c>
      <c r="Y2">
        <v>607208</v>
      </c>
    </row>
    <row r="3" spans="1:25" x14ac:dyDescent="0.3">
      <c r="A3" t="s">
        <v>275</v>
      </c>
      <c r="B3" t="s">
        <v>269</v>
      </c>
      <c r="C3">
        <v>130</v>
      </c>
      <c r="D3">
        <v>546</v>
      </c>
      <c r="E3">
        <v>42</v>
      </c>
      <c r="F3">
        <v>99</v>
      </c>
      <c r="G3">
        <v>97</v>
      </c>
      <c r="H3">
        <v>25</v>
      </c>
      <c r="I3">
        <v>0.113553113</v>
      </c>
      <c r="J3">
        <v>0.28021977999999997</v>
      </c>
      <c r="K3">
        <v>0.328451883</v>
      </c>
      <c r="L3">
        <v>0.32404181100000001</v>
      </c>
      <c r="M3">
        <v>0.28242677799999999</v>
      </c>
      <c r="N3">
        <v>0.364468864</v>
      </c>
      <c r="O3">
        <v>0.61087866099999999</v>
      </c>
      <c r="P3">
        <v>0.40267855547092501</v>
      </c>
      <c r="Q3">
        <v>0.40699999999999997</v>
      </c>
      <c r="R3">
        <v>157.69881763293299</v>
      </c>
      <c r="S3">
        <v>5.6713757868856103</v>
      </c>
      <c r="T3">
        <v>45.777290596884399</v>
      </c>
      <c r="U3">
        <v>3.8428960442542999</v>
      </c>
      <c r="V3">
        <v>6.8114166614113101</v>
      </c>
      <c r="W3" t="s">
        <v>275</v>
      </c>
      <c r="X3">
        <v>19709</v>
      </c>
      <c r="Y3">
        <v>665487</v>
      </c>
    </row>
    <row r="4" spans="1:25" x14ac:dyDescent="0.3">
      <c r="A4" t="s">
        <v>53</v>
      </c>
      <c r="B4" t="s">
        <v>279</v>
      </c>
      <c r="C4">
        <v>151</v>
      </c>
      <c r="D4">
        <v>654</v>
      </c>
      <c r="E4">
        <v>29</v>
      </c>
      <c r="F4">
        <v>111</v>
      </c>
      <c r="G4">
        <v>95</v>
      </c>
      <c r="H4">
        <v>9</v>
      </c>
      <c r="I4">
        <v>0.22171253799999999</v>
      </c>
      <c r="J4">
        <v>0.142201834</v>
      </c>
      <c r="K4">
        <v>0.221115538</v>
      </c>
      <c r="L4">
        <v>0.33246753200000001</v>
      </c>
      <c r="M4">
        <v>0.31274900300000003</v>
      </c>
      <c r="N4">
        <v>0.46483180400000002</v>
      </c>
      <c r="O4">
        <v>0.53386454100000003</v>
      </c>
      <c r="P4">
        <v>0.42023964294729799</v>
      </c>
      <c r="Q4">
        <v>0.42899999999999999</v>
      </c>
      <c r="R4">
        <v>163.694317869207</v>
      </c>
      <c r="S4">
        <v>-3.1311905388720298</v>
      </c>
      <c r="T4">
        <v>49.899503362953801</v>
      </c>
      <c r="U4">
        <v>-4.0498902797698904</v>
      </c>
      <c r="V4">
        <v>6.7964334147018297</v>
      </c>
      <c r="W4" t="s">
        <v>53</v>
      </c>
      <c r="X4">
        <v>20123</v>
      </c>
      <c r="Y4">
        <v>665742</v>
      </c>
    </row>
    <row r="5" spans="1:25" x14ac:dyDescent="0.3">
      <c r="A5" t="s">
        <v>70</v>
      </c>
      <c r="B5" t="s">
        <v>46</v>
      </c>
      <c r="C5">
        <v>141</v>
      </c>
      <c r="D5">
        <v>599</v>
      </c>
      <c r="E5">
        <v>35</v>
      </c>
      <c r="F5">
        <v>101</v>
      </c>
      <c r="G5">
        <v>84</v>
      </c>
      <c r="H5">
        <v>13</v>
      </c>
      <c r="I5">
        <v>0.166944908</v>
      </c>
      <c r="J5">
        <v>0.22370617600000001</v>
      </c>
      <c r="K5">
        <v>0.30532786899999997</v>
      </c>
      <c r="L5">
        <v>0.35913312600000002</v>
      </c>
      <c r="M5">
        <v>0.309426229</v>
      </c>
      <c r="N5">
        <v>0.42881071999999998</v>
      </c>
      <c r="O5">
        <v>0.61475409800000003</v>
      </c>
      <c r="P5">
        <v>0.43089849349769399</v>
      </c>
      <c r="Q5">
        <v>0.43</v>
      </c>
      <c r="R5">
        <v>170.484163187147</v>
      </c>
      <c r="S5">
        <v>-0.26308223884552701</v>
      </c>
      <c r="T5">
        <v>53.4855282105189</v>
      </c>
      <c r="U5">
        <v>-7.2722998857498098</v>
      </c>
      <c r="V5">
        <v>6.6479767297188204</v>
      </c>
      <c r="W5" t="s">
        <v>70</v>
      </c>
      <c r="X5">
        <v>11579</v>
      </c>
      <c r="Y5">
        <v>547180</v>
      </c>
    </row>
    <row r="6" spans="1:25" x14ac:dyDescent="0.3">
      <c r="A6" t="s">
        <v>184</v>
      </c>
      <c r="B6" t="s">
        <v>172</v>
      </c>
      <c r="C6">
        <v>152</v>
      </c>
      <c r="D6">
        <v>636</v>
      </c>
      <c r="E6">
        <v>36</v>
      </c>
      <c r="F6">
        <v>111</v>
      </c>
      <c r="G6">
        <v>103</v>
      </c>
      <c r="H6">
        <v>27</v>
      </c>
      <c r="I6">
        <v>0.11320754700000001</v>
      </c>
      <c r="J6">
        <v>0.13679245200000001</v>
      </c>
      <c r="K6">
        <v>0.27173913100000002</v>
      </c>
      <c r="L6">
        <v>0.25576036800000002</v>
      </c>
      <c r="M6">
        <v>0.266304347</v>
      </c>
      <c r="N6">
        <v>0.35534591100000001</v>
      </c>
      <c r="O6">
        <v>0.53804347799999996</v>
      </c>
      <c r="P6">
        <v>0.37188094635360103</v>
      </c>
      <c r="Q6">
        <v>0.376</v>
      </c>
      <c r="R6">
        <v>139.780495613136</v>
      </c>
      <c r="S6">
        <v>5.6924876521807102</v>
      </c>
      <c r="T6">
        <v>36.668772939269402</v>
      </c>
      <c r="U6">
        <v>5.6033673360943697</v>
      </c>
      <c r="V6">
        <v>6.4341724195290801</v>
      </c>
      <c r="W6" t="s">
        <v>184</v>
      </c>
      <c r="X6">
        <v>13510</v>
      </c>
      <c r="Y6">
        <v>608070</v>
      </c>
    </row>
    <row r="7" spans="1:25" x14ac:dyDescent="0.3">
      <c r="A7" t="s">
        <v>286</v>
      </c>
      <c r="B7" t="s">
        <v>19</v>
      </c>
      <c r="C7">
        <v>161</v>
      </c>
      <c r="D7">
        <v>698</v>
      </c>
      <c r="E7">
        <v>48</v>
      </c>
      <c r="F7">
        <v>123</v>
      </c>
      <c r="G7">
        <v>111</v>
      </c>
      <c r="H7">
        <v>4</v>
      </c>
      <c r="I7">
        <v>0.12320916899999999</v>
      </c>
      <c r="J7">
        <v>0.157593123</v>
      </c>
      <c r="K7">
        <v>0.289735099</v>
      </c>
      <c r="L7">
        <v>0.3125</v>
      </c>
      <c r="M7">
        <v>0.311258278</v>
      </c>
      <c r="N7">
        <v>0.40114613100000002</v>
      </c>
      <c r="O7">
        <v>0.600993377</v>
      </c>
      <c r="P7">
        <v>0.41904787406562499</v>
      </c>
      <c r="Q7">
        <v>0.42099999999999999</v>
      </c>
      <c r="R7">
        <v>165.70204874353601</v>
      </c>
      <c r="S7">
        <v>-1.3813844213727799</v>
      </c>
      <c r="T7">
        <v>54.766883677917001</v>
      </c>
      <c r="U7">
        <v>-15.5842297077178</v>
      </c>
      <c r="V7">
        <v>6.3383821089803396</v>
      </c>
      <c r="W7" t="s">
        <v>286</v>
      </c>
      <c r="X7">
        <v>19611</v>
      </c>
      <c r="Y7">
        <v>665489</v>
      </c>
    </row>
    <row r="8" spans="1:25" x14ac:dyDescent="0.3">
      <c r="A8" t="s">
        <v>115</v>
      </c>
      <c r="B8" t="s">
        <v>29</v>
      </c>
      <c r="C8">
        <v>148</v>
      </c>
      <c r="D8">
        <v>640</v>
      </c>
      <c r="E8">
        <v>26</v>
      </c>
      <c r="F8">
        <v>104</v>
      </c>
      <c r="G8">
        <v>92</v>
      </c>
      <c r="H8">
        <v>0</v>
      </c>
      <c r="I8">
        <v>0.1171875</v>
      </c>
      <c r="J8">
        <v>0.18124999999999999</v>
      </c>
      <c r="K8">
        <v>0.20540540500000001</v>
      </c>
      <c r="L8">
        <v>0.30787589399999998</v>
      </c>
      <c r="M8">
        <v>0.27927927899999999</v>
      </c>
      <c r="N8">
        <v>0.36562499999999998</v>
      </c>
      <c r="O8">
        <v>0.48468468399999998</v>
      </c>
      <c r="P8">
        <v>0.363585961836632</v>
      </c>
      <c r="Q8">
        <v>0.373</v>
      </c>
      <c r="R8">
        <v>132.95553462113401</v>
      </c>
      <c r="S8">
        <v>-1.1468359103891901</v>
      </c>
      <c r="T8">
        <v>24.6763823276845</v>
      </c>
      <c r="U8">
        <v>16.263169765472401</v>
      </c>
      <c r="V8">
        <v>6.3143536979927202</v>
      </c>
      <c r="W8" t="s">
        <v>115</v>
      </c>
      <c r="X8">
        <v>14162</v>
      </c>
      <c r="Y8">
        <v>621043</v>
      </c>
    </row>
    <row r="9" spans="1:25" x14ac:dyDescent="0.3">
      <c r="A9" t="s">
        <v>119</v>
      </c>
      <c r="B9" t="s">
        <v>40</v>
      </c>
      <c r="C9">
        <v>159</v>
      </c>
      <c r="D9">
        <v>646</v>
      </c>
      <c r="E9">
        <v>24</v>
      </c>
      <c r="F9">
        <v>93</v>
      </c>
      <c r="G9">
        <v>90</v>
      </c>
      <c r="H9">
        <v>5</v>
      </c>
      <c r="I9">
        <v>0.116099071</v>
      </c>
      <c r="J9">
        <v>0.18421052600000001</v>
      </c>
      <c r="K9">
        <v>0.22003577799999999</v>
      </c>
      <c r="L9">
        <v>0.34523809500000002</v>
      </c>
      <c r="M9">
        <v>0.30232558100000001</v>
      </c>
      <c r="N9">
        <v>0.390092879</v>
      </c>
      <c r="O9">
        <v>0.52236135900000003</v>
      </c>
      <c r="P9">
        <v>0.38500857596494698</v>
      </c>
      <c r="Q9">
        <v>0.38600000000000001</v>
      </c>
      <c r="R9">
        <v>139.82163931370599</v>
      </c>
      <c r="S9">
        <v>0.44154153391718798</v>
      </c>
      <c r="T9">
        <v>33.190728528594398</v>
      </c>
      <c r="U9">
        <v>7.8471598625183097</v>
      </c>
      <c r="V9">
        <v>6.2870387907607101</v>
      </c>
      <c r="W9" t="s">
        <v>119</v>
      </c>
      <c r="X9">
        <v>19326</v>
      </c>
      <c r="Y9">
        <v>668804</v>
      </c>
    </row>
    <row r="10" spans="1:25" x14ac:dyDescent="0.3">
      <c r="A10" t="s">
        <v>443</v>
      </c>
      <c r="B10" t="s">
        <v>277</v>
      </c>
      <c r="C10">
        <v>138</v>
      </c>
      <c r="D10">
        <v>549</v>
      </c>
      <c r="E10">
        <v>24</v>
      </c>
      <c r="F10">
        <v>79</v>
      </c>
      <c r="G10">
        <v>90</v>
      </c>
      <c r="H10">
        <v>11</v>
      </c>
      <c r="I10">
        <v>0.10200364200000001</v>
      </c>
      <c r="J10">
        <v>0.19125682999999999</v>
      </c>
      <c r="K10">
        <v>0.22360248499999999</v>
      </c>
      <c r="L10">
        <v>0.33426183799999998</v>
      </c>
      <c r="M10">
        <v>0.29813664499999998</v>
      </c>
      <c r="N10">
        <v>0.373406193</v>
      </c>
      <c r="O10">
        <v>0.52173913000000005</v>
      </c>
      <c r="P10">
        <v>0.37713299985309501</v>
      </c>
      <c r="Q10">
        <v>0.35599999999999998</v>
      </c>
      <c r="R10">
        <v>139.67784123389899</v>
      </c>
      <c r="S10">
        <v>-1.6002068654634001</v>
      </c>
      <c r="T10">
        <v>26.131030639566401</v>
      </c>
      <c r="U10">
        <v>17.544730186462399</v>
      </c>
      <c r="V10">
        <v>6.2254236944889296</v>
      </c>
      <c r="W10" t="s">
        <v>443</v>
      </c>
      <c r="X10">
        <v>5343</v>
      </c>
      <c r="Y10">
        <v>543063</v>
      </c>
    </row>
    <row r="11" spans="1:25" x14ac:dyDescent="0.3">
      <c r="A11" t="s">
        <v>208</v>
      </c>
      <c r="B11" t="s">
        <v>85</v>
      </c>
      <c r="C11">
        <v>159</v>
      </c>
      <c r="D11">
        <v>675</v>
      </c>
      <c r="E11">
        <v>30</v>
      </c>
      <c r="F11">
        <v>91</v>
      </c>
      <c r="G11">
        <v>59</v>
      </c>
      <c r="H11">
        <v>30</v>
      </c>
      <c r="I11">
        <v>8.7407407000000006E-2</v>
      </c>
      <c r="J11">
        <v>0.185185185</v>
      </c>
      <c r="K11">
        <v>0.22757475099999999</v>
      </c>
      <c r="L11">
        <v>0.32150775999999998</v>
      </c>
      <c r="M11">
        <v>0.29069767400000002</v>
      </c>
      <c r="N11">
        <v>0.35958395199999998</v>
      </c>
      <c r="O11">
        <v>0.51827242500000004</v>
      </c>
      <c r="P11">
        <v>0.37168780244998001</v>
      </c>
      <c r="Q11">
        <v>0.34399999999999997</v>
      </c>
      <c r="R11">
        <v>135.593912633293</v>
      </c>
      <c r="S11">
        <v>2.4854012809228099</v>
      </c>
      <c r="T11">
        <v>31.9012601466642</v>
      </c>
      <c r="U11">
        <v>4.7045198678970301</v>
      </c>
      <c r="V11">
        <v>6.0005947054784796</v>
      </c>
      <c r="W11" t="s">
        <v>208</v>
      </c>
      <c r="X11">
        <v>17929</v>
      </c>
      <c r="Y11">
        <v>656775</v>
      </c>
    </row>
    <row r="12" spans="1:25" x14ac:dyDescent="0.3">
      <c r="A12" t="s">
        <v>211</v>
      </c>
      <c r="B12" t="s">
        <v>19</v>
      </c>
      <c r="C12">
        <v>162</v>
      </c>
      <c r="D12">
        <v>724</v>
      </c>
      <c r="E12">
        <v>45</v>
      </c>
      <c r="F12">
        <v>115</v>
      </c>
      <c r="G12">
        <v>102</v>
      </c>
      <c r="H12">
        <v>15</v>
      </c>
      <c r="I12">
        <v>9.116022E-2</v>
      </c>
      <c r="J12">
        <v>0.20165745800000001</v>
      </c>
      <c r="K12">
        <v>0.27300613499999998</v>
      </c>
      <c r="L12">
        <v>0.27586206800000002</v>
      </c>
      <c r="M12">
        <v>0.26533742300000002</v>
      </c>
      <c r="N12">
        <v>0.334254143</v>
      </c>
      <c r="O12">
        <v>0.538343558</v>
      </c>
      <c r="P12">
        <v>0.36761135068716899</v>
      </c>
      <c r="Q12">
        <v>0.33600000000000002</v>
      </c>
      <c r="R12">
        <v>130.94262077049601</v>
      </c>
      <c r="S12">
        <v>2.12353774439543</v>
      </c>
      <c r="T12">
        <v>29.5517619664951</v>
      </c>
      <c r="U12">
        <v>5.0637898445129297</v>
      </c>
      <c r="V12">
        <v>5.9701600320817096</v>
      </c>
      <c r="W12" t="s">
        <v>211</v>
      </c>
      <c r="X12">
        <v>12533</v>
      </c>
      <c r="Y12">
        <v>543760</v>
      </c>
    </row>
    <row r="13" spans="1:25" x14ac:dyDescent="0.3">
      <c r="A13" t="s">
        <v>16</v>
      </c>
      <c r="B13" t="s">
        <v>17</v>
      </c>
      <c r="C13">
        <v>148</v>
      </c>
      <c r="D13">
        <v>633</v>
      </c>
      <c r="E13">
        <v>39</v>
      </c>
      <c r="F13">
        <v>89</v>
      </c>
      <c r="G13">
        <v>98</v>
      </c>
      <c r="H13">
        <v>6</v>
      </c>
      <c r="I13">
        <v>0.118483412</v>
      </c>
      <c r="J13">
        <v>0.24960505499999999</v>
      </c>
      <c r="K13">
        <v>0.25636363600000001</v>
      </c>
      <c r="L13">
        <v>0.33240223400000002</v>
      </c>
      <c r="M13">
        <v>0.28727272700000001</v>
      </c>
      <c r="N13">
        <v>0.37282780399999998</v>
      </c>
      <c r="O13">
        <v>0.54363636299999996</v>
      </c>
      <c r="P13">
        <v>0.387044765775441</v>
      </c>
      <c r="Q13">
        <v>0.41799999999999998</v>
      </c>
      <c r="R13">
        <v>149.98369268599299</v>
      </c>
      <c r="S13">
        <v>0.191784439142793</v>
      </c>
      <c r="T13">
        <v>38.929506422386602</v>
      </c>
      <c r="U13">
        <v>-6.0125449299812299</v>
      </c>
      <c r="V13">
        <v>5.4857232504415201</v>
      </c>
      <c r="W13" t="s">
        <v>16</v>
      </c>
      <c r="X13">
        <v>15640</v>
      </c>
      <c r="Y13">
        <v>592450</v>
      </c>
    </row>
    <row r="14" spans="1:25" x14ac:dyDescent="0.3">
      <c r="A14" t="s">
        <v>455</v>
      </c>
      <c r="B14" t="s">
        <v>271</v>
      </c>
      <c r="C14">
        <v>151</v>
      </c>
      <c r="D14">
        <v>565</v>
      </c>
      <c r="E14">
        <v>2</v>
      </c>
      <c r="F14">
        <v>78</v>
      </c>
      <c r="G14">
        <v>43</v>
      </c>
      <c r="H14">
        <v>22</v>
      </c>
      <c r="I14">
        <v>8.6725662999999995E-2</v>
      </c>
      <c r="J14">
        <v>0.13097345099999999</v>
      </c>
      <c r="K14">
        <v>7.8470824999999994E-2</v>
      </c>
      <c r="L14">
        <v>0.34669811299999997</v>
      </c>
      <c r="M14">
        <v>0.29979879199999998</v>
      </c>
      <c r="N14">
        <v>0.36528028899999998</v>
      </c>
      <c r="O14">
        <v>0.378269617</v>
      </c>
      <c r="P14">
        <v>0.32868722463818101</v>
      </c>
      <c r="Q14">
        <v>0.28299999999999997</v>
      </c>
      <c r="R14">
        <v>104.474565020049</v>
      </c>
      <c r="S14">
        <v>5.3142111005727202</v>
      </c>
      <c r="T14">
        <v>8.4095007913960202</v>
      </c>
      <c r="U14">
        <v>26.681220531463602</v>
      </c>
      <c r="V14">
        <v>5.46897821023357</v>
      </c>
      <c r="W14" t="s">
        <v>455</v>
      </c>
      <c r="X14">
        <v>19339</v>
      </c>
      <c r="Y14">
        <v>670032</v>
      </c>
    </row>
    <row r="15" spans="1:25" x14ac:dyDescent="0.3">
      <c r="A15" t="s">
        <v>486</v>
      </c>
      <c r="B15" t="s">
        <v>277</v>
      </c>
      <c r="C15">
        <v>113</v>
      </c>
      <c r="D15">
        <v>454</v>
      </c>
      <c r="E15">
        <v>18</v>
      </c>
      <c r="F15">
        <v>68</v>
      </c>
      <c r="G15">
        <v>56</v>
      </c>
      <c r="H15">
        <v>0</v>
      </c>
      <c r="I15">
        <v>0.123348017</v>
      </c>
      <c r="J15">
        <v>0.19162995499999999</v>
      </c>
      <c r="K15">
        <v>0.19493670900000001</v>
      </c>
      <c r="L15">
        <v>0.34931506800000001</v>
      </c>
      <c r="M15">
        <v>0.30379746800000001</v>
      </c>
      <c r="N15">
        <v>0.38986784099999999</v>
      </c>
      <c r="O15">
        <v>0.498734177</v>
      </c>
      <c r="P15">
        <v>0.37888676512214797</v>
      </c>
      <c r="Q15">
        <v>0.36099999999999999</v>
      </c>
      <c r="R15">
        <v>140.81763332432101</v>
      </c>
      <c r="S15">
        <v>-3.2347401718143298</v>
      </c>
      <c r="T15">
        <v>20.356596227727099</v>
      </c>
      <c r="U15">
        <v>17.530340194702099</v>
      </c>
      <c r="V15">
        <v>5.3255428664515696</v>
      </c>
      <c r="W15" t="s">
        <v>486</v>
      </c>
      <c r="X15">
        <v>9166</v>
      </c>
      <c r="Y15">
        <v>457763</v>
      </c>
    </row>
    <row r="16" spans="1:25" x14ac:dyDescent="0.3">
      <c r="A16" t="s">
        <v>337</v>
      </c>
      <c r="B16" t="s">
        <v>32</v>
      </c>
      <c r="C16">
        <v>138</v>
      </c>
      <c r="D16">
        <v>537</v>
      </c>
      <c r="E16">
        <v>34</v>
      </c>
      <c r="F16">
        <v>89</v>
      </c>
      <c r="G16">
        <v>80</v>
      </c>
      <c r="H16">
        <v>15</v>
      </c>
      <c r="I16">
        <v>7.0763499999999993E-2</v>
      </c>
      <c r="J16">
        <v>0.31284916200000001</v>
      </c>
      <c r="K16">
        <v>0.273858922</v>
      </c>
      <c r="L16">
        <v>0.36619718299999998</v>
      </c>
      <c r="M16">
        <v>0.28630705299999998</v>
      </c>
      <c r="N16">
        <v>0.351955307</v>
      </c>
      <c r="O16">
        <v>0.56016597499999998</v>
      </c>
      <c r="P16">
        <v>0.38383442385458599</v>
      </c>
      <c r="Q16">
        <v>0.39200000000000002</v>
      </c>
      <c r="R16">
        <v>142.666386832592</v>
      </c>
      <c r="S16">
        <v>2.7698180440347602</v>
      </c>
      <c r="T16">
        <v>31.937977322289399</v>
      </c>
      <c r="U16">
        <v>2.8302297592163002</v>
      </c>
      <c r="V16">
        <v>5.2918697435771804</v>
      </c>
      <c r="W16" t="s">
        <v>337</v>
      </c>
      <c r="X16">
        <v>15711</v>
      </c>
      <c r="Y16">
        <v>641933</v>
      </c>
    </row>
    <row r="17" spans="1:25" x14ac:dyDescent="0.3">
      <c r="A17" t="s">
        <v>178</v>
      </c>
      <c r="B17" t="s">
        <v>29</v>
      </c>
      <c r="C17">
        <v>146</v>
      </c>
      <c r="D17">
        <v>678</v>
      </c>
      <c r="E17">
        <v>31</v>
      </c>
      <c r="F17">
        <v>117</v>
      </c>
      <c r="G17">
        <v>83</v>
      </c>
      <c r="H17">
        <v>5</v>
      </c>
      <c r="I17">
        <v>9.7345132000000001E-2</v>
      </c>
      <c r="J17">
        <v>0.13421828899999999</v>
      </c>
      <c r="K17">
        <v>0.211314476</v>
      </c>
      <c r="L17">
        <v>0.28041237099999999</v>
      </c>
      <c r="M17">
        <v>0.277870216</v>
      </c>
      <c r="N17">
        <v>0.35007385499999999</v>
      </c>
      <c r="O17">
        <v>0.48918469199999998</v>
      </c>
      <c r="P17">
        <v>0.35684194179246198</v>
      </c>
      <c r="Q17">
        <v>0.33200000000000002</v>
      </c>
      <c r="R17">
        <v>128.39810609414599</v>
      </c>
      <c r="S17">
        <v>1.2539626550860701</v>
      </c>
      <c r="T17">
        <v>24.8273016424295</v>
      </c>
      <c r="U17">
        <v>4.4267499446868896</v>
      </c>
      <c r="V17">
        <v>5.2737527877387604</v>
      </c>
      <c r="W17" t="s">
        <v>178</v>
      </c>
      <c r="X17">
        <v>5417</v>
      </c>
      <c r="Y17">
        <v>514888</v>
      </c>
    </row>
    <row r="18" spans="1:25" x14ac:dyDescent="0.3">
      <c r="A18" t="s">
        <v>372</v>
      </c>
      <c r="B18" t="s">
        <v>278</v>
      </c>
      <c r="C18">
        <v>120</v>
      </c>
      <c r="D18">
        <v>526</v>
      </c>
      <c r="E18">
        <v>12</v>
      </c>
      <c r="F18">
        <v>89</v>
      </c>
      <c r="G18">
        <v>55</v>
      </c>
      <c r="H18">
        <v>47</v>
      </c>
      <c r="I18">
        <v>8.1749049000000004E-2</v>
      </c>
      <c r="J18">
        <v>0.188212927</v>
      </c>
      <c r="K18">
        <v>0.14775160600000001</v>
      </c>
      <c r="L18">
        <v>0.371508379</v>
      </c>
      <c r="M18">
        <v>0.31049250499999997</v>
      </c>
      <c r="N18">
        <v>0.38285714199999998</v>
      </c>
      <c r="O18">
        <v>0.45824411100000001</v>
      </c>
      <c r="P18">
        <v>0.36442621727518498</v>
      </c>
      <c r="Q18">
        <v>0.34699999999999998</v>
      </c>
      <c r="R18">
        <v>131.97170260523399</v>
      </c>
      <c r="S18">
        <v>10.194929506862501</v>
      </c>
      <c r="T18">
        <v>31.227717634838999</v>
      </c>
      <c r="U18">
        <v>2.6537433266639701</v>
      </c>
      <c r="V18">
        <v>5.1884586672248103</v>
      </c>
      <c r="W18" t="s">
        <v>372</v>
      </c>
      <c r="X18">
        <v>9241</v>
      </c>
      <c r="Y18">
        <v>516782</v>
      </c>
    </row>
    <row r="19" spans="1:25" x14ac:dyDescent="0.3">
      <c r="A19" t="s">
        <v>36</v>
      </c>
      <c r="B19" t="s">
        <v>21</v>
      </c>
      <c r="C19">
        <v>160</v>
      </c>
      <c r="D19">
        <v>662</v>
      </c>
      <c r="E19">
        <v>33</v>
      </c>
      <c r="F19">
        <v>91</v>
      </c>
      <c r="G19">
        <v>107</v>
      </c>
      <c r="H19">
        <v>0</v>
      </c>
      <c r="I19">
        <v>7.8549848000000005E-2</v>
      </c>
      <c r="J19">
        <v>0.25377643500000002</v>
      </c>
      <c r="K19">
        <v>0.22711864400000001</v>
      </c>
      <c r="L19">
        <v>0.36775818599999999</v>
      </c>
      <c r="M19">
        <v>0.30338983000000003</v>
      </c>
      <c r="N19">
        <v>0.367069486</v>
      </c>
      <c r="O19">
        <v>0.53050847400000001</v>
      </c>
      <c r="P19">
        <v>0.37948604334484398</v>
      </c>
      <c r="Q19">
        <v>0.36599999999999999</v>
      </c>
      <c r="R19">
        <v>136.215989913968</v>
      </c>
      <c r="S19">
        <v>-0.561359456274658</v>
      </c>
      <c r="T19">
        <v>29.960235214809799</v>
      </c>
      <c r="U19">
        <v>-1.36211013793945</v>
      </c>
      <c r="V19">
        <v>5.0934315061858797</v>
      </c>
      <c r="W19" t="s">
        <v>36</v>
      </c>
      <c r="X19">
        <v>18360</v>
      </c>
      <c r="Y19">
        <v>663586</v>
      </c>
    </row>
    <row r="20" spans="1:25" x14ac:dyDescent="0.3">
      <c r="A20" t="s">
        <v>22</v>
      </c>
      <c r="B20" t="s">
        <v>23</v>
      </c>
      <c r="C20">
        <v>158</v>
      </c>
      <c r="D20">
        <v>639</v>
      </c>
      <c r="E20">
        <v>46</v>
      </c>
      <c r="F20">
        <v>103</v>
      </c>
      <c r="G20">
        <v>100</v>
      </c>
      <c r="H20">
        <v>26</v>
      </c>
      <c r="I20">
        <v>0.150234741</v>
      </c>
      <c r="J20">
        <v>0.295774647</v>
      </c>
      <c r="K20">
        <v>0.33519553000000002</v>
      </c>
      <c r="L20">
        <v>0.30263157800000001</v>
      </c>
      <c r="M20">
        <v>0.25698324</v>
      </c>
      <c r="N20">
        <v>0.372456964</v>
      </c>
      <c r="O20">
        <v>0.59217876999999997</v>
      </c>
      <c r="P20">
        <v>0.393489620412108</v>
      </c>
      <c r="Q20">
        <v>0.40799999999999997</v>
      </c>
      <c r="R20">
        <v>150.46747972876599</v>
      </c>
      <c r="S20">
        <v>2.28773238928988</v>
      </c>
      <c r="T20">
        <v>41.771128934346997</v>
      </c>
      <c r="U20">
        <v>-13.610670082271</v>
      </c>
      <c r="V20">
        <v>5.0294738010437499</v>
      </c>
      <c r="W20" t="s">
        <v>22</v>
      </c>
      <c r="X20">
        <v>19755</v>
      </c>
      <c r="Y20">
        <v>660271</v>
      </c>
    </row>
    <row r="21" spans="1:25" x14ac:dyDescent="0.3">
      <c r="A21" t="s">
        <v>135</v>
      </c>
      <c r="B21" t="s">
        <v>29</v>
      </c>
      <c r="C21">
        <v>140</v>
      </c>
      <c r="D21">
        <v>567</v>
      </c>
      <c r="E21">
        <v>30</v>
      </c>
      <c r="F21">
        <v>83</v>
      </c>
      <c r="G21">
        <v>92</v>
      </c>
      <c r="H21">
        <v>14</v>
      </c>
      <c r="I21">
        <v>9.3474425999999999E-2</v>
      </c>
      <c r="J21">
        <v>0.15873015800000001</v>
      </c>
      <c r="K21">
        <v>0.26284584900000002</v>
      </c>
      <c r="L21">
        <v>0.30434782599999999</v>
      </c>
      <c r="M21">
        <v>0.29446640299999999</v>
      </c>
      <c r="N21">
        <v>0.35929203500000001</v>
      </c>
      <c r="O21">
        <v>0.55731225200000001</v>
      </c>
      <c r="P21">
        <v>0.382518369278737</v>
      </c>
      <c r="Q21">
        <v>0.39600000000000002</v>
      </c>
      <c r="R21">
        <v>145.749549644236</v>
      </c>
      <c r="S21">
        <v>2.9546515345573399</v>
      </c>
      <c r="T21">
        <v>34.714023983196697</v>
      </c>
      <c r="U21">
        <v>-4.4064400196075404</v>
      </c>
      <c r="V21">
        <v>4.99625092055929</v>
      </c>
      <c r="W21" t="s">
        <v>135</v>
      </c>
      <c r="X21">
        <v>18345</v>
      </c>
      <c r="Y21">
        <v>663656</v>
      </c>
    </row>
    <row r="22" spans="1:25" x14ac:dyDescent="0.3">
      <c r="A22" t="s">
        <v>20</v>
      </c>
      <c r="B22" t="s">
        <v>42</v>
      </c>
      <c r="C22">
        <v>156</v>
      </c>
      <c r="D22">
        <v>673</v>
      </c>
      <c r="E22">
        <v>39</v>
      </c>
      <c r="F22">
        <v>101</v>
      </c>
      <c r="G22">
        <v>111</v>
      </c>
      <c r="H22">
        <v>4</v>
      </c>
      <c r="I22">
        <v>0.13075780000000001</v>
      </c>
      <c r="J22">
        <v>0.16790490299999999</v>
      </c>
      <c r="K22">
        <v>0.26902654799999998</v>
      </c>
      <c r="L22">
        <v>0.26886792399999998</v>
      </c>
      <c r="M22">
        <v>0.27079646000000002</v>
      </c>
      <c r="N22">
        <v>0.37147102500000001</v>
      </c>
      <c r="O22">
        <v>0.53982300800000005</v>
      </c>
      <c r="P22">
        <v>0.37855561228635198</v>
      </c>
      <c r="Q22">
        <v>0.378</v>
      </c>
      <c r="R22">
        <v>146.751974162294</v>
      </c>
      <c r="S22">
        <v>-0.31019625347107599</v>
      </c>
      <c r="T22">
        <v>38.212533026787902</v>
      </c>
      <c r="U22">
        <v>-11.7740543931722</v>
      </c>
      <c r="V22">
        <v>4.9741614114365298</v>
      </c>
      <c r="W22" t="s">
        <v>20</v>
      </c>
      <c r="X22">
        <v>14344</v>
      </c>
      <c r="Y22">
        <v>621566</v>
      </c>
    </row>
    <row r="23" spans="1:25" x14ac:dyDescent="0.3">
      <c r="A23" t="s">
        <v>124</v>
      </c>
      <c r="B23" t="s">
        <v>19</v>
      </c>
      <c r="C23">
        <v>159</v>
      </c>
      <c r="D23">
        <v>690</v>
      </c>
      <c r="E23">
        <v>29</v>
      </c>
      <c r="F23">
        <v>121</v>
      </c>
      <c r="G23">
        <v>102</v>
      </c>
      <c r="H23">
        <v>25</v>
      </c>
      <c r="I23">
        <v>5.7971014000000001E-2</v>
      </c>
      <c r="J23">
        <v>0.19855072400000001</v>
      </c>
      <c r="K23">
        <v>0.18593750000000001</v>
      </c>
      <c r="L23">
        <v>0.338912133</v>
      </c>
      <c r="M23">
        <v>0.29843750000000002</v>
      </c>
      <c r="N23">
        <v>0.34347825999999998</v>
      </c>
      <c r="O23">
        <v>0.484375</v>
      </c>
      <c r="P23">
        <v>0.35385948074036699</v>
      </c>
      <c r="Q23">
        <v>0.35499999999999998</v>
      </c>
      <c r="R23">
        <v>121.64947454843499</v>
      </c>
      <c r="S23">
        <v>4.8679040570277703</v>
      </c>
      <c r="T23">
        <v>23.157262903413798</v>
      </c>
      <c r="U23">
        <v>1.7988600730895901</v>
      </c>
      <c r="V23">
        <v>4.88419756441946</v>
      </c>
      <c r="W23" t="s">
        <v>124</v>
      </c>
      <c r="X23">
        <v>19612</v>
      </c>
      <c r="Y23">
        <v>666182</v>
      </c>
    </row>
    <row r="24" spans="1:25" x14ac:dyDescent="0.3">
      <c r="A24" t="s">
        <v>56</v>
      </c>
      <c r="B24" t="s">
        <v>32</v>
      </c>
      <c r="C24">
        <v>158</v>
      </c>
      <c r="D24">
        <v>679</v>
      </c>
      <c r="E24">
        <v>31</v>
      </c>
      <c r="F24">
        <v>102</v>
      </c>
      <c r="G24">
        <v>99</v>
      </c>
      <c r="H24">
        <v>12</v>
      </c>
      <c r="I24">
        <v>9.8674521000000001E-2</v>
      </c>
      <c r="J24">
        <v>0.20029454999999999</v>
      </c>
      <c r="K24">
        <v>0.22056384700000001</v>
      </c>
      <c r="L24">
        <v>0.33106575900000001</v>
      </c>
      <c r="M24">
        <v>0.293532338</v>
      </c>
      <c r="N24">
        <v>0.36524300399999998</v>
      </c>
      <c r="O24">
        <v>0.51409618499999998</v>
      </c>
      <c r="P24">
        <v>0.37344868232439599</v>
      </c>
      <c r="Q24">
        <v>0.39700000000000002</v>
      </c>
      <c r="R24">
        <v>135.91657472365901</v>
      </c>
      <c r="S24">
        <v>1.4443810035008899</v>
      </c>
      <c r="T24">
        <v>32.490946042165497</v>
      </c>
      <c r="U24">
        <v>-7.1467499732971103</v>
      </c>
      <c r="V24">
        <v>4.8242991885902997</v>
      </c>
      <c r="W24" t="s">
        <v>56</v>
      </c>
      <c r="X24">
        <v>9218</v>
      </c>
      <c r="Y24">
        <v>502671</v>
      </c>
    </row>
    <row r="25" spans="1:25" x14ac:dyDescent="0.3">
      <c r="A25" t="s">
        <v>116</v>
      </c>
      <c r="B25" t="s">
        <v>21</v>
      </c>
      <c r="C25">
        <v>159</v>
      </c>
      <c r="D25">
        <v>695</v>
      </c>
      <c r="E25">
        <v>31</v>
      </c>
      <c r="F25">
        <v>120</v>
      </c>
      <c r="G25">
        <v>83</v>
      </c>
      <c r="H25">
        <v>8</v>
      </c>
      <c r="I25">
        <v>0.12230215799999999</v>
      </c>
      <c r="J25">
        <v>0.15395683399999999</v>
      </c>
      <c r="K25">
        <v>0.203333333</v>
      </c>
      <c r="L25">
        <v>0.32112068900000001</v>
      </c>
      <c r="M25">
        <v>0.3</v>
      </c>
      <c r="N25">
        <v>0.39280575499999998</v>
      </c>
      <c r="O25">
        <v>0.50333333300000005</v>
      </c>
      <c r="P25">
        <v>0.37914660520413301</v>
      </c>
      <c r="Q25">
        <v>0.41599999999999998</v>
      </c>
      <c r="R25">
        <v>135.995385187214</v>
      </c>
      <c r="S25">
        <v>1.3851771000772699</v>
      </c>
      <c r="T25">
        <v>33.233055070706598</v>
      </c>
      <c r="U25">
        <v>-9.8657101392745901</v>
      </c>
      <c r="V25">
        <v>4.6798641590181704</v>
      </c>
      <c r="W25" t="s">
        <v>116</v>
      </c>
      <c r="X25">
        <v>5361</v>
      </c>
      <c r="Y25">
        <v>518692</v>
      </c>
    </row>
    <row r="26" spans="1:25" x14ac:dyDescent="0.3">
      <c r="A26" t="s">
        <v>67</v>
      </c>
      <c r="B26" t="s">
        <v>46</v>
      </c>
      <c r="C26">
        <v>134</v>
      </c>
      <c r="D26">
        <v>537</v>
      </c>
      <c r="E26">
        <v>17</v>
      </c>
      <c r="F26">
        <v>64</v>
      </c>
      <c r="G26">
        <v>73</v>
      </c>
      <c r="H26">
        <v>13</v>
      </c>
      <c r="I26">
        <v>8.9385474000000006E-2</v>
      </c>
      <c r="J26">
        <v>0.240223463</v>
      </c>
      <c r="K26">
        <v>0.17647058800000001</v>
      </c>
      <c r="L26">
        <v>0.32530120400000001</v>
      </c>
      <c r="M26">
        <v>0.26260504200000001</v>
      </c>
      <c r="N26">
        <v>0.34264432</v>
      </c>
      <c r="O26">
        <v>0.43907562999999999</v>
      </c>
      <c r="P26">
        <v>0.33562864923387498</v>
      </c>
      <c r="Q26">
        <v>0.32900000000000001</v>
      </c>
      <c r="R26">
        <v>108.56720265440001</v>
      </c>
      <c r="S26">
        <v>3.0152958317194098</v>
      </c>
      <c r="T26">
        <v>8.8721201410549302</v>
      </c>
      <c r="U26">
        <v>19.417519569396902</v>
      </c>
      <c r="V26">
        <v>4.6422290868446101</v>
      </c>
      <c r="W26" t="s">
        <v>67</v>
      </c>
      <c r="X26">
        <v>11739</v>
      </c>
      <c r="Y26">
        <v>592663</v>
      </c>
    </row>
    <row r="27" spans="1:25" x14ac:dyDescent="0.3">
      <c r="A27" t="s">
        <v>174</v>
      </c>
      <c r="B27" t="s">
        <v>25</v>
      </c>
      <c r="C27">
        <v>130</v>
      </c>
      <c r="D27">
        <v>501</v>
      </c>
      <c r="E27">
        <v>25</v>
      </c>
      <c r="F27">
        <v>71</v>
      </c>
      <c r="G27">
        <v>76</v>
      </c>
      <c r="H27">
        <v>3</v>
      </c>
      <c r="I27">
        <v>0.115768463</v>
      </c>
      <c r="J27">
        <v>0.20159680599999999</v>
      </c>
      <c r="K27">
        <v>0.23671497599999999</v>
      </c>
      <c r="L27">
        <v>0.27424749100000001</v>
      </c>
      <c r="M27">
        <v>0.25845410600000002</v>
      </c>
      <c r="N27">
        <v>0.36526946100000002</v>
      </c>
      <c r="O27">
        <v>0.49516908199999998</v>
      </c>
      <c r="P27">
        <v>0.36390374747800103</v>
      </c>
      <c r="Q27">
        <v>0.36399999999999999</v>
      </c>
      <c r="R27">
        <v>129.75327283355401</v>
      </c>
      <c r="S27">
        <v>-1.6699051575269499</v>
      </c>
      <c r="T27">
        <v>17.306823211026899</v>
      </c>
      <c r="U27">
        <v>11.820539474487299</v>
      </c>
      <c r="V27">
        <v>4.6051946028844002</v>
      </c>
      <c r="W27" t="s">
        <v>174</v>
      </c>
      <c r="X27">
        <v>19197</v>
      </c>
      <c r="Y27">
        <v>669257</v>
      </c>
    </row>
    <row r="28" spans="1:25" x14ac:dyDescent="0.3">
      <c r="A28" t="s">
        <v>33</v>
      </c>
      <c r="B28" t="s">
        <v>25</v>
      </c>
      <c r="C28">
        <v>144</v>
      </c>
      <c r="D28">
        <v>592</v>
      </c>
      <c r="E28">
        <v>36</v>
      </c>
      <c r="F28">
        <v>95</v>
      </c>
      <c r="G28">
        <v>94</v>
      </c>
      <c r="H28">
        <v>2</v>
      </c>
      <c r="I28">
        <v>0.14020270200000001</v>
      </c>
      <c r="J28">
        <v>0.20270270200000001</v>
      </c>
      <c r="K28">
        <v>0.27766599600000003</v>
      </c>
      <c r="L28">
        <v>0.25730994099999999</v>
      </c>
      <c r="M28">
        <v>0.24949698100000001</v>
      </c>
      <c r="N28">
        <v>0.368243243</v>
      </c>
      <c r="O28">
        <v>0.52716297700000003</v>
      </c>
      <c r="P28">
        <v>0.37869175887798301</v>
      </c>
      <c r="Q28">
        <v>0.40699999999999997</v>
      </c>
      <c r="R28">
        <v>139.36417044009301</v>
      </c>
      <c r="S28">
        <v>-1.2426184394862501</v>
      </c>
      <c r="T28">
        <v>28.424248305995501</v>
      </c>
      <c r="U28">
        <v>-3.3817498683929399</v>
      </c>
      <c r="V28">
        <v>4.5015391692892903</v>
      </c>
      <c r="W28" t="s">
        <v>33</v>
      </c>
      <c r="X28">
        <v>13301</v>
      </c>
      <c r="Y28">
        <v>571970</v>
      </c>
    </row>
    <row r="29" spans="1:25" x14ac:dyDescent="0.3">
      <c r="A29" t="s">
        <v>100</v>
      </c>
      <c r="B29" t="s">
        <v>272</v>
      </c>
      <c r="C29">
        <v>149</v>
      </c>
      <c r="D29">
        <v>615</v>
      </c>
      <c r="E29">
        <v>39</v>
      </c>
      <c r="F29">
        <v>97</v>
      </c>
      <c r="G29">
        <v>99</v>
      </c>
      <c r="H29">
        <v>7</v>
      </c>
      <c r="I29">
        <v>0.110569105</v>
      </c>
      <c r="J29">
        <v>0.27154471499999999</v>
      </c>
      <c r="K29">
        <v>0.27663551400000003</v>
      </c>
      <c r="L29">
        <v>0.28012048099999998</v>
      </c>
      <c r="M29">
        <v>0.24672897099999999</v>
      </c>
      <c r="N29">
        <v>0.33983739800000001</v>
      </c>
      <c r="O29">
        <v>0.52336448499999999</v>
      </c>
      <c r="P29">
        <v>0.36336189859627499</v>
      </c>
      <c r="Q29">
        <v>0.36</v>
      </c>
      <c r="R29">
        <v>136.424028420973</v>
      </c>
      <c r="S29">
        <v>1.8230468190740701</v>
      </c>
      <c r="T29">
        <v>29.2492142002829</v>
      </c>
      <c r="U29">
        <v>-5.7844500541687003</v>
      </c>
      <c r="V29">
        <v>4.4757691315576</v>
      </c>
      <c r="W29" t="s">
        <v>100</v>
      </c>
      <c r="X29">
        <v>18882</v>
      </c>
      <c r="Y29">
        <v>664040</v>
      </c>
    </row>
    <row r="30" spans="1:25" x14ac:dyDescent="0.3">
      <c r="A30" t="s">
        <v>107</v>
      </c>
      <c r="B30" t="s">
        <v>269</v>
      </c>
      <c r="C30">
        <v>153</v>
      </c>
      <c r="D30">
        <v>640</v>
      </c>
      <c r="E30">
        <v>28</v>
      </c>
      <c r="F30">
        <v>92</v>
      </c>
      <c r="G30">
        <v>106</v>
      </c>
      <c r="H30">
        <v>12</v>
      </c>
      <c r="I30">
        <v>9.8437499999999997E-2</v>
      </c>
      <c r="J30">
        <v>0.15937499999999999</v>
      </c>
      <c r="K30">
        <v>0.21099290800000001</v>
      </c>
      <c r="L30">
        <v>0.28988764</v>
      </c>
      <c r="M30">
        <v>0.27836879399999997</v>
      </c>
      <c r="N30">
        <v>0.34687499999999999</v>
      </c>
      <c r="O30">
        <v>0.48936170200000001</v>
      </c>
      <c r="P30">
        <v>0.34968860206149799</v>
      </c>
      <c r="Q30">
        <v>0.38</v>
      </c>
      <c r="R30">
        <v>123.260041341896</v>
      </c>
      <c r="S30">
        <v>-0.27725846623070499</v>
      </c>
      <c r="T30">
        <v>18.674055511845001</v>
      </c>
      <c r="U30">
        <v>4.4792300462722698</v>
      </c>
      <c r="V30">
        <v>4.4734809457292304</v>
      </c>
      <c r="W30" t="s">
        <v>107</v>
      </c>
      <c r="X30">
        <v>11493</v>
      </c>
      <c r="Y30">
        <v>592518</v>
      </c>
    </row>
    <row r="31" spans="1:25" x14ac:dyDescent="0.3">
      <c r="A31" t="s">
        <v>196</v>
      </c>
      <c r="B31" t="s">
        <v>274</v>
      </c>
      <c r="C31">
        <v>123</v>
      </c>
      <c r="D31">
        <v>551</v>
      </c>
      <c r="E31">
        <v>17</v>
      </c>
      <c r="F31">
        <v>94</v>
      </c>
      <c r="G31">
        <v>61</v>
      </c>
      <c r="H31">
        <v>18</v>
      </c>
      <c r="I31">
        <v>3.9927404E-2</v>
      </c>
      <c r="J31">
        <v>0.21597096099999999</v>
      </c>
      <c r="K31">
        <v>0.15939279000000001</v>
      </c>
      <c r="L31">
        <v>0.37244897900000001</v>
      </c>
      <c r="M31">
        <v>0.30929791200000001</v>
      </c>
      <c r="N31">
        <v>0.337568058</v>
      </c>
      <c r="O31">
        <v>0.46869070200000001</v>
      </c>
      <c r="P31">
        <v>0.34471630454063401</v>
      </c>
      <c r="Q31">
        <v>0.32400000000000001</v>
      </c>
      <c r="R31">
        <v>118.40131769772</v>
      </c>
      <c r="S31">
        <v>3.9054337919224</v>
      </c>
      <c r="T31">
        <v>16.319171147601999</v>
      </c>
      <c r="U31">
        <v>7.6371302604675204</v>
      </c>
      <c r="V31">
        <v>4.30414565686781</v>
      </c>
      <c r="W31" t="s">
        <v>196</v>
      </c>
      <c r="X31">
        <v>15172</v>
      </c>
      <c r="Y31">
        <v>641313</v>
      </c>
    </row>
    <row r="32" spans="1:25" x14ac:dyDescent="0.3">
      <c r="A32" t="s">
        <v>338</v>
      </c>
      <c r="B32" t="s">
        <v>278</v>
      </c>
      <c r="C32">
        <v>153</v>
      </c>
      <c r="D32">
        <v>616</v>
      </c>
      <c r="E32">
        <v>38</v>
      </c>
      <c r="F32">
        <v>90</v>
      </c>
      <c r="G32">
        <v>77</v>
      </c>
      <c r="H32">
        <v>6</v>
      </c>
      <c r="I32">
        <v>0.18019480500000001</v>
      </c>
      <c r="J32">
        <v>0.34577922</v>
      </c>
      <c r="K32">
        <v>0.259036145</v>
      </c>
      <c r="L32">
        <v>0.24596774099999999</v>
      </c>
      <c r="M32">
        <v>0.19879517999999999</v>
      </c>
      <c r="N32">
        <v>0.35064935000000003</v>
      </c>
      <c r="O32">
        <v>0.45783132500000001</v>
      </c>
      <c r="P32">
        <v>0.34848833747464097</v>
      </c>
      <c r="Q32">
        <v>0.35199999999999998</v>
      </c>
      <c r="R32">
        <v>121.24583805710699</v>
      </c>
      <c r="S32">
        <v>1.9549123931210399</v>
      </c>
      <c r="T32">
        <v>17.978383780862899</v>
      </c>
      <c r="U32">
        <v>3.3059130907058698</v>
      </c>
      <c r="V32">
        <v>4.2605737555035201</v>
      </c>
      <c r="W32" t="s">
        <v>338</v>
      </c>
      <c r="X32">
        <v>14128</v>
      </c>
      <c r="Y32">
        <v>608336</v>
      </c>
    </row>
    <row r="33" spans="1:25" x14ac:dyDescent="0.3">
      <c r="A33" t="s">
        <v>149</v>
      </c>
      <c r="B33" t="s">
        <v>32</v>
      </c>
      <c r="C33">
        <v>157</v>
      </c>
      <c r="D33">
        <v>653</v>
      </c>
      <c r="E33">
        <v>34</v>
      </c>
      <c r="F33">
        <v>81</v>
      </c>
      <c r="G33">
        <v>105</v>
      </c>
      <c r="H33">
        <v>2</v>
      </c>
      <c r="I33">
        <v>7.6569678000000002E-2</v>
      </c>
      <c r="J33">
        <v>0.14701378200000001</v>
      </c>
      <c r="K33">
        <v>0.23946037100000001</v>
      </c>
      <c r="L33">
        <v>0.24893617000000001</v>
      </c>
      <c r="M33">
        <v>0.25463743599999999</v>
      </c>
      <c r="N33">
        <v>0.312404287</v>
      </c>
      <c r="O33">
        <v>0.494097807</v>
      </c>
      <c r="P33">
        <v>0.33594423846680899</v>
      </c>
      <c r="Q33">
        <v>0.311</v>
      </c>
      <c r="R33">
        <v>111.54200805907701</v>
      </c>
      <c r="S33">
        <v>1.3025450746063101</v>
      </c>
      <c r="T33">
        <v>10.8975107423885</v>
      </c>
      <c r="U33">
        <v>9.6867501735687203</v>
      </c>
      <c r="V33">
        <v>4.2595790519588901</v>
      </c>
      <c r="W33" t="s">
        <v>149</v>
      </c>
      <c r="X33">
        <v>9777</v>
      </c>
      <c r="Y33">
        <v>571448</v>
      </c>
    </row>
    <row r="34" spans="1:25" x14ac:dyDescent="0.3">
      <c r="A34" t="s">
        <v>43</v>
      </c>
      <c r="B34" t="s">
        <v>44</v>
      </c>
      <c r="C34">
        <v>156</v>
      </c>
      <c r="D34">
        <v>664</v>
      </c>
      <c r="E34">
        <v>38</v>
      </c>
      <c r="F34">
        <v>101</v>
      </c>
      <c r="G34">
        <v>113</v>
      </c>
      <c r="H34">
        <v>5</v>
      </c>
      <c r="I34">
        <v>9.3373493000000002E-2</v>
      </c>
      <c r="J34">
        <v>0.21536144500000001</v>
      </c>
      <c r="K34">
        <v>0.25888324800000001</v>
      </c>
      <c r="L34">
        <v>0.306763285</v>
      </c>
      <c r="M34">
        <v>0.279187817</v>
      </c>
      <c r="N34">
        <v>0.35240963800000003</v>
      </c>
      <c r="O34">
        <v>0.53807106500000002</v>
      </c>
      <c r="P34">
        <v>0.37304512686925301</v>
      </c>
      <c r="Q34">
        <v>0.39400000000000002</v>
      </c>
      <c r="R34">
        <v>132.504915763376</v>
      </c>
      <c r="S34">
        <v>-0.277715440141037</v>
      </c>
      <c r="T34">
        <v>26.147537589078201</v>
      </c>
      <c r="U34">
        <v>-6.6314795017242396</v>
      </c>
      <c r="V34">
        <v>4.2489473918261398</v>
      </c>
      <c r="W34" t="s">
        <v>43</v>
      </c>
      <c r="X34">
        <v>17350</v>
      </c>
      <c r="Y34">
        <v>646240</v>
      </c>
    </row>
    <row r="35" spans="1:25" x14ac:dyDescent="0.3">
      <c r="A35" t="s">
        <v>214</v>
      </c>
      <c r="B35" t="s">
        <v>44</v>
      </c>
      <c r="C35">
        <v>144</v>
      </c>
      <c r="D35">
        <v>603</v>
      </c>
      <c r="E35">
        <v>23</v>
      </c>
      <c r="F35">
        <v>90</v>
      </c>
      <c r="G35">
        <v>79</v>
      </c>
      <c r="H35">
        <v>5</v>
      </c>
      <c r="I35">
        <v>0.10281923699999999</v>
      </c>
      <c r="J35">
        <v>0.18739635099999999</v>
      </c>
      <c r="K35">
        <v>0.19848771200000001</v>
      </c>
      <c r="L35">
        <v>0.33250000000000002</v>
      </c>
      <c r="M35">
        <v>0.29489602999999998</v>
      </c>
      <c r="N35">
        <v>0.36981757799999998</v>
      </c>
      <c r="O35">
        <v>0.49338374200000001</v>
      </c>
      <c r="P35">
        <v>0.36804345136077499</v>
      </c>
      <c r="Q35">
        <v>0.35899999999999999</v>
      </c>
      <c r="R35">
        <v>129.12491711334499</v>
      </c>
      <c r="S35">
        <v>0.27203627279959602</v>
      </c>
      <c r="T35">
        <v>21.774292881416599</v>
      </c>
      <c r="U35">
        <v>-1.2120599746704099</v>
      </c>
      <c r="V35">
        <v>4.1432956720205603</v>
      </c>
      <c r="W35" t="s">
        <v>214</v>
      </c>
      <c r="X35">
        <v>12161</v>
      </c>
      <c r="Y35">
        <v>593428</v>
      </c>
    </row>
    <row r="36" spans="1:25" x14ac:dyDescent="0.3">
      <c r="A36" t="s">
        <v>179</v>
      </c>
      <c r="B36" t="s">
        <v>278</v>
      </c>
      <c r="C36">
        <v>138</v>
      </c>
      <c r="D36">
        <v>547</v>
      </c>
      <c r="E36">
        <v>31</v>
      </c>
      <c r="F36">
        <v>80</v>
      </c>
      <c r="G36">
        <v>87</v>
      </c>
      <c r="H36">
        <v>18</v>
      </c>
      <c r="I36">
        <v>5.1188299E-2</v>
      </c>
      <c r="J36">
        <v>0.33638025500000002</v>
      </c>
      <c r="K36">
        <v>0.22908366499999999</v>
      </c>
      <c r="L36">
        <v>0.35172413699999999</v>
      </c>
      <c r="M36">
        <v>0.26494023900000002</v>
      </c>
      <c r="N36">
        <v>0.31868131799999999</v>
      </c>
      <c r="O36">
        <v>0.49402390400000001</v>
      </c>
      <c r="P36">
        <v>0.34400744747151302</v>
      </c>
      <c r="Q36">
        <v>0.32100000000000001</v>
      </c>
      <c r="R36">
        <v>116.635010064179</v>
      </c>
      <c r="S36">
        <v>4.4841801517177302</v>
      </c>
      <c r="T36">
        <v>16.068199250991199</v>
      </c>
      <c r="U36">
        <v>6.76309791207313</v>
      </c>
      <c r="V36">
        <v>4.1285133537684899</v>
      </c>
      <c r="W36" t="s">
        <v>179</v>
      </c>
      <c r="X36">
        <v>12979</v>
      </c>
      <c r="Y36">
        <v>595879</v>
      </c>
    </row>
    <row r="37" spans="1:25" x14ac:dyDescent="0.3">
      <c r="A37" t="s">
        <v>176</v>
      </c>
      <c r="B37" t="s">
        <v>25</v>
      </c>
      <c r="C37">
        <v>151</v>
      </c>
      <c r="D37">
        <v>612</v>
      </c>
      <c r="E37">
        <v>27</v>
      </c>
      <c r="F37">
        <v>87</v>
      </c>
      <c r="G37">
        <v>87</v>
      </c>
      <c r="H37">
        <v>3</v>
      </c>
      <c r="I37">
        <v>9.9673202000000002E-2</v>
      </c>
      <c r="J37">
        <v>0.16013071800000001</v>
      </c>
      <c r="K37">
        <v>0.19324577900000001</v>
      </c>
      <c r="L37">
        <v>0.292270531</v>
      </c>
      <c r="M37">
        <v>0.27767354500000002</v>
      </c>
      <c r="N37">
        <v>0.36111111099999998</v>
      </c>
      <c r="O37">
        <v>0.47091932399999997</v>
      </c>
      <c r="P37">
        <v>0.35845867734329301</v>
      </c>
      <c r="Q37">
        <v>0.35899999999999999</v>
      </c>
      <c r="R37">
        <v>126.214459526637</v>
      </c>
      <c r="S37">
        <v>-2.7806033724918899</v>
      </c>
      <c r="T37">
        <v>17.643415396093001</v>
      </c>
      <c r="U37">
        <v>2.2465550303459101</v>
      </c>
      <c r="V37">
        <v>4.0521106131689697</v>
      </c>
      <c r="W37" t="s">
        <v>176</v>
      </c>
      <c r="X37">
        <v>5235</v>
      </c>
      <c r="Y37">
        <v>457759</v>
      </c>
    </row>
    <row r="38" spans="1:25" x14ac:dyDescent="0.3">
      <c r="A38" t="s">
        <v>26</v>
      </c>
      <c r="B38" t="s">
        <v>19</v>
      </c>
      <c r="C38">
        <v>143</v>
      </c>
      <c r="D38">
        <v>595</v>
      </c>
      <c r="E38">
        <v>32</v>
      </c>
      <c r="F38">
        <v>92</v>
      </c>
      <c r="G38">
        <v>116</v>
      </c>
      <c r="H38">
        <v>12</v>
      </c>
      <c r="I38">
        <v>6.0504201000000001E-2</v>
      </c>
      <c r="J38">
        <v>0.248739495</v>
      </c>
      <c r="K38">
        <v>0.22727272700000001</v>
      </c>
      <c r="L38">
        <v>0.35215053699999999</v>
      </c>
      <c r="M38">
        <v>0.29636363599999999</v>
      </c>
      <c r="N38">
        <v>0.34621848700000002</v>
      </c>
      <c r="O38">
        <v>0.52363636300000005</v>
      </c>
      <c r="P38">
        <v>0.36892882651752801</v>
      </c>
      <c r="Q38">
        <v>0.37</v>
      </c>
      <c r="R38">
        <v>131.83293573005699</v>
      </c>
      <c r="S38">
        <v>1.38284515216946</v>
      </c>
      <c r="T38">
        <v>24.572574951154198</v>
      </c>
      <c r="U38">
        <v>-4.9131302833557102</v>
      </c>
      <c r="V38">
        <v>4.0251541903139101</v>
      </c>
      <c r="W38" t="s">
        <v>26</v>
      </c>
      <c r="X38">
        <v>13066</v>
      </c>
      <c r="Y38">
        <v>606192</v>
      </c>
    </row>
    <row r="39" spans="1:25" x14ac:dyDescent="0.3">
      <c r="A39" t="s">
        <v>366</v>
      </c>
      <c r="B39" t="s">
        <v>99</v>
      </c>
      <c r="C39">
        <v>152</v>
      </c>
      <c r="D39">
        <v>644</v>
      </c>
      <c r="E39">
        <v>33</v>
      </c>
      <c r="F39">
        <v>97</v>
      </c>
      <c r="G39">
        <v>98</v>
      </c>
      <c r="H39">
        <v>11</v>
      </c>
      <c r="I39">
        <v>6.9875776000000001E-2</v>
      </c>
      <c r="J39">
        <v>0.18322981299999999</v>
      </c>
      <c r="K39">
        <v>0.23469387799999999</v>
      </c>
      <c r="L39">
        <v>0.28216704199999998</v>
      </c>
      <c r="M39">
        <v>0.268707482</v>
      </c>
      <c r="N39">
        <v>0.32298136599999999</v>
      </c>
      <c r="O39">
        <v>0.50340136000000002</v>
      </c>
      <c r="P39">
        <v>0.34922770026677802</v>
      </c>
      <c r="Q39">
        <v>0.34799999999999998</v>
      </c>
      <c r="R39">
        <v>123.67977485688399</v>
      </c>
      <c r="S39">
        <v>1.4161743936128901</v>
      </c>
      <c r="T39">
        <v>20.087083574537701</v>
      </c>
      <c r="U39">
        <v>-2.4923799037933301</v>
      </c>
      <c r="V39">
        <v>3.9872477199391301</v>
      </c>
      <c r="W39" t="s">
        <v>366</v>
      </c>
      <c r="X39">
        <v>13152</v>
      </c>
      <c r="Y39">
        <v>593871</v>
      </c>
    </row>
    <row r="40" spans="1:25" x14ac:dyDescent="0.3">
      <c r="A40" t="s">
        <v>105</v>
      </c>
      <c r="B40" t="s">
        <v>272</v>
      </c>
      <c r="C40">
        <v>141</v>
      </c>
      <c r="D40">
        <v>604</v>
      </c>
      <c r="E40">
        <v>20</v>
      </c>
      <c r="F40">
        <v>94</v>
      </c>
      <c r="G40">
        <v>69</v>
      </c>
      <c r="H40">
        <v>20</v>
      </c>
      <c r="I40">
        <v>9.2715230999999995E-2</v>
      </c>
      <c r="J40">
        <v>0.28145695300000001</v>
      </c>
      <c r="K40">
        <v>0.18525519800000001</v>
      </c>
      <c r="L40">
        <v>0.36337209300000001</v>
      </c>
      <c r="M40">
        <v>0.274102079</v>
      </c>
      <c r="N40">
        <v>0.35596026400000003</v>
      </c>
      <c r="O40">
        <v>0.45935727700000001</v>
      </c>
      <c r="P40">
        <v>0.34959737638632399</v>
      </c>
      <c r="Q40">
        <v>0.30399999999999999</v>
      </c>
      <c r="R40">
        <v>127.12233213758</v>
      </c>
      <c r="S40">
        <v>1.7581470338627601</v>
      </c>
      <c r="T40">
        <v>21.8151481576643</v>
      </c>
      <c r="U40">
        <v>-3.1512598991393999</v>
      </c>
      <c r="V40">
        <v>3.95639024307164</v>
      </c>
      <c r="W40" t="s">
        <v>105</v>
      </c>
      <c r="X40">
        <v>19290</v>
      </c>
      <c r="Y40">
        <v>668227</v>
      </c>
    </row>
    <row r="41" spans="1:25" x14ac:dyDescent="0.3">
      <c r="A41" t="s">
        <v>94</v>
      </c>
      <c r="B41" t="s">
        <v>88</v>
      </c>
      <c r="C41">
        <v>125</v>
      </c>
      <c r="D41">
        <v>524</v>
      </c>
      <c r="E41">
        <v>20</v>
      </c>
      <c r="F41">
        <v>73</v>
      </c>
      <c r="G41">
        <v>63</v>
      </c>
      <c r="H41">
        <v>10</v>
      </c>
      <c r="I41">
        <v>0.110687022</v>
      </c>
      <c r="J41">
        <v>0.18320610600000001</v>
      </c>
      <c r="K41">
        <v>0.181415929</v>
      </c>
      <c r="L41">
        <v>0.24778760999999999</v>
      </c>
      <c r="M41">
        <v>0.230088495</v>
      </c>
      <c r="N41">
        <v>0.322393822</v>
      </c>
      <c r="O41">
        <v>0.41150442399999998</v>
      </c>
      <c r="P41">
        <v>0.31673481828507699</v>
      </c>
      <c r="Q41">
        <v>0.34399999999999997</v>
      </c>
      <c r="R41">
        <v>101.20438198027099</v>
      </c>
      <c r="S41">
        <v>-0.57432741392403797</v>
      </c>
      <c r="T41">
        <v>0.229095856751444</v>
      </c>
      <c r="U41">
        <v>21.498720169067301</v>
      </c>
      <c r="V41">
        <v>3.9405319038736302</v>
      </c>
      <c r="W41" t="s">
        <v>94</v>
      </c>
      <c r="X41">
        <v>12916</v>
      </c>
      <c r="Y41">
        <v>596019</v>
      </c>
    </row>
    <row r="42" spans="1:25" x14ac:dyDescent="0.3">
      <c r="A42" t="s">
        <v>73</v>
      </c>
      <c r="B42" t="s">
        <v>25</v>
      </c>
      <c r="C42">
        <v>122</v>
      </c>
      <c r="D42">
        <v>550</v>
      </c>
      <c r="E42">
        <v>23</v>
      </c>
      <c r="F42">
        <v>93</v>
      </c>
      <c r="G42">
        <v>58</v>
      </c>
      <c r="H42">
        <v>10</v>
      </c>
      <c r="I42">
        <v>0.123636363</v>
      </c>
      <c r="J42">
        <v>0.156363636</v>
      </c>
      <c r="K42">
        <v>0.223175966</v>
      </c>
      <c r="L42">
        <v>0.276243093</v>
      </c>
      <c r="M42">
        <v>0.263948497</v>
      </c>
      <c r="N42">
        <v>0.36727272700000002</v>
      </c>
      <c r="O42">
        <v>0.48712446300000001</v>
      </c>
      <c r="P42">
        <v>0.36538698518798302</v>
      </c>
      <c r="Q42">
        <v>0.35699999999999998</v>
      </c>
      <c r="R42">
        <v>130.71724597174099</v>
      </c>
      <c r="S42">
        <v>0.57781961304135598</v>
      </c>
      <c r="T42">
        <v>22.085512947607601</v>
      </c>
      <c r="U42">
        <v>-1.53884005546569</v>
      </c>
      <c r="V42">
        <v>3.9095082936632402</v>
      </c>
      <c r="W42" t="s">
        <v>73</v>
      </c>
      <c r="X42">
        <v>13611</v>
      </c>
      <c r="Y42">
        <v>605141</v>
      </c>
    </row>
    <row r="43" spans="1:25" x14ac:dyDescent="0.3">
      <c r="A43" t="s">
        <v>173</v>
      </c>
      <c r="B43" t="s">
        <v>61</v>
      </c>
      <c r="C43">
        <v>149</v>
      </c>
      <c r="D43">
        <v>626</v>
      </c>
      <c r="E43">
        <v>16</v>
      </c>
      <c r="F43">
        <v>75</v>
      </c>
      <c r="G43">
        <v>67</v>
      </c>
      <c r="H43">
        <v>0</v>
      </c>
      <c r="I43">
        <v>0.103833865</v>
      </c>
      <c r="J43">
        <v>0.21565495200000001</v>
      </c>
      <c r="K43">
        <v>0.17235188500000001</v>
      </c>
      <c r="L43">
        <v>0.332512315</v>
      </c>
      <c r="M43">
        <v>0.27109515200000001</v>
      </c>
      <c r="N43">
        <v>0.35143769899999999</v>
      </c>
      <c r="O43">
        <v>0.44344703699999999</v>
      </c>
      <c r="P43">
        <v>0.34436820793151801</v>
      </c>
      <c r="Q43">
        <v>0.35599999999999998</v>
      </c>
      <c r="R43">
        <v>118.856251208991</v>
      </c>
      <c r="S43">
        <v>1.0874018571339501</v>
      </c>
      <c r="T43">
        <v>15.5395271754072</v>
      </c>
      <c r="U43">
        <v>1.6083079725503899</v>
      </c>
      <c r="V43">
        <v>3.8803061647792298</v>
      </c>
      <c r="W43" t="s">
        <v>173</v>
      </c>
      <c r="X43">
        <v>13621</v>
      </c>
      <c r="Y43">
        <v>600869</v>
      </c>
    </row>
    <row r="44" spans="1:25" x14ac:dyDescent="0.3">
      <c r="A44" t="s">
        <v>34</v>
      </c>
      <c r="B44" t="s">
        <v>25</v>
      </c>
      <c r="C44">
        <v>95</v>
      </c>
      <c r="D44">
        <v>409</v>
      </c>
      <c r="E44">
        <v>16</v>
      </c>
      <c r="F44">
        <v>54</v>
      </c>
      <c r="G44">
        <v>57</v>
      </c>
      <c r="H44">
        <v>1</v>
      </c>
      <c r="I44">
        <v>0.117359413</v>
      </c>
      <c r="J44">
        <v>0.16136919299999999</v>
      </c>
      <c r="K44">
        <v>0.21529745</v>
      </c>
      <c r="L44">
        <v>0.33576642299999998</v>
      </c>
      <c r="M44">
        <v>0.30594900800000002</v>
      </c>
      <c r="N44">
        <v>0.39364303099999998</v>
      </c>
      <c r="O44">
        <v>0.52124645800000002</v>
      </c>
      <c r="P44">
        <v>0.38931176952413599</v>
      </c>
      <c r="Q44">
        <v>0.39200000000000002</v>
      </c>
      <c r="R44">
        <v>146.26623672472201</v>
      </c>
      <c r="S44">
        <v>-0.11077035637572399</v>
      </c>
      <c r="T44">
        <v>23.979204917585399</v>
      </c>
      <c r="U44">
        <v>0.38862013816833402</v>
      </c>
      <c r="V44">
        <v>3.8186123282059499</v>
      </c>
      <c r="W44" t="s">
        <v>34</v>
      </c>
      <c r="X44">
        <v>13624</v>
      </c>
      <c r="Y44">
        <v>608369</v>
      </c>
    </row>
    <row r="45" spans="1:25" x14ac:dyDescent="0.3">
      <c r="A45" t="s">
        <v>457</v>
      </c>
      <c r="B45" t="s">
        <v>274</v>
      </c>
      <c r="C45">
        <v>144</v>
      </c>
      <c r="D45">
        <v>616</v>
      </c>
      <c r="E45">
        <v>14</v>
      </c>
      <c r="F45">
        <v>74</v>
      </c>
      <c r="G45">
        <v>61</v>
      </c>
      <c r="H45">
        <v>3</v>
      </c>
      <c r="I45">
        <v>0.13636363600000001</v>
      </c>
      <c r="J45">
        <v>0.254870129</v>
      </c>
      <c r="K45">
        <v>0.148076923</v>
      </c>
      <c r="L45">
        <v>0.35042735000000003</v>
      </c>
      <c r="M45">
        <v>0.263461538</v>
      </c>
      <c r="N45">
        <v>0.375</v>
      </c>
      <c r="O45">
        <v>0.41153846100000002</v>
      </c>
      <c r="P45">
        <v>0.34715681366804102</v>
      </c>
      <c r="Q45">
        <v>0.35299999999999998</v>
      </c>
      <c r="R45">
        <v>120.05054854887</v>
      </c>
      <c r="S45">
        <v>-1.0369716105051301</v>
      </c>
      <c r="T45">
        <v>14.0850202882269</v>
      </c>
      <c r="U45">
        <v>2.01025694608688</v>
      </c>
      <c r="V45">
        <v>3.7402429582957799</v>
      </c>
      <c r="W45" t="s">
        <v>457</v>
      </c>
      <c r="X45">
        <v>17232</v>
      </c>
      <c r="Y45">
        <v>660162</v>
      </c>
    </row>
    <row r="46" spans="1:25" x14ac:dyDescent="0.3">
      <c r="A46" t="s">
        <v>198</v>
      </c>
      <c r="B46" t="s">
        <v>269</v>
      </c>
      <c r="C46">
        <v>152</v>
      </c>
      <c r="D46">
        <v>643</v>
      </c>
      <c r="E46">
        <v>21</v>
      </c>
      <c r="F46">
        <v>94</v>
      </c>
      <c r="G46">
        <v>71</v>
      </c>
      <c r="H46">
        <v>4</v>
      </c>
      <c r="I46">
        <v>8.5536547000000004E-2</v>
      </c>
      <c r="J46">
        <v>0.13996889500000001</v>
      </c>
      <c r="K46">
        <v>0.19400352800000001</v>
      </c>
      <c r="L46">
        <v>0.28322439999999999</v>
      </c>
      <c r="M46">
        <v>0.26631393199999998</v>
      </c>
      <c r="N46">
        <v>0.34015748000000001</v>
      </c>
      <c r="O46">
        <v>0.46031746000000001</v>
      </c>
      <c r="P46">
        <v>0.34072438313585701</v>
      </c>
      <c r="Q46">
        <v>0.34399999999999997</v>
      </c>
      <c r="R46">
        <v>117.434093018848</v>
      </c>
      <c r="S46">
        <v>-4.8615423729643198E-2</v>
      </c>
      <c r="T46">
        <v>14.2225421816756</v>
      </c>
      <c r="U46">
        <v>1.3810969740152299</v>
      </c>
      <c r="V46">
        <v>3.7265239111636999</v>
      </c>
      <c r="W46" t="s">
        <v>198</v>
      </c>
      <c r="X46">
        <v>18036</v>
      </c>
      <c r="Y46">
        <v>630105</v>
      </c>
    </row>
    <row r="47" spans="1:25" x14ac:dyDescent="0.3">
      <c r="A47" t="s">
        <v>18</v>
      </c>
      <c r="B47" t="s">
        <v>42</v>
      </c>
      <c r="C47">
        <v>151</v>
      </c>
      <c r="D47">
        <v>622</v>
      </c>
      <c r="E47">
        <v>27</v>
      </c>
      <c r="F47">
        <v>75</v>
      </c>
      <c r="G47">
        <v>72</v>
      </c>
      <c r="H47">
        <v>3</v>
      </c>
      <c r="I47">
        <v>0.12861736300000001</v>
      </c>
      <c r="J47">
        <v>0.32475884199999999</v>
      </c>
      <c r="K47">
        <v>0.19281663499999999</v>
      </c>
      <c r="L47">
        <v>0.27184466000000002</v>
      </c>
      <c r="M47">
        <v>0.209829867</v>
      </c>
      <c r="N47">
        <v>0.31350482299999999</v>
      </c>
      <c r="O47">
        <v>0.40264650200000002</v>
      </c>
      <c r="P47">
        <v>0.31149108137731701</v>
      </c>
      <c r="Q47">
        <v>0.32100000000000001</v>
      </c>
      <c r="R47">
        <v>101.43155632366</v>
      </c>
      <c r="S47">
        <v>-0.87210596771910698</v>
      </c>
      <c r="T47">
        <v>0.21808067002905701</v>
      </c>
      <c r="U47">
        <v>15.525999784469599</v>
      </c>
      <c r="V47">
        <v>3.7257371272663402</v>
      </c>
      <c r="W47" t="s">
        <v>18</v>
      </c>
      <c r="X47">
        <v>16505</v>
      </c>
      <c r="Y47">
        <v>656305</v>
      </c>
    </row>
    <row r="48" spans="1:25" x14ac:dyDescent="0.3">
      <c r="A48" t="s">
        <v>294</v>
      </c>
      <c r="B48" t="s">
        <v>44</v>
      </c>
      <c r="C48">
        <v>134</v>
      </c>
      <c r="D48">
        <v>585</v>
      </c>
      <c r="E48">
        <v>20</v>
      </c>
      <c r="F48">
        <v>84</v>
      </c>
      <c r="G48">
        <v>60</v>
      </c>
      <c r="H48">
        <v>1</v>
      </c>
      <c r="I48">
        <v>0.104273504</v>
      </c>
      <c r="J48">
        <v>0.18803418799999999</v>
      </c>
      <c r="K48">
        <v>0.19881889699999999</v>
      </c>
      <c r="L48">
        <v>0.27792207699999999</v>
      </c>
      <c r="M48">
        <v>0.25</v>
      </c>
      <c r="N48">
        <v>0.33675213599999998</v>
      </c>
      <c r="O48">
        <v>0.44881889699999999</v>
      </c>
      <c r="P48">
        <v>0.33784446767252702</v>
      </c>
      <c r="Q48">
        <v>0.34599999999999997</v>
      </c>
      <c r="R48">
        <v>108.717250937168</v>
      </c>
      <c r="S48">
        <v>2.6100796365644698</v>
      </c>
      <c r="T48">
        <v>8.8537137410600195</v>
      </c>
      <c r="U48">
        <v>7.53656005859375</v>
      </c>
      <c r="V48">
        <v>3.6628193282299102</v>
      </c>
      <c r="W48" t="s">
        <v>294</v>
      </c>
      <c r="X48">
        <v>10472</v>
      </c>
      <c r="Y48">
        <v>571771</v>
      </c>
    </row>
    <row r="49" spans="1:25" x14ac:dyDescent="0.3">
      <c r="A49" t="s">
        <v>197</v>
      </c>
      <c r="B49" t="s">
        <v>21</v>
      </c>
      <c r="C49">
        <v>156</v>
      </c>
      <c r="D49">
        <v>686</v>
      </c>
      <c r="E49">
        <v>30</v>
      </c>
      <c r="F49">
        <v>103</v>
      </c>
      <c r="G49">
        <v>106</v>
      </c>
      <c r="H49">
        <v>20</v>
      </c>
      <c r="I49">
        <v>6.8513118999999997E-2</v>
      </c>
      <c r="J49">
        <v>0.18658892099999999</v>
      </c>
      <c r="K49">
        <v>0.22893481700000001</v>
      </c>
      <c r="L49">
        <v>0.27824267699999999</v>
      </c>
      <c r="M49">
        <v>0.25914149399999997</v>
      </c>
      <c r="N49">
        <v>0.31049562600000002</v>
      </c>
      <c r="O49">
        <v>0.48807631099999998</v>
      </c>
      <c r="P49">
        <v>0.33586148394827198</v>
      </c>
      <c r="Q49">
        <v>0.32900000000000001</v>
      </c>
      <c r="R49">
        <v>107.863890219796</v>
      </c>
      <c r="S49">
        <v>5.0476502995006696</v>
      </c>
      <c r="T49">
        <v>11.9153362681225</v>
      </c>
      <c r="U49">
        <v>1.5398289561271601</v>
      </c>
      <c r="V49">
        <v>3.6556574354701601</v>
      </c>
      <c r="W49" t="s">
        <v>197</v>
      </c>
      <c r="X49">
        <v>16556</v>
      </c>
      <c r="Y49">
        <v>645277</v>
      </c>
    </row>
    <row r="50" spans="1:25" x14ac:dyDescent="0.3">
      <c r="A50" t="s">
        <v>106</v>
      </c>
      <c r="B50" t="s">
        <v>112</v>
      </c>
      <c r="C50">
        <v>138</v>
      </c>
      <c r="D50">
        <v>585</v>
      </c>
      <c r="E50">
        <v>34</v>
      </c>
      <c r="F50">
        <v>95</v>
      </c>
      <c r="G50">
        <v>100</v>
      </c>
      <c r="H50">
        <v>3</v>
      </c>
      <c r="I50">
        <v>7.0085469999999997E-2</v>
      </c>
      <c r="J50">
        <v>0.20683760600000001</v>
      </c>
      <c r="K50">
        <v>0.26741996200000001</v>
      </c>
      <c r="L50">
        <v>0.34031413599999999</v>
      </c>
      <c r="M50">
        <v>0.30885122399999998</v>
      </c>
      <c r="N50">
        <v>0.36239316199999999</v>
      </c>
      <c r="O50">
        <v>0.57627118600000005</v>
      </c>
      <c r="P50">
        <v>0.39124431846470598</v>
      </c>
      <c r="Q50">
        <v>0.374</v>
      </c>
      <c r="R50">
        <v>140.28218533648399</v>
      </c>
      <c r="S50">
        <v>0.16982734901830501</v>
      </c>
      <c r="T50">
        <v>30.169585942923199</v>
      </c>
      <c r="U50">
        <v>-13.9279398918151</v>
      </c>
      <c r="V50">
        <v>3.5954954927209499</v>
      </c>
      <c r="W50" t="s">
        <v>106</v>
      </c>
      <c r="X50">
        <v>11737</v>
      </c>
      <c r="Y50">
        <v>592206</v>
      </c>
    </row>
    <row r="51" spans="1:25" x14ac:dyDescent="0.3">
      <c r="A51" t="s">
        <v>87</v>
      </c>
      <c r="B51" t="s">
        <v>88</v>
      </c>
      <c r="C51">
        <v>152</v>
      </c>
      <c r="D51">
        <v>637</v>
      </c>
      <c r="E51">
        <v>37</v>
      </c>
      <c r="F51">
        <v>81</v>
      </c>
      <c r="G51">
        <v>94</v>
      </c>
      <c r="H51">
        <v>3</v>
      </c>
      <c r="I51">
        <v>9.4191522E-2</v>
      </c>
      <c r="J51">
        <v>0.19937205599999999</v>
      </c>
      <c r="K51">
        <v>0.25668449199999999</v>
      </c>
      <c r="L51">
        <v>0.274314214</v>
      </c>
      <c r="M51">
        <v>0.26203208500000003</v>
      </c>
      <c r="N51">
        <v>0.34379905799999999</v>
      </c>
      <c r="O51">
        <v>0.51871657699999996</v>
      </c>
      <c r="P51">
        <v>0.36261495451919601</v>
      </c>
      <c r="Q51">
        <v>0.377</v>
      </c>
      <c r="R51">
        <v>131.02240683794199</v>
      </c>
      <c r="S51">
        <v>-2.2765878527425198</v>
      </c>
      <c r="T51">
        <v>22.8806984320236</v>
      </c>
      <c r="U51">
        <v>-8.96666979789733</v>
      </c>
      <c r="V51">
        <v>3.5369247036520299</v>
      </c>
      <c r="W51" t="s">
        <v>87</v>
      </c>
      <c r="X51">
        <v>19251</v>
      </c>
      <c r="Y51">
        <v>624413</v>
      </c>
    </row>
    <row r="52" spans="1:25" x14ac:dyDescent="0.3">
      <c r="A52" t="s">
        <v>476</v>
      </c>
      <c r="B52" t="s">
        <v>112</v>
      </c>
      <c r="C52">
        <v>129</v>
      </c>
      <c r="D52">
        <v>533</v>
      </c>
      <c r="E52">
        <v>36</v>
      </c>
      <c r="F52">
        <v>73</v>
      </c>
      <c r="G52">
        <v>99</v>
      </c>
      <c r="H52">
        <v>1</v>
      </c>
      <c r="I52">
        <v>0.14446529</v>
      </c>
      <c r="J52">
        <v>0.238273921</v>
      </c>
      <c r="K52">
        <v>0.296875</v>
      </c>
      <c r="L52">
        <v>0.287197231</v>
      </c>
      <c r="M52">
        <v>0.265625</v>
      </c>
      <c r="N52">
        <v>0.37523452099999999</v>
      </c>
      <c r="O52">
        <v>0.5625</v>
      </c>
      <c r="P52">
        <v>0.391317901846579</v>
      </c>
      <c r="Q52">
        <v>0.40600000000000003</v>
      </c>
      <c r="R52">
        <v>140.33000801727599</v>
      </c>
      <c r="S52">
        <v>-1.85798766510561</v>
      </c>
      <c r="T52">
        <v>25.5075753689894</v>
      </c>
      <c r="U52">
        <v>-8.3810129165649396</v>
      </c>
      <c r="V52">
        <v>3.5093989222323998</v>
      </c>
      <c r="W52" t="s">
        <v>476</v>
      </c>
      <c r="X52">
        <v>4314</v>
      </c>
      <c r="Y52">
        <v>458015</v>
      </c>
    </row>
    <row r="53" spans="1:25" x14ac:dyDescent="0.3">
      <c r="A53" t="s">
        <v>495</v>
      </c>
      <c r="B53" t="s">
        <v>46</v>
      </c>
      <c r="C53">
        <v>131</v>
      </c>
      <c r="D53">
        <v>567</v>
      </c>
      <c r="E53">
        <v>14</v>
      </c>
      <c r="F53">
        <v>76</v>
      </c>
      <c r="G53">
        <v>58</v>
      </c>
      <c r="H53">
        <v>9</v>
      </c>
      <c r="I53">
        <v>6.8783068000000003E-2</v>
      </c>
      <c r="J53">
        <v>0.137566137</v>
      </c>
      <c r="K53">
        <v>0.145914397</v>
      </c>
      <c r="L53">
        <v>0.316901408</v>
      </c>
      <c r="M53">
        <v>0.28988326800000003</v>
      </c>
      <c r="N53">
        <v>0.348056537</v>
      </c>
      <c r="O53">
        <v>0.435797665</v>
      </c>
      <c r="P53">
        <v>0.33751287500557597</v>
      </c>
      <c r="Q53">
        <v>0.31900000000000001</v>
      </c>
      <c r="R53">
        <v>109.791782516398</v>
      </c>
      <c r="S53">
        <v>1.2036530035547901</v>
      </c>
      <c r="T53">
        <v>8.2716065808802597</v>
      </c>
      <c r="U53">
        <v>7.5783299207687298</v>
      </c>
      <c r="V53">
        <v>3.49569795053876</v>
      </c>
      <c r="W53" t="s">
        <v>495</v>
      </c>
      <c r="X53">
        <v>5933</v>
      </c>
      <c r="Y53">
        <v>516416</v>
      </c>
    </row>
    <row r="54" spans="1:25" x14ac:dyDescent="0.3">
      <c r="A54" t="s">
        <v>28</v>
      </c>
      <c r="B54" t="s">
        <v>29</v>
      </c>
      <c r="C54">
        <v>144</v>
      </c>
      <c r="D54">
        <v>598</v>
      </c>
      <c r="E54">
        <v>33</v>
      </c>
      <c r="F54">
        <v>92</v>
      </c>
      <c r="G54">
        <v>104</v>
      </c>
      <c r="H54">
        <v>1</v>
      </c>
      <c r="I54">
        <v>8.3612039999999999E-2</v>
      </c>
      <c r="J54">
        <v>0.24247491600000001</v>
      </c>
      <c r="K54">
        <v>0.25325884500000001</v>
      </c>
      <c r="L54">
        <v>0.32044198800000001</v>
      </c>
      <c r="M54">
        <v>0.277467411</v>
      </c>
      <c r="N54">
        <v>0.34615384599999999</v>
      </c>
      <c r="O54">
        <v>0.53072625600000001</v>
      </c>
      <c r="P54">
        <v>0.36949823323418102</v>
      </c>
      <c r="Q54">
        <v>0.38900000000000001</v>
      </c>
      <c r="R54">
        <v>136.95088963935899</v>
      </c>
      <c r="S54">
        <v>-0.38992118765599998</v>
      </c>
      <c r="T54">
        <v>26.663868730251298</v>
      </c>
      <c r="U54">
        <v>-12.5290598273277</v>
      </c>
      <c r="V54">
        <v>3.4815246417974501</v>
      </c>
      <c r="W54" t="s">
        <v>28</v>
      </c>
      <c r="X54">
        <v>19556</v>
      </c>
      <c r="Y54">
        <v>670541</v>
      </c>
    </row>
    <row r="55" spans="1:25" x14ac:dyDescent="0.3">
      <c r="A55" t="s">
        <v>426</v>
      </c>
      <c r="B55" t="s">
        <v>99</v>
      </c>
      <c r="C55">
        <v>135</v>
      </c>
      <c r="D55">
        <v>543</v>
      </c>
      <c r="E55">
        <v>26</v>
      </c>
      <c r="F55">
        <v>73</v>
      </c>
      <c r="G55">
        <v>72</v>
      </c>
      <c r="H55">
        <v>0</v>
      </c>
      <c r="I55">
        <v>0.136279926</v>
      </c>
      <c r="J55">
        <v>0.20994475100000001</v>
      </c>
      <c r="K55">
        <v>0.22757111599999999</v>
      </c>
      <c r="L55">
        <v>0.26769230700000002</v>
      </c>
      <c r="M55">
        <v>0.24726476999999999</v>
      </c>
      <c r="N55">
        <v>0.351749539</v>
      </c>
      <c r="O55">
        <v>0.47483588599999998</v>
      </c>
      <c r="P55">
        <v>0.35261761723516599</v>
      </c>
      <c r="Q55">
        <v>0.38800000000000001</v>
      </c>
      <c r="R55">
        <v>125.970590156166</v>
      </c>
      <c r="S55">
        <v>-1.25773720140568</v>
      </c>
      <c r="T55">
        <v>16.007942439960999</v>
      </c>
      <c r="U55">
        <v>-0.53733003139495805</v>
      </c>
      <c r="V55">
        <v>3.4256260934211702</v>
      </c>
      <c r="W55" t="s">
        <v>426</v>
      </c>
      <c r="X55">
        <v>5038</v>
      </c>
      <c r="Y55">
        <v>518626</v>
      </c>
    </row>
    <row r="56" spans="1:25" x14ac:dyDescent="0.3">
      <c r="A56" t="s">
        <v>158</v>
      </c>
      <c r="B56" t="s">
        <v>112</v>
      </c>
      <c r="C56">
        <v>150</v>
      </c>
      <c r="D56">
        <v>631</v>
      </c>
      <c r="E56">
        <v>21</v>
      </c>
      <c r="F56">
        <v>98</v>
      </c>
      <c r="G56">
        <v>69</v>
      </c>
      <c r="H56">
        <v>12</v>
      </c>
      <c r="I56">
        <v>0.112519809</v>
      </c>
      <c r="J56">
        <v>0.22345483299999999</v>
      </c>
      <c r="K56">
        <v>0.18984962399999999</v>
      </c>
      <c r="L56">
        <v>0.32620320800000002</v>
      </c>
      <c r="M56">
        <v>0.26879699200000001</v>
      </c>
      <c r="N56">
        <v>0.376190476</v>
      </c>
      <c r="O56">
        <v>0.45864661600000001</v>
      </c>
      <c r="P56">
        <v>0.36265872838197699</v>
      </c>
      <c r="Q56">
        <v>0.35199999999999998</v>
      </c>
      <c r="R56">
        <v>121.704083665021</v>
      </c>
      <c r="S56">
        <v>-0.26580102019943203</v>
      </c>
      <c r="T56">
        <v>17.1691079710107</v>
      </c>
      <c r="U56">
        <v>-4.2787499427795401</v>
      </c>
      <c r="V56">
        <v>3.4141028590019298</v>
      </c>
      <c r="W56" t="s">
        <v>158</v>
      </c>
      <c r="X56">
        <v>21523</v>
      </c>
      <c r="Y56">
        <v>663697</v>
      </c>
    </row>
    <row r="57" spans="1:25" x14ac:dyDescent="0.3">
      <c r="A57" t="s">
        <v>471</v>
      </c>
      <c r="B57" t="s">
        <v>29</v>
      </c>
      <c r="C57">
        <v>143</v>
      </c>
      <c r="D57">
        <v>605</v>
      </c>
      <c r="E57">
        <v>15</v>
      </c>
      <c r="F57">
        <v>83</v>
      </c>
      <c r="G57">
        <v>81</v>
      </c>
      <c r="H57">
        <v>1</v>
      </c>
      <c r="I57">
        <v>9.7520660999999995E-2</v>
      </c>
      <c r="J57">
        <v>0.11239669400000001</v>
      </c>
      <c r="K57">
        <v>0.14339622599999999</v>
      </c>
      <c r="L57">
        <v>0.33551198199999999</v>
      </c>
      <c r="M57">
        <v>0.31886792400000002</v>
      </c>
      <c r="N57">
        <v>0.38347107400000002</v>
      </c>
      <c r="O57">
        <v>0.46226414999999998</v>
      </c>
      <c r="P57">
        <v>0.363231038968163</v>
      </c>
      <c r="Q57">
        <v>0.32600000000000001</v>
      </c>
      <c r="R57">
        <v>132.71568723114299</v>
      </c>
      <c r="S57">
        <v>-1.3588756714016199</v>
      </c>
      <c r="T57">
        <v>22.874474196784298</v>
      </c>
      <c r="U57">
        <v>-10.9043097794055</v>
      </c>
      <c r="V57">
        <v>3.2886264530455001</v>
      </c>
      <c r="W57" t="s">
        <v>471</v>
      </c>
      <c r="X57">
        <v>19198</v>
      </c>
      <c r="Y57">
        <v>493329</v>
      </c>
    </row>
    <row r="58" spans="1:25" x14ac:dyDescent="0.3">
      <c r="A58" t="s">
        <v>92</v>
      </c>
      <c r="B58" t="s">
        <v>21</v>
      </c>
      <c r="C58">
        <v>160</v>
      </c>
      <c r="D58">
        <v>653</v>
      </c>
      <c r="E58">
        <v>27</v>
      </c>
      <c r="F58">
        <v>78</v>
      </c>
      <c r="G58">
        <v>88</v>
      </c>
      <c r="H58">
        <v>9</v>
      </c>
      <c r="I58">
        <v>7.9632464999999999E-2</v>
      </c>
      <c r="J58">
        <v>0.255742725</v>
      </c>
      <c r="K58">
        <v>0.20068027199999999</v>
      </c>
      <c r="L58">
        <v>0.29675810400000002</v>
      </c>
      <c r="M58">
        <v>0.24829931899999999</v>
      </c>
      <c r="N58">
        <v>0.31134969299999998</v>
      </c>
      <c r="O58">
        <v>0.44897959100000001</v>
      </c>
      <c r="P58">
        <v>0.322436959563214</v>
      </c>
      <c r="Q58">
        <v>0.33200000000000002</v>
      </c>
      <c r="R58">
        <v>99.139138406213306</v>
      </c>
      <c r="S58">
        <v>1.7442358166445</v>
      </c>
      <c r="T58">
        <v>1.02859453526459</v>
      </c>
      <c r="U58">
        <v>9.8493900299072195</v>
      </c>
      <c r="V58">
        <v>3.2862787246171701</v>
      </c>
      <c r="W58" t="s">
        <v>92</v>
      </c>
      <c r="X58">
        <v>18314</v>
      </c>
      <c r="Y58">
        <v>621020</v>
      </c>
    </row>
    <row r="59" spans="1:25" x14ac:dyDescent="0.3">
      <c r="A59" t="s">
        <v>55</v>
      </c>
      <c r="B59" t="s">
        <v>42</v>
      </c>
      <c r="C59">
        <v>119</v>
      </c>
      <c r="D59">
        <v>448</v>
      </c>
      <c r="E59">
        <v>17</v>
      </c>
      <c r="F59">
        <v>47</v>
      </c>
      <c r="G59">
        <v>59</v>
      </c>
      <c r="H59">
        <v>0</v>
      </c>
      <c r="I59">
        <v>8.9285714000000002E-2</v>
      </c>
      <c r="J59">
        <v>0.25446428500000001</v>
      </c>
      <c r="K59">
        <v>0.18829516499999999</v>
      </c>
      <c r="L59">
        <v>0.25660377299999998</v>
      </c>
      <c r="M59">
        <v>0.21628498700000001</v>
      </c>
      <c r="N59">
        <v>0.305803571</v>
      </c>
      <c r="O59">
        <v>0.40458015200000003</v>
      </c>
      <c r="P59">
        <v>0.30928154316331602</v>
      </c>
      <c r="Q59">
        <v>0.33700000000000002</v>
      </c>
      <c r="R59">
        <v>99.938409443608606</v>
      </c>
      <c r="S59">
        <v>-3.4790145445149299</v>
      </c>
      <c r="T59">
        <v>-3.51279723012961</v>
      </c>
      <c r="U59">
        <v>20.7815196514129</v>
      </c>
      <c r="V59">
        <v>3.2780151519087402</v>
      </c>
      <c r="W59" t="s">
        <v>55</v>
      </c>
      <c r="X59">
        <v>19352</v>
      </c>
      <c r="Y59">
        <v>669221</v>
      </c>
    </row>
    <row r="60" spans="1:25" x14ac:dyDescent="0.3">
      <c r="A60" t="s">
        <v>234</v>
      </c>
      <c r="B60" t="s">
        <v>278</v>
      </c>
      <c r="C60">
        <v>155</v>
      </c>
      <c r="D60">
        <v>639</v>
      </c>
      <c r="E60">
        <v>5</v>
      </c>
      <c r="F60">
        <v>83</v>
      </c>
      <c r="G60">
        <v>43</v>
      </c>
      <c r="H60">
        <v>10</v>
      </c>
      <c r="I60">
        <v>7.5117370000000003E-2</v>
      </c>
      <c r="J60">
        <v>0.10798122</v>
      </c>
      <c r="K60">
        <v>0.10571923699999999</v>
      </c>
      <c r="L60">
        <v>0.33928571400000002</v>
      </c>
      <c r="M60">
        <v>0.30502599600000002</v>
      </c>
      <c r="N60">
        <v>0.36792452799999997</v>
      </c>
      <c r="O60">
        <v>0.41074523299999999</v>
      </c>
      <c r="P60">
        <v>0.34051633464049003</v>
      </c>
      <c r="Q60">
        <v>0.32400000000000001</v>
      </c>
      <c r="R60">
        <v>112.84830627612099</v>
      </c>
      <c r="S60">
        <v>-0.86010367376729802</v>
      </c>
      <c r="T60">
        <v>9.5918050762822205</v>
      </c>
      <c r="U60">
        <v>1.5494731068611101</v>
      </c>
      <c r="V60">
        <v>3.2656104650110702</v>
      </c>
      <c r="W60" t="s">
        <v>234</v>
      </c>
      <c r="X60">
        <v>15223</v>
      </c>
      <c r="Y60">
        <v>624428</v>
      </c>
    </row>
    <row r="61" spans="1:25" x14ac:dyDescent="0.3">
      <c r="A61" t="s">
        <v>369</v>
      </c>
      <c r="B61" t="s">
        <v>112</v>
      </c>
      <c r="C61">
        <v>110</v>
      </c>
      <c r="D61">
        <v>485</v>
      </c>
      <c r="E61">
        <v>24</v>
      </c>
      <c r="F61">
        <v>77</v>
      </c>
      <c r="G61">
        <v>71</v>
      </c>
      <c r="H61">
        <v>1</v>
      </c>
      <c r="I61">
        <v>0.10927835</v>
      </c>
      <c r="J61">
        <v>0.15463917499999999</v>
      </c>
      <c r="K61">
        <v>0.250591016</v>
      </c>
      <c r="L61">
        <v>0.32407407399999999</v>
      </c>
      <c r="M61">
        <v>0.30496453899999998</v>
      </c>
      <c r="N61">
        <v>0.39381443199999999</v>
      </c>
      <c r="O61">
        <v>0.55555555499999998</v>
      </c>
      <c r="P61">
        <v>0.40333862701230799</v>
      </c>
      <c r="Q61">
        <v>0.39</v>
      </c>
      <c r="R61">
        <v>148.14241467557099</v>
      </c>
      <c r="S61">
        <v>-3.71039509936235</v>
      </c>
      <c r="T61">
        <v>26.014373237168499</v>
      </c>
      <c r="U61">
        <v>-9.9937000274658203</v>
      </c>
      <c r="V61">
        <v>3.2371222108892099</v>
      </c>
      <c r="W61" t="s">
        <v>369</v>
      </c>
      <c r="X61">
        <v>13590</v>
      </c>
      <c r="Y61">
        <v>608385</v>
      </c>
    </row>
    <row r="62" spans="1:25" x14ac:dyDescent="0.3">
      <c r="A62" t="s">
        <v>170</v>
      </c>
      <c r="B62" t="s">
        <v>27</v>
      </c>
      <c r="C62">
        <v>152</v>
      </c>
      <c r="D62">
        <v>650</v>
      </c>
      <c r="E62">
        <v>18</v>
      </c>
      <c r="F62">
        <v>85</v>
      </c>
      <c r="G62">
        <v>73</v>
      </c>
      <c r="H62">
        <v>0</v>
      </c>
      <c r="I62">
        <v>7.0769230000000002E-2</v>
      </c>
      <c r="J62">
        <v>0.16307692300000001</v>
      </c>
      <c r="K62">
        <v>0.154115587</v>
      </c>
      <c r="L62">
        <v>0.32671081600000001</v>
      </c>
      <c r="M62">
        <v>0.29071803800000001</v>
      </c>
      <c r="N62">
        <v>0.367692307</v>
      </c>
      <c r="O62">
        <v>0.44483362500000001</v>
      </c>
      <c r="P62">
        <v>0.35304914940670901</v>
      </c>
      <c r="Q62">
        <v>0.34599999999999997</v>
      </c>
      <c r="R62">
        <v>129.16826559853499</v>
      </c>
      <c r="S62">
        <v>-0.69110162020660904</v>
      </c>
      <c r="T62">
        <v>22.5216162388522</v>
      </c>
      <c r="U62">
        <v>-12.810589790344199</v>
      </c>
      <c r="V62">
        <v>3.21741972257652</v>
      </c>
      <c r="W62" t="s">
        <v>170</v>
      </c>
      <c r="X62">
        <v>17982</v>
      </c>
      <c r="Y62">
        <v>664034</v>
      </c>
    </row>
    <row r="63" spans="1:25" x14ac:dyDescent="0.3">
      <c r="A63" t="s">
        <v>430</v>
      </c>
      <c r="B63" t="s">
        <v>25</v>
      </c>
      <c r="C63">
        <v>117</v>
      </c>
      <c r="D63">
        <v>422</v>
      </c>
      <c r="E63">
        <v>21</v>
      </c>
      <c r="F63">
        <v>53</v>
      </c>
      <c r="G63">
        <v>69</v>
      </c>
      <c r="H63">
        <v>9</v>
      </c>
      <c r="I63">
        <v>7.1090047000000003E-2</v>
      </c>
      <c r="J63">
        <v>0.189573459</v>
      </c>
      <c r="K63">
        <v>0.23958333300000001</v>
      </c>
      <c r="L63">
        <v>0.32631578900000002</v>
      </c>
      <c r="M63">
        <v>0.296875</v>
      </c>
      <c r="N63">
        <v>0.35545023599999997</v>
      </c>
      <c r="O63">
        <v>0.53645833300000001</v>
      </c>
      <c r="P63">
        <v>0.37484273100583698</v>
      </c>
      <c r="Q63">
        <v>0.35899999999999999</v>
      </c>
      <c r="R63">
        <v>136.86264323921799</v>
      </c>
      <c r="S63">
        <v>0.91981959459371798</v>
      </c>
      <c r="T63">
        <v>20.7235859870766</v>
      </c>
      <c r="U63">
        <v>-3.4460448622703499</v>
      </c>
      <c r="V63">
        <v>3.1513395446383501</v>
      </c>
      <c r="W63" t="s">
        <v>430</v>
      </c>
      <c r="X63">
        <v>9256</v>
      </c>
      <c r="Y63">
        <v>572041</v>
      </c>
    </row>
    <row r="64" spans="1:25" x14ac:dyDescent="0.3">
      <c r="A64" t="s">
        <v>130</v>
      </c>
      <c r="B64" t="s">
        <v>278</v>
      </c>
      <c r="C64">
        <v>140</v>
      </c>
      <c r="D64">
        <v>555</v>
      </c>
      <c r="E64">
        <v>25</v>
      </c>
      <c r="F64">
        <v>77</v>
      </c>
      <c r="G64">
        <v>73</v>
      </c>
      <c r="H64">
        <v>5</v>
      </c>
      <c r="I64">
        <v>0.10270270200000001</v>
      </c>
      <c r="J64">
        <v>0.28108108100000001</v>
      </c>
      <c r="K64">
        <v>0.21931589500000001</v>
      </c>
      <c r="L64">
        <v>0.33123028300000001</v>
      </c>
      <c r="M64">
        <v>0.261569416</v>
      </c>
      <c r="N64">
        <v>0.33693693600000002</v>
      </c>
      <c r="O64">
        <v>0.48088531099999998</v>
      </c>
      <c r="P64">
        <v>0.34926334959505201</v>
      </c>
      <c r="Q64">
        <v>0.32500000000000001</v>
      </c>
      <c r="R64">
        <v>119.57192525300501</v>
      </c>
      <c r="S64">
        <v>-1.23484854400157</v>
      </c>
      <c r="T64">
        <v>12.780312885335199</v>
      </c>
      <c r="U64">
        <v>-0.61930012702941895</v>
      </c>
      <c r="V64">
        <v>3.0981681903479901</v>
      </c>
      <c r="W64" t="s">
        <v>130</v>
      </c>
      <c r="X64">
        <v>15986</v>
      </c>
      <c r="Y64">
        <v>642715</v>
      </c>
    </row>
    <row r="65" spans="1:25" x14ac:dyDescent="0.3">
      <c r="A65" t="s">
        <v>359</v>
      </c>
      <c r="B65" t="s">
        <v>278</v>
      </c>
      <c r="C65">
        <v>144</v>
      </c>
      <c r="D65">
        <v>586</v>
      </c>
      <c r="E65">
        <v>25</v>
      </c>
      <c r="F65">
        <v>86</v>
      </c>
      <c r="G65">
        <v>73</v>
      </c>
      <c r="H65">
        <v>10</v>
      </c>
      <c r="I65">
        <v>0.105802047</v>
      </c>
      <c r="J65">
        <v>0.23037542599999999</v>
      </c>
      <c r="K65">
        <v>0.21637426900000001</v>
      </c>
      <c r="L65">
        <v>0.31267605599999998</v>
      </c>
      <c r="M65">
        <v>0.26510721199999998</v>
      </c>
      <c r="N65">
        <v>0.35324232</v>
      </c>
      <c r="O65">
        <v>0.48148148099999999</v>
      </c>
      <c r="P65">
        <v>0.35624737602328899</v>
      </c>
      <c r="Q65">
        <v>0.34599999999999997</v>
      </c>
      <c r="R65">
        <v>124.329837669669</v>
      </c>
      <c r="S65">
        <v>2.5408522672951199</v>
      </c>
      <c r="T65">
        <v>20.691231263736299</v>
      </c>
      <c r="U65">
        <v>-9.4486320018768293</v>
      </c>
      <c r="V65">
        <v>3.0975764422018699</v>
      </c>
      <c r="W65" t="s">
        <v>359</v>
      </c>
      <c r="X65">
        <v>15429</v>
      </c>
      <c r="Y65">
        <v>592178</v>
      </c>
    </row>
    <row r="66" spans="1:25" x14ac:dyDescent="0.3">
      <c r="A66" t="s">
        <v>498</v>
      </c>
      <c r="B66" t="s">
        <v>272</v>
      </c>
      <c r="C66">
        <v>136</v>
      </c>
      <c r="D66">
        <v>501</v>
      </c>
      <c r="E66">
        <v>11</v>
      </c>
      <c r="F66">
        <v>73</v>
      </c>
      <c r="G66">
        <v>54</v>
      </c>
      <c r="H66">
        <v>8</v>
      </c>
      <c r="I66">
        <v>5.5888223000000001E-2</v>
      </c>
      <c r="J66">
        <v>0.225548902</v>
      </c>
      <c r="K66">
        <v>0.15652173899999999</v>
      </c>
      <c r="L66">
        <v>0.32743362799999998</v>
      </c>
      <c r="M66">
        <v>0.26521739100000002</v>
      </c>
      <c r="N66">
        <v>0.319361277</v>
      </c>
      <c r="O66">
        <v>0.42173913000000002</v>
      </c>
      <c r="P66">
        <v>0.316827968812324</v>
      </c>
      <c r="Q66">
        <v>0.28599999999999998</v>
      </c>
      <c r="R66">
        <v>104.977642188245</v>
      </c>
      <c r="S66">
        <v>1.32737492909654</v>
      </c>
      <c r="T66">
        <v>4.3806324163214603</v>
      </c>
      <c r="U66">
        <v>9.15406990051269</v>
      </c>
      <c r="V66">
        <v>3.0865281572366299</v>
      </c>
      <c r="W66" t="s">
        <v>498</v>
      </c>
      <c r="X66">
        <v>13853</v>
      </c>
      <c r="Y66">
        <v>621563</v>
      </c>
    </row>
    <row r="67" spans="1:25" x14ac:dyDescent="0.3">
      <c r="A67" t="s">
        <v>500</v>
      </c>
      <c r="B67" t="s">
        <v>40</v>
      </c>
      <c r="C67">
        <v>112</v>
      </c>
      <c r="D67">
        <v>427</v>
      </c>
      <c r="E67">
        <v>8</v>
      </c>
      <c r="F67">
        <v>38</v>
      </c>
      <c r="G67">
        <v>53</v>
      </c>
      <c r="H67">
        <v>0</v>
      </c>
      <c r="I67">
        <v>0.114754098</v>
      </c>
      <c r="J67">
        <v>0.19906323100000001</v>
      </c>
      <c r="K67">
        <v>0.122994653</v>
      </c>
      <c r="L67">
        <v>0.296819787</v>
      </c>
      <c r="M67">
        <v>0.24598930399999999</v>
      </c>
      <c r="N67">
        <v>0.33489461300000001</v>
      </c>
      <c r="O67">
        <v>0.36898395699999997</v>
      </c>
      <c r="P67">
        <v>0.31187729478161502</v>
      </c>
      <c r="Q67">
        <v>0.314</v>
      </c>
      <c r="R67">
        <v>92.292783926911298</v>
      </c>
      <c r="S67">
        <v>-0.98965928098186795</v>
      </c>
      <c r="T67">
        <v>-5.1792758681184496</v>
      </c>
      <c r="U67">
        <v>21.534869670867899</v>
      </c>
      <c r="V67">
        <v>3.0757017052392999</v>
      </c>
      <c r="W67" t="s">
        <v>500</v>
      </c>
      <c r="X67">
        <v>13723</v>
      </c>
      <c r="Y67">
        <v>607732</v>
      </c>
    </row>
    <row r="68" spans="1:25" x14ac:dyDescent="0.3">
      <c r="A68" t="s">
        <v>186</v>
      </c>
      <c r="B68" t="s">
        <v>27</v>
      </c>
      <c r="C68">
        <v>160</v>
      </c>
      <c r="D68">
        <v>687</v>
      </c>
      <c r="E68">
        <v>9</v>
      </c>
      <c r="F68">
        <v>89</v>
      </c>
      <c r="G68">
        <v>54</v>
      </c>
      <c r="H68">
        <v>3</v>
      </c>
      <c r="I68">
        <v>8.4425035999999995E-2</v>
      </c>
      <c r="J68">
        <v>0.16593886399999999</v>
      </c>
      <c r="K68">
        <v>0.103392569</v>
      </c>
      <c r="L68">
        <v>0.32</v>
      </c>
      <c r="M68">
        <v>0.27302100099999999</v>
      </c>
      <c r="N68">
        <v>0.33819241900000002</v>
      </c>
      <c r="O68">
        <v>0.37641356999999998</v>
      </c>
      <c r="P68">
        <v>0.31410369081218698</v>
      </c>
      <c r="Q68">
        <v>0.29799999999999999</v>
      </c>
      <c r="R68">
        <v>102.84996541069</v>
      </c>
      <c r="S68">
        <v>-2.9937851435970502</v>
      </c>
      <c r="T68">
        <v>-0.59661777962621099</v>
      </c>
      <c r="U68">
        <v>7.5389339923858598</v>
      </c>
      <c r="V68">
        <v>3.0675013824239499</v>
      </c>
      <c r="W68" t="s">
        <v>186</v>
      </c>
      <c r="X68">
        <v>15491</v>
      </c>
      <c r="Y68">
        <v>641487</v>
      </c>
    </row>
    <row r="69" spans="1:25" x14ac:dyDescent="0.3">
      <c r="A69" t="s">
        <v>240</v>
      </c>
      <c r="B69" t="s">
        <v>278</v>
      </c>
      <c r="C69">
        <v>158</v>
      </c>
      <c r="D69">
        <v>638</v>
      </c>
      <c r="E69">
        <v>4</v>
      </c>
      <c r="F69">
        <v>86</v>
      </c>
      <c r="G69">
        <v>48</v>
      </c>
      <c r="H69">
        <v>30</v>
      </c>
      <c r="I69">
        <v>0.105015673</v>
      </c>
      <c r="J69">
        <v>0.18965517200000001</v>
      </c>
      <c r="K69">
        <v>7.6241135000000002E-2</v>
      </c>
      <c r="L69">
        <v>0.33634311500000003</v>
      </c>
      <c r="M69">
        <v>0.27127659500000001</v>
      </c>
      <c r="N69">
        <v>0.34850863399999998</v>
      </c>
      <c r="O69">
        <v>0.34751773000000002</v>
      </c>
      <c r="P69">
        <v>0.31082945435163101</v>
      </c>
      <c r="Q69">
        <v>0.30299999999999999</v>
      </c>
      <c r="R69">
        <v>97.803160006983802</v>
      </c>
      <c r="S69">
        <v>4.2961143953725696</v>
      </c>
      <c r="T69">
        <v>2.58009917658211</v>
      </c>
      <c r="U69">
        <v>6.0017469227313898</v>
      </c>
      <c r="V69">
        <v>3.0627696568436198</v>
      </c>
      <c r="W69" t="s">
        <v>240</v>
      </c>
      <c r="X69">
        <v>17620</v>
      </c>
      <c r="Y69">
        <v>664702</v>
      </c>
    </row>
    <row r="70" spans="1:25" x14ac:dyDescent="0.3">
      <c r="A70" t="s">
        <v>66</v>
      </c>
      <c r="B70" t="s">
        <v>17</v>
      </c>
      <c r="C70">
        <v>139</v>
      </c>
      <c r="D70">
        <v>579</v>
      </c>
      <c r="E70">
        <v>35</v>
      </c>
      <c r="F70">
        <v>64</v>
      </c>
      <c r="G70">
        <v>97</v>
      </c>
      <c r="H70">
        <v>0</v>
      </c>
      <c r="I70">
        <v>0.10880829</v>
      </c>
      <c r="J70">
        <v>0.27115716699999998</v>
      </c>
      <c r="K70">
        <v>0.243137255</v>
      </c>
      <c r="L70">
        <v>0.32398753800000002</v>
      </c>
      <c r="M70">
        <v>0.272549019</v>
      </c>
      <c r="N70">
        <v>0.35405872100000002</v>
      </c>
      <c r="O70">
        <v>0.515686274</v>
      </c>
      <c r="P70">
        <v>0.36953543183300303</v>
      </c>
      <c r="Q70">
        <v>0.36299999999999999</v>
      </c>
      <c r="R70">
        <v>138.15135270550701</v>
      </c>
      <c r="S70">
        <v>-3.04517801525071</v>
      </c>
      <c r="T70">
        <v>24.000043006904502</v>
      </c>
      <c r="U70">
        <v>-13.5533069968223</v>
      </c>
      <c r="V70">
        <v>3.0461184023635801</v>
      </c>
      <c r="W70" t="s">
        <v>66</v>
      </c>
      <c r="X70">
        <v>4949</v>
      </c>
      <c r="Y70">
        <v>519317</v>
      </c>
    </row>
    <row r="71" spans="1:25" x14ac:dyDescent="0.3">
      <c r="A71" t="s">
        <v>388</v>
      </c>
      <c r="B71" t="s">
        <v>32</v>
      </c>
      <c r="C71">
        <v>103</v>
      </c>
      <c r="D71">
        <v>401</v>
      </c>
      <c r="E71">
        <v>16</v>
      </c>
      <c r="F71">
        <v>45</v>
      </c>
      <c r="G71">
        <v>50</v>
      </c>
      <c r="H71">
        <v>9</v>
      </c>
      <c r="I71">
        <v>6.7331669999999996E-2</v>
      </c>
      <c r="J71">
        <v>0.21197007400000001</v>
      </c>
      <c r="K71">
        <v>0.19346049100000001</v>
      </c>
      <c r="L71">
        <v>0.30597014900000002</v>
      </c>
      <c r="M71">
        <v>0.267029972</v>
      </c>
      <c r="N71">
        <v>0.32418952600000001</v>
      </c>
      <c r="O71">
        <v>0.46049046300000002</v>
      </c>
      <c r="P71">
        <v>0.33069865628133799</v>
      </c>
      <c r="Q71">
        <v>0.28999999999999998</v>
      </c>
      <c r="R71">
        <v>108.132844250121</v>
      </c>
      <c r="S71">
        <v>0.76687530754134003</v>
      </c>
      <c r="T71">
        <v>4.9186683670408904</v>
      </c>
      <c r="U71">
        <v>11.161949634552</v>
      </c>
      <c r="V71">
        <v>2.9607124692558702</v>
      </c>
      <c r="W71" t="s">
        <v>388</v>
      </c>
      <c r="X71">
        <v>18030</v>
      </c>
      <c r="Y71">
        <v>664056</v>
      </c>
    </row>
    <row r="72" spans="1:25" x14ac:dyDescent="0.3">
      <c r="A72" t="s">
        <v>284</v>
      </c>
      <c r="B72" t="s">
        <v>42</v>
      </c>
      <c r="C72">
        <v>141</v>
      </c>
      <c r="D72">
        <v>625</v>
      </c>
      <c r="E72">
        <v>17</v>
      </c>
      <c r="F72">
        <v>93</v>
      </c>
      <c r="G72">
        <v>61</v>
      </c>
      <c r="H72">
        <v>12</v>
      </c>
      <c r="I72">
        <v>0.1232</v>
      </c>
      <c r="J72">
        <v>0.20480000000000001</v>
      </c>
      <c r="K72">
        <v>0.15606936399999999</v>
      </c>
      <c r="L72">
        <v>0.27393616999999998</v>
      </c>
      <c r="M72">
        <v>0.23121387199999999</v>
      </c>
      <c r="N72">
        <v>0.3584</v>
      </c>
      <c r="O72">
        <v>0.38728323599999998</v>
      </c>
      <c r="P72">
        <v>0.33302507562637301</v>
      </c>
      <c r="Q72">
        <v>0.33200000000000002</v>
      </c>
      <c r="R72">
        <v>115.98365418930599</v>
      </c>
      <c r="S72">
        <v>0.46711293817497701</v>
      </c>
      <c r="T72">
        <v>12.6980046888134</v>
      </c>
      <c r="U72">
        <v>-5.1427440643310502</v>
      </c>
      <c r="V72">
        <v>2.91495557019504</v>
      </c>
      <c r="W72" t="s">
        <v>284</v>
      </c>
      <c r="X72">
        <v>11445</v>
      </c>
      <c r="Y72">
        <v>592192</v>
      </c>
    </row>
    <row r="73" spans="1:25" x14ac:dyDescent="0.3">
      <c r="A73" t="s">
        <v>201</v>
      </c>
      <c r="B73" t="s">
        <v>32</v>
      </c>
      <c r="C73">
        <v>159</v>
      </c>
      <c r="D73">
        <v>691</v>
      </c>
      <c r="E73">
        <v>11</v>
      </c>
      <c r="F73">
        <v>91</v>
      </c>
      <c r="G73">
        <v>56</v>
      </c>
      <c r="H73">
        <v>30</v>
      </c>
      <c r="I73">
        <v>5.4992764E-2</v>
      </c>
      <c r="J73">
        <v>0.13748191000000001</v>
      </c>
      <c r="K73">
        <v>0.124804992</v>
      </c>
      <c r="L73">
        <v>0.29128014800000002</v>
      </c>
      <c r="M73">
        <v>0.26209048299999999</v>
      </c>
      <c r="N73">
        <v>0.307692307</v>
      </c>
      <c r="O73">
        <v>0.38689547499999999</v>
      </c>
      <c r="P73">
        <v>0.30078728133162702</v>
      </c>
      <c r="Q73">
        <v>0.316</v>
      </c>
      <c r="R73">
        <v>88.693099842511501</v>
      </c>
      <c r="S73">
        <v>6.6178219048306302</v>
      </c>
      <c r="T73">
        <v>-3.3286824074668999</v>
      </c>
      <c r="U73">
        <v>9.1602733731269801</v>
      </c>
      <c r="V73">
        <v>2.9080115617519802</v>
      </c>
      <c r="W73" t="s">
        <v>201</v>
      </c>
      <c r="X73">
        <v>19470</v>
      </c>
      <c r="Y73">
        <v>669242</v>
      </c>
    </row>
    <row r="74" spans="1:25" x14ac:dyDescent="0.3">
      <c r="A74" t="s">
        <v>147</v>
      </c>
      <c r="B74" t="s">
        <v>274</v>
      </c>
      <c r="C74">
        <v>152</v>
      </c>
      <c r="D74">
        <v>659</v>
      </c>
      <c r="E74">
        <v>30</v>
      </c>
      <c r="F74">
        <v>86</v>
      </c>
      <c r="G74">
        <v>117</v>
      </c>
      <c r="H74">
        <v>1</v>
      </c>
      <c r="I74">
        <v>9.2564490999999999E-2</v>
      </c>
      <c r="J74">
        <v>0.21699544700000001</v>
      </c>
      <c r="K74">
        <v>0.21908127299999999</v>
      </c>
      <c r="L74">
        <v>0.29280397000000002</v>
      </c>
      <c r="M74">
        <v>0.261484098</v>
      </c>
      <c r="N74">
        <v>0.35053110700000001</v>
      </c>
      <c r="O74">
        <v>0.48056537100000002</v>
      </c>
      <c r="P74">
        <v>0.35393579903899097</v>
      </c>
      <c r="Q74">
        <v>0.34899999999999998</v>
      </c>
      <c r="R74">
        <v>124.631605709326</v>
      </c>
      <c r="S74">
        <v>-1.9926082943566099</v>
      </c>
      <c r="T74">
        <v>17.881157559198002</v>
      </c>
      <c r="U74">
        <v>-12.2162564694881</v>
      </c>
      <c r="V74">
        <v>2.84275888451366</v>
      </c>
      <c r="W74" t="s">
        <v>147</v>
      </c>
      <c r="X74">
        <v>15676</v>
      </c>
      <c r="Y74">
        <v>547989</v>
      </c>
    </row>
    <row r="75" spans="1:25" x14ac:dyDescent="0.3">
      <c r="A75" t="s">
        <v>206</v>
      </c>
      <c r="B75" t="s">
        <v>172</v>
      </c>
      <c r="C75">
        <v>141</v>
      </c>
      <c r="D75">
        <v>588</v>
      </c>
      <c r="E75">
        <v>11</v>
      </c>
      <c r="F75">
        <v>77</v>
      </c>
      <c r="G75">
        <v>57</v>
      </c>
      <c r="H75">
        <v>13</v>
      </c>
      <c r="I75">
        <v>5.2721087999999999E-2</v>
      </c>
      <c r="J75">
        <v>0.20408163200000001</v>
      </c>
      <c r="K75">
        <v>0.127272728</v>
      </c>
      <c r="L75">
        <v>0.340425531</v>
      </c>
      <c r="M75">
        <v>0.281818181</v>
      </c>
      <c r="N75">
        <v>0.321428571</v>
      </c>
      <c r="O75">
        <v>0.409090909</v>
      </c>
      <c r="P75">
        <v>0.315413421412714</v>
      </c>
      <c r="Q75">
        <v>0.3</v>
      </c>
      <c r="R75">
        <v>101.62125122647799</v>
      </c>
      <c r="S75">
        <v>4.89536964870058</v>
      </c>
      <c r="T75">
        <v>6.0625277099423203</v>
      </c>
      <c r="U75">
        <v>1.6812498569488501</v>
      </c>
      <c r="V75">
        <v>2.80614410642964</v>
      </c>
      <c r="W75" t="s">
        <v>206</v>
      </c>
      <c r="X75">
        <v>15518</v>
      </c>
      <c r="Y75">
        <v>642708</v>
      </c>
    </row>
    <row r="76" spans="1:25" x14ac:dyDescent="0.3">
      <c r="A76" t="s">
        <v>504</v>
      </c>
      <c r="B76" t="s">
        <v>82</v>
      </c>
      <c r="C76">
        <v>123</v>
      </c>
      <c r="D76">
        <v>445</v>
      </c>
      <c r="E76">
        <v>11</v>
      </c>
      <c r="F76">
        <v>54</v>
      </c>
      <c r="G76">
        <v>49</v>
      </c>
      <c r="H76">
        <v>0</v>
      </c>
      <c r="I76">
        <v>9.2134831E-2</v>
      </c>
      <c r="J76">
        <v>0.18876404399999999</v>
      </c>
      <c r="K76">
        <v>0.13554987199999999</v>
      </c>
      <c r="L76">
        <v>0.30794701899999999</v>
      </c>
      <c r="M76">
        <v>0.26598465399999999</v>
      </c>
      <c r="N76">
        <v>0.34157303300000003</v>
      </c>
      <c r="O76">
        <v>0.401534526</v>
      </c>
      <c r="P76">
        <v>0.32220476879253601</v>
      </c>
      <c r="Q76">
        <v>0.30399999999999999</v>
      </c>
      <c r="R76">
        <v>100.133504379477</v>
      </c>
      <c r="S76">
        <v>-1.4790873494930501</v>
      </c>
      <c r="T76">
        <v>-1.4034555568751801</v>
      </c>
      <c r="U76">
        <v>14.023410320281901</v>
      </c>
      <c r="V76">
        <v>2.7616278937371299</v>
      </c>
      <c r="W76" t="s">
        <v>504</v>
      </c>
      <c r="X76">
        <v>13338</v>
      </c>
      <c r="Y76">
        <v>553882</v>
      </c>
    </row>
    <row r="77" spans="1:25" x14ac:dyDescent="0.3">
      <c r="A77" t="s">
        <v>24</v>
      </c>
      <c r="B77" t="s">
        <v>44</v>
      </c>
      <c r="C77">
        <v>148</v>
      </c>
      <c r="D77">
        <v>634</v>
      </c>
      <c r="E77">
        <v>28</v>
      </c>
      <c r="F77">
        <v>92</v>
      </c>
      <c r="G77">
        <v>99</v>
      </c>
      <c r="H77">
        <v>0</v>
      </c>
      <c r="I77">
        <v>8.6750787999999995E-2</v>
      </c>
      <c r="J77">
        <v>0.23659305899999999</v>
      </c>
      <c r="K77">
        <v>0.23157894700000001</v>
      </c>
      <c r="L77">
        <v>0.34005037700000001</v>
      </c>
      <c r="M77">
        <v>0.28596491200000002</v>
      </c>
      <c r="N77">
        <v>0.34913112099999999</v>
      </c>
      <c r="O77">
        <v>0.51754385899999999</v>
      </c>
      <c r="P77">
        <v>0.36397238106628699</v>
      </c>
      <c r="Q77">
        <v>0.374</v>
      </c>
      <c r="R77">
        <v>126.37379659858399</v>
      </c>
      <c r="S77">
        <v>-1.7305578277446301</v>
      </c>
      <c r="T77">
        <v>18.741615062956001</v>
      </c>
      <c r="U77">
        <v>-13.1726241707801</v>
      </c>
      <c r="V77">
        <v>2.7468474906860498</v>
      </c>
      <c r="W77" t="s">
        <v>24</v>
      </c>
      <c r="X77">
        <v>6184</v>
      </c>
      <c r="Y77">
        <v>502110</v>
      </c>
    </row>
    <row r="78" spans="1:25" x14ac:dyDescent="0.3">
      <c r="A78" t="s">
        <v>52</v>
      </c>
      <c r="B78" t="s">
        <v>35</v>
      </c>
      <c r="C78">
        <v>149</v>
      </c>
      <c r="D78">
        <v>622</v>
      </c>
      <c r="E78">
        <v>31</v>
      </c>
      <c r="F78">
        <v>77</v>
      </c>
      <c r="G78">
        <v>90</v>
      </c>
      <c r="H78">
        <v>16</v>
      </c>
      <c r="I78">
        <v>5.1446945000000001E-2</v>
      </c>
      <c r="J78">
        <v>0.31189710599999998</v>
      </c>
      <c r="K78">
        <v>0.211703959</v>
      </c>
      <c r="L78">
        <v>0.30555555499999998</v>
      </c>
      <c r="M78">
        <v>0.242685025</v>
      </c>
      <c r="N78">
        <v>0.28617363299999998</v>
      </c>
      <c r="O78">
        <v>0.454388984</v>
      </c>
      <c r="P78">
        <v>0.31422523718171502</v>
      </c>
      <c r="Q78">
        <v>0.29899999999999999</v>
      </c>
      <c r="R78">
        <v>96.419201238920294</v>
      </c>
      <c r="S78">
        <v>0.15741820330731501</v>
      </c>
      <c r="T78">
        <v>-2.5695013717553699</v>
      </c>
      <c r="U78">
        <v>8.55072021484375</v>
      </c>
      <c r="V78">
        <v>2.74676269270797</v>
      </c>
      <c r="W78" t="s">
        <v>52</v>
      </c>
      <c r="X78">
        <v>19287</v>
      </c>
      <c r="Y78">
        <v>666969</v>
      </c>
    </row>
    <row r="79" spans="1:25" x14ac:dyDescent="0.3">
      <c r="A79" t="s">
        <v>45</v>
      </c>
      <c r="B79" t="s">
        <v>278</v>
      </c>
      <c r="C79">
        <v>113</v>
      </c>
      <c r="D79">
        <v>471</v>
      </c>
      <c r="E79">
        <v>32</v>
      </c>
      <c r="F79">
        <v>76</v>
      </c>
      <c r="G79">
        <v>71</v>
      </c>
      <c r="H79">
        <v>1</v>
      </c>
      <c r="I79">
        <v>0.135881104</v>
      </c>
      <c r="J79">
        <v>0.26963906500000001</v>
      </c>
      <c r="K79">
        <v>0.28822055099999999</v>
      </c>
      <c r="L79">
        <v>0.30578512299999999</v>
      </c>
      <c r="M79">
        <v>0.26566415999999998</v>
      </c>
      <c r="N79">
        <v>0.37367303600000001</v>
      </c>
      <c r="O79">
        <v>0.55388471100000003</v>
      </c>
      <c r="P79">
        <v>0.39161230173516698</v>
      </c>
      <c r="Q79">
        <v>0.39900000000000002</v>
      </c>
      <c r="R79">
        <v>145.25505818531701</v>
      </c>
      <c r="S79">
        <v>-2.5749634103849499</v>
      </c>
      <c r="T79">
        <v>24.074551061697001</v>
      </c>
      <c r="U79">
        <v>-12.8678700923919</v>
      </c>
      <c r="V79">
        <v>2.7223812861267902</v>
      </c>
      <c r="W79" t="s">
        <v>45</v>
      </c>
      <c r="X79">
        <v>16478</v>
      </c>
      <c r="Y79">
        <v>656941</v>
      </c>
    </row>
    <row r="80" spans="1:25" x14ac:dyDescent="0.3">
      <c r="A80" t="s">
        <v>90</v>
      </c>
      <c r="B80" t="s">
        <v>271</v>
      </c>
      <c r="C80">
        <v>161</v>
      </c>
      <c r="D80">
        <v>665</v>
      </c>
      <c r="E80">
        <v>48</v>
      </c>
      <c r="F80">
        <v>88</v>
      </c>
      <c r="G80">
        <v>121</v>
      </c>
      <c r="H80">
        <v>1</v>
      </c>
      <c r="I80">
        <v>4.2105262999999997E-2</v>
      </c>
      <c r="J80">
        <v>0.25563909699999998</v>
      </c>
      <c r="K80">
        <v>0.27096774200000001</v>
      </c>
      <c r="L80">
        <v>0.29802955599999997</v>
      </c>
      <c r="M80">
        <v>0.27258064500000001</v>
      </c>
      <c r="N80">
        <v>0.31578947299999999</v>
      </c>
      <c r="O80">
        <v>0.54354838699999997</v>
      </c>
      <c r="P80">
        <v>0.35910321192734102</v>
      </c>
      <c r="Q80">
        <v>0.371</v>
      </c>
      <c r="R80">
        <v>125.028876430786</v>
      </c>
      <c r="S80">
        <v>-3.6473577250726499</v>
      </c>
      <c r="T80">
        <v>16.730805179123202</v>
      </c>
      <c r="U80">
        <v>-12.5794904232025</v>
      </c>
      <c r="V80">
        <v>2.7116940258515601</v>
      </c>
      <c r="W80" t="s">
        <v>90</v>
      </c>
      <c r="X80">
        <v>7304</v>
      </c>
      <c r="Y80">
        <v>521692</v>
      </c>
    </row>
    <row r="81" spans="1:25" x14ac:dyDescent="0.3">
      <c r="A81" t="s">
        <v>95</v>
      </c>
      <c r="B81" t="s">
        <v>48</v>
      </c>
      <c r="C81">
        <v>128</v>
      </c>
      <c r="D81">
        <v>483</v>
      </c>
      <c r="E81">
        <v>21</v>
      </c>
      <c r="F81">
        <v>61</v>
      </c>
      <c r="G81">
        <v>57</v>
      </c>
      <c r="H81">
        <v>5</v>
      </c>
      <c r="I81">
        <v>0.107660455</v>
      </c>
      <c r="J81">
        <v>0.28571428500000001</v>
      </c>
      <c r="K81">
        <v>0.20096852300000001</v>
      </c>
      <c r="L81">
        <v>0.29844961199999998</v>
      </c>
      <c r="M81">
        <v>0.23728813500000001</v>
      </c>
      <c r="N81">
        <v>0.33954451299999999</v>
      </c>
      <c r="O81">
        <v>0.43825665800000002</v>
      </c>
      <c r="P81">
        <v>0.33705533836887003</v>
      </c>
      <c r="Q81">
        <v>0.34599999999999997</v>
      </c>
      <c r="R81">
        <v>110.936614250807</v>
      </c>
      <c r="S81">
        <v>-1.7819333742372601</v>
      </c>
      <c r="T81">
        <v>4.9428592386930097</v>
      </c>
      <c r="U81">
        <v>5.5571401119232098</v>
      </c>
      <c r="V81">
        <v>2.6768103651233499</v>
      </c>
      <c r="W81" t="s">
        <v>95</v>
      </c>
      <c r="X81">
        <v>11609</v>
      </c>
      <c r="Y81">
        <v>575929</v>
      </c>
    </row>
    <row r="82" spans="1:25" x14ac:dyDescent="0.3">
      <c r="A82" t="s">
        <v>431</v>
      </c>
      <c r="B82" t="s">
        <v>25</v>
      </c>
      <c r="C82">
        <v>148</v>
      </c>
      <c r="D82">
        <v>582</v>
      </c>
      <c r="E82">
        <v>20</v>
      </c>
      <c r="F82">
        <v>92</v>
      </c>
      <c r="G82">
        <v>73</v>
      </c>
      <c r="H82">
        <v>13</v>
      </c>
      <c r="I82">
        <v>0.108247422</v>
      </c>
      <c r="J82">
        <v>0.28694157999999997</v>
      </c>
      <c r="K82">
        <v>0.18343195300000001</v>
      </c>
      <c r="L82">
        <v>0.33746130000000002</v>
      </c>
      <c r="M82">
        <v>0.25443786899999998</v>
      </c>
      <c r="N82">
        <v>0.34423407900000003</v>
      </c>
      <c r="O82">
        <v>0.43786982200000002</v>
      </c>
      <c r="P82">
        <v>0.33806246467616602</v>
      </c>
      <c r="Q82">
        <v>0.32900000000000001</v>
      </c>
      <c r="R82">
        <v>112.958727825943</v>
      </c>
      <c r="S82">
        <v>3.9524114599917</v>
      </c>
      <c r="T82">
        <v>13.5538039574344</v>
      </c>
      <c r="U82">
        <v>-6.54016417264938</v>
      </c>
      <c r="V82">
        <v>2.6600674143592</v>
      </c>
      <c r="W82" t="s">
        <v>431</v>
      </c>
      <c r="X82">
        <v>13757</v>
      </c>
      <c r="Y82">
        <v>621035</v>
      </c>
    </row>
    <row r="83" spans="1:25" x14ac:dyDescent="0.3">
      <c r="A83" t="s">
        <v>237</v>
      </c>
      <c r="B83" t="s">
        <v>271</v>
      </c>
      <c r="C83">
        <v>162</v>
      </c>
      <c r="D83">
        <v>720</v>
      </c>
      <c r="E83">
        <v>10</v>
      </c>
      <c r="F83">
        <v>97</v>
      </c>
      <c r="G83">
        <v>74</v>
      </c>
      <c r="H83">
        <v>40</v>
      </c>
      <c r="I83">
        <v>5.5555555E-2</v>
      </c>
      <c r="J83">
        <v>0.143055555</v>
      </c>
      <c r="K83">
        <v>0.11746988</v>
      </c>
      <c r="L83">
        <v>0.30905861400000001</v>
      </c>
      <c r="M83">
        <v>0.27710843299999999</v>
      </c>
      <c r="N83">
        <v>0.31666666599999999</v>
      </c>
      <c r="O83">
        <v>0.39457831300000001</v>
      </c>
      <c r="P83">
        <v>0.30623258685535099</v>
      </c>
      <c r="Q83">
        <v>0.30099999999999999</v>
      </c>
      <c r="R83">
        <v>89.300320856418907</v>
      </c>
      <c r="S83">
        <v>6.5897856866940803</v>
      </c>
      <c r="T83">
        <v>-2.8422466525105201</v>
      </c>
      <c r="U83">
        <v>4.2999200820922798</v>
      </c>
      <c r="V83">
        <v>2.6314349018518701</v>
      </c>
      <c r="W83" t="s">
        <v>237</v>
      </c>
      <c r="X83">
        <v>11281</v>
      </c>
      <c r="Y83">
        <v>593160</v>
      </c>
    </row>
    <row r="84" spans="1:25" x14ac:dyDescent="0.3">
      <c r="A84" t="s">
        <v>442</v>
      </c>
      <c r="B84" t="s">
        <v>82</v>
      </c>
      <c r="C84">
        <v>116</v>
      </c>
      <c r="D84">
        <v>492</v>
      </c>
      <c r="E84">
        <v>14</v>
      </c>
      <c r="F84">
        <v>70</v>
      </c>
      <c r="G84">
        <v>50</v>
      </c>
      <c r="H84">
        <v>12</v>
      </c>
      <c r="I84">
        <v>6.3008129999999996E-2</v>
      </c>
      <c r="J84">
        <v>0.168699186</v>
      </c>
      <c r="K84">
        <v>0.17528089899999999</v>
      </c>
      <c r="L84">
        <v>0.30484330399999998</v>
      </c>
      <c r="M84">
        <v>0.27191011199999998</v>
      </c>
      <c r="N84">
        <v>0.33536585299999999</v>
      </c>
      <c r="O84">
        <v>0.44719101100000003</v>
      </c>
      <c r="P84">
        <v>0.33659406021510502</v>
      </c>
      <c r="Q84">
        <v>0.308</v>
      </c>
      <c r="R84">
        <v>109.485269316116</v>
      </c>
      <c r="S84">
        <v>1.8410027781501399</v>
      </c>
      <c r="T84">
        <v>7.78205869220987</v>
      </c>
      <c r="U84">
        <v>1.85844498872756</v>
      </c>
      <c r="V84">
        <v>2.6208834935188601</v>
      </c>
      <c r="W84" t="s">
        <v>442</v>
      </c>
      <c r="X84">
        <v>12532</v>
      </c>
      <c r="Y84">
        <v>543939</v>
      </c>
    </row>
    <row r="85" spans="1:25" x14ac:dyDescent="0.3">
      <c r="A85" t="s">
        <v>142</v>
      </c>
      <c r="B85" t="s">
        <v>44</v>
      </c>
      <c r="C85">
        <v>144</v>
      </c>
      <c r="D85">
        <v>572</v>
      </c>
      <c r="E85">
        <v>31</v>
      </c>
      <c r="F85">
        <v>89</v>
      </c>
      <c r="G85">
        <v>96</v>
      </c>
      <c r="H85">
        <v>1</v>
      </c>
      <c r="I85">
        <v>7.6923076000000007E-2</v>
      </c>
      <c r="J85">
        <v>0.22727272700000001</v>
      </c>
      <c r="K85">
        <v>0.24184261000000001</v>
      </c>
      <c r="L85">
        <v>0.28415300500000001</v>
      </c>
      <c r="M85">
        <v>0.259117082</v>
      </c>
      <c r="N85">
        <v>0.31468531399999999</v>
      </c>
      <c r="O85">
        <v>0.50095969200000001</v>
      </c>
      <c r="P85">
        <v>0.34396321404647101</v>
      </c>
      <c r="Q85">
        <v>0.35399999999999998</v>
      </c>
      <c r="R85">
        <v>112.852136226859</v>
      </c>
      <c r="S85">
        <v>-3.3053182950243301</v>
      </c>
      <c r="T85">
        <v>5.6953214508995798</v>
      </c>
      <c r="U85">
        <v>0.30481004714965798</v>
      </c>
      <c r="V85">
        <v>2.5760712369005399</v>
      </c>
      <c r="W85" t="s">
        <v>142</v>
      </c>
      <c r="X85">
        <v>15464</v>
      </c>
      <c r="Y85">
        <v>592669</v>
      </c>
    </row>
    <row r="86" spans="1:25" x14ac:dyDescent="0.3">
      <c r="A86" t="s">
        <v>202</v>
      </c>
      <c r="B86" t="s">
        <v>61</v>
      </c>
      <c r="C86">
        <v>156</v>
      </c>
      <c r="D86">
        <v>671</v>
      </c>
      <c r="E86">
        <v>23</v>
      </c>
      <c r="F86">
        <v>88</v>
      </c>
      <c r="G86">
        <v>67</v>
      </c>
      <c r="H86">
        <v>20</v>
      </c>
      <c r="I86">
        <v>0.14605066999999999</v>
      </c>
      <c r="J86">
        <v>0.23099850899999999</v>
      </c>
      <c r="K86">
        <v>0.175942549</v>
      </c>
      <c r="L86">
        <v>0.28571428500000001</v>
      </c>
      <c r="M86">
        <v>0.23877917400000001</v>
      </c>
      <c r="N86">
        <v>0.35724962599999999</v>
      </c>
      <c r="O86">
        <v>0.41472172299999999</v>
      </c>
      <c r="P86">
        <v>0.337449018303696</v>
      </c>
      <c r="Q86">
        <v>0.33400000000000002</v>
      </c>
      <c r="R86">
        <v>114.180447758387</v>
      </c>
      <c r="S86">
        <v>2.7391738907899699</v>
      </c>
      <c r="T86">
        <v>14.3888672641623</v>
      </c>
      <c r="U86">
        <v>-11.9641900062561</v>
      </c>
      <c r="V86">
        <v>2.5592653856127598</v>
      </c>
      <c r="W86" t="s">
        <v>202</v>
      </c>
      <c r="X86">
        <v>5254</v>
      </c>
      <c r="Y86">
        <v>543257</v>
      </c>
    </row>
    <row r="87" spans="1:25" x14ac:dyDescent="0.3">
      <c r="A87" t="s">
        <v>83</v>
      </c>
      <c r="B87" t="s">
        <v>269</v>
      </c>
      <c r="C87">
        <v>132</v>
      </c>
      <c r="D87">
        <v>527</v>
      </c>
      <c r="E87">
        <v>15</v>
      </c>
      <c r="F87">
        <v>61</v>
      </c>
      <c r="G87">
        <v>62</v>
      </c>
      <c r="H87">
        <v>13</v>
      </c>
      <c r="I87">
        <v>0.102466793</v>
      </c>
      <c r="J87">
        <v>0.22580645099999999</v>
      </c>
      <c r="K87">
        <v>0.17099567099999999</v>
      </c>
      <c r="L87">
        <v>0.29216867400000002</v>
      </c>
      <c r="M87">
        <v>0.24242424200000001</v>
      </c>
      <c r="N87">
        <v>0.32699619699999999</v>
      </c>
      <c r="O87">
        <v>0.41341991300000003</v>
      </c>
      <c r="P87">
        <v>0.32039398705686301</v>
      </c>
      <c r="Q87">
        <v>0.309</v>
      </c>
      <c r="R87">
        <v>104.221136270936</v>
      </c>
      <c r="S87">
        <v>2.7734625143930298</v>
      </c>
      <c r="T87">
        <v>5.6054338845546097</v>
      </c>
      <c r="U87">
        <v>2.0033350139856299</v>
      </c>
      <c r="V87">
        <v>2.5348258655853599</v>
      </c>
      <c r="W87" t="s">
        <v>83</v>
      </c>
      <c r="X87">
        <v>18564</v>
      </c>
      <c r="Y87">
        <v>663757</v>
      </c>
    </row>
    <row r="88" spans="1:25" x14ac:dyDescent="0.3">
      <c r="A88" t="s">
        <v>433</v>
      </c>
      <c r="B88" t="s">
        <v>278</v>
      </c>
      <c r="C88">
        <v>146</v>
      </c>
      <c r="D88">
        <v>599</v>
      </c>
      <c r="E88">
        <v>28</v>
      </c>
      <c r="F88">
        <v>77</v>
      </c>
      <c r="G88">
        <v>90</v>
      </c>
      <c r="H88">
        <v>1</v>
      </c>
      <c r="I88">
        <v>8.0133554999999995E-2</v>
      </c>
      <c r="J88">
        <v>0.207011686</v>
      </c>
      <c r="K88">
        <v>0.21857923500000001</v>
      </c>
      <c r="L88">
        <v>0.278894472</v>
      </c>
      <c r="M88">
        <v>0.25318761299999998</v>
      </c>
      <c r="N88">
        <v>0.31385642699999999</v>
      </c>
      <c r="O88">
        <v>0.47176684800000002</v>
      </c>
      <c r="P88">
        <v>0.33421805182029501</v>
      </c>
      <c r="Q88">
        <v>0.32800000000000001</v>
      </c>
      <c r="R88">
        <v>107.936040919367</v>
      </c>
      <c r="S88">
        <v>-1.057451531291</v>
      </c>
      <c r="T88">
        <v>4.9942791355361598</v>
      </c>
      <c r="U88">
        <v>-0.34288001060485801</v>
      </c>
      <c r="V88">
        <v>2.4803494643103798</v>
      </c>
      <c r="W88" t="s">
        <v>433</v>
      </c>
      <c r="X88">
        <v>6153</v>
      </c>
      <c r="Y88">
        <v>500871</v>
      </c>
    </row>
    <row r="89" spans="1:25" x14ac:dyDescent="0.3">
      <c r="A89" t="s">
        <v>77</v>
      </c>
      <c r="B89" t="s">
        <v>69</v>
      </c>
      <c r="C89">
        <v>151</v>
      </c>
      <c r="D89">
        <v>596</v>
      </c>
      <c r="E89">
        <v>23</v>
      </c>
      <c r="F89">
        <v>80</v>
      </c>
      <c r="G89">
        <v>86</v>
      </c>
      <c r="H89">
        <v>6</v>
      </c>
      <c r="I89">
        <v>9.8993287999999999E-2</v>
      </c>
      <c r="J89">
        <v>0.24664429500000001</v>
      </c>
      <c r="K89">
        <v>0.19507575799999999</v>
      </c>
      <c r="L89">
        <v>0.30578512299999999</v>
      </c>
      <c r="M89">
        <v>0.25378787800000002</v>
      </c>
      <c r="N89">
        <v>0.33053691200000002</v>
      </c>
      <c r="O89">
        <v>0.44886363600000001</v>
      </c>
      <c r="P89">
        <v>0.33389331776686298</v>
      </c>
      <c r="Q89">
        <v>0.32500000000000001</v>
      </c>
      <c r="R89">
        <v>93.495821152929807</v>
      </c>
      <c r="S89">
        <v>-1.31044619739986</v>
      </c>
      <c r="T89">
        <v>-6.24545128821081</v>
      </c>
      <c r="U89">
        <v>10.8125796318054</v>
      </c>
      <c r="V89">
        <v>2.4618127270799901</v>
      </c>
      <c r="W89" t="s">
        <v>77</v>
      </c>
      <c r="X89">
        <v>15112</v>
      </c>
      <c r="Y89">
        <v>641857</v>
      </c>
    </row>
    <row r="90" spans="1:25" x14ac:dyDescent="0.3">
      <c r="A90" t="s">
        <v>445</v>
      </c>
      <c r="B90" t="s">
        <v>32</v>
      </c>
      <c r="C90">
        <v>149</v>
      </c>
      <c r="D90">
        <v>619</v>
      </c>
      <c r="E90">
        <v>18</v>
      </c>
      <c r="F90">
        <v>79</v>
      </c>
      <c r="G90">
        <v>65</v>
      </c>
      <c r="H90">
        <v>2</v>
      </c>
      <c r="I90">
        <v>9.2084005999999996E-2</v>
      </c>
      <c r="J90">
        <v>0.24555735000000001</v>
      </c>
      <c r="K90">
        <v>0.171586716</v>
      </c>
      <c r="L90">
        <v>0.33157894700000001</v>
      </c>
      <c r="M90">
        <v>0.26568265600000002</v>
      </c>
      <c r="N90">
        <v>0.343042071</v>
      </c>
      <c r="O90">
        <v>0.43726937199999999</v>
      </c>
      <c r="P90">
        <v>0.33581189279045298</v>
      </c>
      <c r="Q90">
        <v>0.32200000000000001</v>
      </c>
      <c r="R90">
        <v>111.45599509156401</v>
      </c>
      <c r="S90">
        <v>-3.0180621659383101E-2</v>
      </c>
      <c r="T90">
        <v>8.9974200155421702</v>
      </c>
      <c r="U90">
        <v>-5.8463201522827104</v>
      </c>
      <c r="V90">
        <v>2.3971494503147199</v>
      </c>
      <c r="W90" t="s">
        <v>445</v>
      </c>
      <c r="X90">
        <v>20126</v>
      </c>
      <c r="Y90">
        <v>666185</v>
      </c>
    </row>
    <row r="91" spans="1:25" x14ac:dyDescent="0.3">
      <c r="A91" t="s">
        <v>357</v>
      </c>
      <c r="B91" t="s">
        <v>23</v>
      </c>
      <c r="C91">
        <v>144</v>
      </c>
      <c r="D91">
        <v>585</v>
      </c>
      <c r="E91">
        <v>29</v>
      </c>
      <c r="F91">
        <v>70</v>
      </c>
      <c r="G91">
        <v>98</v>
      </c>
      <c r="H91">
        <v>2</v>
      </c>
      <c r="I91">
        <v>8.2051282000000003E-2</v>
      </c>
      <c r="J91">
        <v>0.25982905899999997</v>
      </c>
      <c r="K91">
        <v>0.232075472</v>
      </c>
      <c r="L91">
        <v>0.33522727200000002</v>
      </c>
      <c r="M91">
        <v>0.27735849000000001</v>
      </c>
      <c r="N91">
        <v>0.34017093999999998</v>
      </c>
      <c r="O91">
        <v>0.50943396200000002</v>
      </c>
      <c r="P91">
        <v>0.357296322293849</v>
      </c>
      <c r="Q91">
        <v>0.32600000000000001</v>
      </c>
      <c r="R91">
        <v>126.009016045443</v>
      </c>
      <c r="S91">
        <v>-1.50185810658149</v>
      </c>
      <c r="T91">
        <v>17.126810584519198</v>
      </c>
      <c r="U91">
        <v>-13.5657596588134</v>
      </c>
      <c r="V91">
        <v>2.3763644230238499</v>
      </c>
      <c r="W91" t="s">
        <v>357</v>
      </c>
      <c r="X91">
        <v>18607</v>
      </c>
      <c r="Y91">
        <v>665120</v>
      </c>
    </row>
    <row r="92" spans="1:25" x14ac:dyDescent="0.3">
      <c r="A92" t="s">
        <v>448</v>
      </c>
      <c r="B92" t="s">
        <v>278</v>
      </c>
      <c r="C92">
        <v>138</v>
      </c>
      <c r="D92">
        <v>558</v>
      </c>
      <c r="E92">
        <v>8</v>
      </c>
      <c r="F92">
        <v>58</v>
      </c>
      <c r="G92">
        <v>60</v>
      </c>
      <c r="H92">
        <v>9</v>
      </c>
      <c r="I92">
        <v>5.5555555E-2</v>
      </c>
      <c r="J92">
        <v>0.13440860199999999</v>
      </c>
      <c r="K92">
        <v>0.12079208</v>
      </c>
      <c r="L92">
        <v>0.31294117599999999</v>
      </c>
      <c r="M92">
        <v>0.27920792</v>
      </c>
      <c r="N92">
        <v>0.34111310500000003</v>
      </c>
      <c r="O92">
        <v>0.4</v>
      </c>
      <c r="P92">
        <v>0.32450263183463601</v>
      </c>
      <c r="Q92">
        <v>0.33300000000000002</v>
      </c>
      <c r="R92">
        <v>104.21106443921499</v>
      </c>
      <c r="S92">
        <v>-2.2947994174901298</v>
      </c>
      <c r="T92">
        <v>0.89041909465987901</v>
      </c>
      <c r="U92">
        <v>3.5116839408874498</v>
      </c>
      <c r="V92">
        <v>2.3353348044970801</v>
      </c>
      <c r="W92" t="s">
        <v>448</v>
      </c>
      <c r="X92">
        <v>8202</v>
      </c>
      <c r="Y92">
        <v>543281</v>
      </c>
    </row>
    <row r="93" spans="1:25" x14ac:dyDescent="0.3">
      <c r="A93" t="s">
        <v>441</v>
      </c>
      <c r="B93" t="s">
        <v>82</v>
      </c>
      <c r="C93">
        <v>150</v>
      </c>
      <c r="D93">
        <v>570</v>
      </c>
      <c r="E93">
        <v>23</v>
      </c>
      <c r="F93">
        <v>77</v>
      </c>
      <c r="G93">
        <v>75</v>
      </c>
      <c r="H93">
        <v>5</v>
      </c>
      <c r="I93">
        <v>0.110526315</v>
      </c>
      <c r="J93">
        <v>0.203508771</v>
      </c>
      <c r="K93">
        <v>0.19591836800000001</v>
      </c>
      <c r="L93">
        <v>0.27966101599999998</v>
      </c>
      <c r="M93">
        <v>0.248979591</v>
      </c>
      <c r="N93">
        <v>0.34452296799999999</v>
      </c>
      <c r="O93">
        <v>0.44489795900000001</v>
      </c>
      <c r="P93">
        <v>0.34041305291292701</v>
      </c>
      <c r="Q93">
        <v>0.33300000000000002</v>
      </c>
      <c r="R93">
        <v>111.967276313955</v>
      </c>
      <c r="S93">
        <v>0.52260267245583203</v>
      </c>
      <c r="T93">
        <v>9.2065872784265306</v>
      </c>
      <c r="U93">
        <v>-5.1548604965209899</v>
      </c>
      <c r="V93">
        <v>2.3227147120992799</v>
      </c>
      <c r="W93" t="s">
        <v>441</v>
      </c>
      <c r="X93">
        <v>16622</v>
      </c>
      <c r="Y93">
        <v>649966</v>
      </c>
    </row>
    <row r="94" spans="1:25" x14ac:dyDescent="0.3">
      <c r="A94" t="s">
        <v>427</v>
      </c>
      <c r="B94" t="s">
        <v>69</v>
      </c>
      <c r="C94">
        <v>142</v>
      </c>
      <c r="D94">
        <v>547</v>
      </c>
      <c r="E94">
        <v>28</v>
      </c>
      <c r="F94">
        <v>70</v>
      </c>
      <c r="G94">
        <v>92</v>
      </c>
      <c r="H94">
        <v>1</v>
      </c>
      <c r="I94">
        <v>0.10968921299999999</v>
      </c>
      <c r="J94">
        <v>0.21389396699999999</v>
      </c>
      <c r="K94">
        <v>0.24893617100000001</v>
      </c>
      <c r="L94">
        <v>0.31610942199999997</v>
      </c>
      <c r="M94">
        <v>0.28085106300000001</v>
      </c>
      <c r="N94">
        <v>0.37477147999999999</v>
      </c>
      <c r="O94">
        <v>0.52978723400000005</v>
      </c>
      <c r="P94">
        <v>0.38299014474100901</v>
      </c>
      <c r="Q94">
        <v>0.36399999999999999</v>
      </c>
      <c r="R94">
        <v>125.40441008294999</v>
      </c>
      <c r="S94">
        <v>-2.6613878742791699</v>
      </c>
      <c r="T94">
        <v>15.029324092307601</v>
      </c>
      <c r="U94">
        <v>-10.2603122591972</v>
      </c>
      <c r="V94">
        <v>2.3173112419760402</v>
      </c>
      <c r="W94" t="s">
        <v>427</v>
      </c>
      <c r="X94">
        <v>12546</v>
      </c>
      <c r="Y94">
        <v>543068</v>
      </c>
    </row>
    <row r="95" spans="1:25" x14ac:dyDescent="0.3">
      <c r="A95" t="s">
        <v>479</v>
      </c>
      <c r="B95" t="s">
        <v>82</v>
      </c>
      <c r="C95">
        <v>135</v>
      </c>
      <c r="D95">
        <v>515</v>
      </c>
      <c r="E95">
        <v>29</v>
      </c>
      <c r="F95">
        <v>68</v>
      </c>
      <c r="G95">
        <v>86</v>
      </c>
      <c r="H95">
        <v>8</v>
      </c>
      <c r="I95">
        <v>7.3786406999999998E-2</v>
      </c>
      <c r="J95">
        <v>0.234951456</v>
      </c>
      <c r="K95">
        <v>0.227765726</v>
      </c>
      <c r="L95">
        <v>0.29113924000000002</v>
      </c>
      <c r="M95">
        <v>0.26247288499999999</v>
      </c>
      <c r="N95">
        <v>0.33009708700000001</v>
      </c>
      <c r="O95">
        <v>0.49023861099999999</v>
      </c>
      <c r="P95">
        <v>0.34579758094806201</v>
      </c>
      <c r="Q95">
        <v>0.36599999999999999</v>
      </c>
      <c r="R95">
        <v>115.46674261848401</v>
      </c>
      <c r="S95">
        <v>-1.0867043104953999</v>
      </c>
      <c r="T95">
        <v>9.0536926908840201</v>
      </c>
      <c r="U95">
        <v>-3.4582499265670701</v>
      </c>
      <c r="V95">
        <v>2.2925930503354901</v>
      </c>
      <c r="W95" t="s">
        <v>479</v>
      </c>
      <c r="X95">
        <v>5760</v>
      </c>
      <c r="Y95">
        <v>541645</v>
      </c>
    </row>
    <row r="96" spans="1:25" x14ac:dyDescent="0.3">
      <c r="A96" t="s">
        <v>508</v>
      </c>
      <c r="B96" t="s">
        <v>278</v>
      </c>
      <c r="C96">
        <v>146</v>
      </c>
      <c r="D96">
        <v>555</v>
      </c>
      <c r="E96">
        <v>38</v>
      </c>
      <c r="F96">
        <v>67</v>
      </c>
      <c r="G96">
        <v>113</v>
      </c>
      <c r="H96">
        <v>5</v>
      </c>
      <c r="I96">
        <v>6.3063063000000003E-2</v>
      </c>
      <c r="J96">
        <v>0.31351351300000002</v>
      </c>
      <c r="K96">
        <v>0.26315789499999998</v>
      </c>
      <c r="L96">
        <v>0.25986842100000002</v>
      </c>
      <c r="M96">
        <v>0.22807017500000001</v>
      </c>
      <c r="N96">
        <v>0.28108108100000001</v>
      </c>
      <c r="O96">
        <v>0.49122807000000002</v>
      </c>
      <c r="P96">
        <v>0.324262056755244</v>
      </c>
      <c r="Q96">
        <v>0.33</v>
      </c>
      <c r="R96">
        <v>100.905711466425</v>
      </c>
      <c r="S96">
        <v>-1.60072699701413</v>
      </c>
      <c r="T96">
        <v>-0.96079810314570202</v>
      </c>
      <c r="U96">
        <v>5.1711400747299097</v>
      </c>
      <c r="V96">
        <v>2.2881876342013001</v>
      </c>
      <c r="W96" t="s">
        <v>508</v>
      </c>
      <c r="X96">
        <v>10950</v>
      </c>
      <c r="Y96">
        <v>594807</v>
      </c>
    </row>
    <row r="97" spans="1:25" x14ac:dyDescent="0.3">
      <c r="A97" t="s">
        <v>482</v>
      </c>
      <c r="B97" t="s">
        <v>269</v>
      </c>
      <c r="C97">
        <v>146</v>
      </c>
      <c r="D97">
        <v>500</v>
      </c>
      <c r="E97">
        <v>17</v>
      </c>
      <c r="F97">
        <v>56</v>
      </c>
      <c r="G97">
        <v>63</v>
      </c>
      <c r="H97">
        <v>8</v>
      </c>
      <c r="I97">
        <v>0.108</v>
      </c>
      <c r="J97">
        <v>0.28199999999999997</v>
      </c>
      <c r="K97">
        <v>0.17873303199999999</v>
      </c>
      <c r="L97">
        <v>0.33333333300000001</v>
      </c>
      <c r="M97">
        <v>0.25565610799999999</v>
      </c>
      <c r="N97">
        <v>0.33400000000000002</v>
      </c>
      <c r="O97">
        <v>0.43438914000000001</v>
      </c>
      <c r="P97">
        <v>0.33042075787203301</v>
      </c>
      <c r="Q97">
        <v>0.29499999999999998</v>
      </c>
      <c r="R97">
        <v>110.737649209853</v>
      </c>
      <c r="S97">
        <v>0.25226760702207601</v>
      </c>
      <c r="T97">
        <v>7.0871034262622699</v>
      </c>
      <c r="U97">
        <v>-1.08587026596069</v>
      </c>
      <c r="V97">
        <v>2.2828515545200698</v>
      </c>
      <c r="W97" t="s">
        <v>482</v>
      </c>
      <c r="X97">
        <v>10047</v>
      </c>
      <c r="Y97">
        <v>571976</v>
      </c>
    </row>
    <row r="98" spans="1:25" x14ac:dyDescent="0.3">
      <c r="A98" t="s">
        <v>483</v>
      </c>
      <c r="B98" t="s">
        <v>27</v>
      </c>
      <c r="C98">
        <v>159</v>
      </c>
      <c r="D98">
        <v>670</v>
      </c>
      <c r="E98">
        <v>35</v>
      </c>
      <c r="F98">
        <v>73</v>
      </c>
      <c r="G98">
        <v>101</v>
      </c>
      <c r="H98">
        <v>3</v>
      </c>
      <c r="I98">
        <v>8.8059701000000004E-2</v>
      </c>
      <c r="J98">
        <v>0.24029850699999999</v>
      </c>
      <c r="K98">
        <v>0.225538972</v>
      </c>
      <c r="L98">
        <v>0.226277372</v>
      </c>
      <c r="M98">
        <v>0.212271973</v>
      </c>
      <c r="N98">
        <v>0.285074626</v>
      </c>
      <c r="O98">
        <v>0.43781094500000001</v>
      </c>
      <c r="P98">
        <v>0.30763487401836598</v>
      </c>
      <c r="Q98">
        <v>0.31900000000000001</v>
      </c>
      <c r="R98">
        <v>98.478511886096896</v>
      </c>
      <c r="S98">
        <v>-4.5169455306604496</v>
      </c>
      <c r="T98">
        <v>-5.7650340745612398</v>
      </c>
      <c r="U98">
        <v>5.2367601394653303</v>
      </c>
      <c r="V98">
        <v>2.2597053916075698</v>
      </c>
      <c r="W98" t="s">
        <v>483</v>
      </c>
      <c r="X98">
        <v>9785</v>
      </c>
      <c r="Y98">
        <v>572122</v>
      </c>
    </row>
    <row r="99" spans="1:25" x14ac:dyDescent="0.3">
      <c r="A99" t="s">
        <v>429</v>
      </c>
      <c r="B99" t="s">
        <v>277</v>
      </c>
      <c r="C99">
        <v>139</v>
      </c>
      <c r="D99">
        <v>532</v>
      </c>
      <c r="E99">
        <v>25</v>
      </c>
      <c r="F99">
        <v>75</v>
      </c>
      <c r="G99">
        <v>71</v>
      </c>
      <c r="H99">
        <v>4</v>
      </c>
      <c r="I99">
        <v>9.5864661000000004E-2</v>
      </c>
      <c r="J99">
        <v>0.246240601</v>
      </c>
      <c r="K99">
        <v>0.23290598300000001</v>
      </c>
      <c r="L99">
        <v>0.25396825299999998</v>
      </c>
      <c r="M99">
        <v>0.22435897399999999</v>
      </c>
      <c r="N99">
        <v>0.31073446300000002</v>
      </c>
      <c r="O99">
        <v>0.45726495700000003</v>
      </c>
      <c r="P99">
        <v>0.325834772279185</v>
      </c>
      <c r="Q99">
        <v>0.318</v>
      </c>
      <c r="R99">
        <v>106.338536896441</v>
      </c>
      <c r="S99">
        <v>1.61086545442231</v>
      </c>
      <c r="T99">
        <v>5.9037531338261999</v>
      </c>
      <c r="U99">
        <v>-1.2111399173736499</v>
      </c>
      <c r="V99">
        <v>2.2592180707204701</v>
      </c>
      <c r="W99" t="s">
        <v>429</v>
      </c>
      <c r="X99">
        <v>14854</v>
      </c>
      <c r="Y99">
        <v>573262</v>
      </c>
    </row>
    <row r="100" spans="1:25" x14ac:dyDescent="0.3">
      <c r="A100" t="s">
        <v>98</v>
      </c>
      <c r="B100" t="s">
        <v>99</v>
      </c>
      <c r="C100">
        <v>121</v>
      </c>
      <c r="D100">
        <v>490</v>
      </c>
      <c r="E100">
        <v>19</v>
      </c>
      <c r="F100">
        <v>61</v>
      </c>
      <c r="G100">
        <v>54</v>
      </c>
      <c r="H100">
        <v>10</v>
      </c>
      <c r="I100">
        <v>0.110204081</v>
      </c>
      <c r="J100">
        <v>0.19591836700000001</v>
      </c>
      <c r="K100">
        <v>0.20187793400000001</v>
      </c>
      <c r="L100">
        <v>0.225396825</v>
      </c>
      <c r="M100">
        <v>0.211267605</v>
      </c>
      <c r="N100">
        <v>0.30612244799999999</v>
      </c>
      <c r="O100">
        <v>0.41314553900000001</v>
      </c>
      <c r="P100">
        <v>0.30906805341003801</v>
      </c>
      <c r="Q100">
        <v>0.34699999999999998</v>
      </c>
      <c r="R100">
        <v>96.540958687900797</v>
      </c>
      <c r="S100">
        <v>3.1028704575728598</v>
      </c>
      <c r="T100">
        <v>1.02769960308708</v>
      </c>
      <c r="U100">
        <v>4.4394297599792401</v>
      </c>
      <c r="V100">
        <v>2.2395800538497999</v>
      </c>
      <c r="W100" t="s">
        <v>98</v>
      </c>
      <c r="X100">
        <v>12144</v>
      </c>
      <c r="Y100">
        <v>596146</v>
      </c>
    </row>
    <row r="101" spans="1:25" x14ac:dyDescent="0.3">
      <c r="A101" t="s">
        <v>377</v>
      </c>
      <c r="B101" t="s">
        <v>27</v>
      </c>
      <c r="C101">
        <v>157</v>
      </c>
      <c r="D101">
        <v>691</v>
      </c>
      <c r="E101">
        <v>39</v>
      </c>
      <c r="F101">
        <v>110</v>
      </c>
      <c r="G101">
        <v>100</v>
      </c>
      <c r="H101">
        <v>1</v>
      </c>
      <c r="I101">
        <v>7.8147612000000005E-2</v>
      </c>
      <c r="J101">
        <v>0.244573082</v>
      </c>
      <c r="K101">
        <v>0.23225806399999999</v>
      </c>
      <c r="L101">
        <v>0.28095238</v>
      </c>
      <c r="M101">
        <v>0.253225806</v>
      </c>
      <c r="N101">
        <v>0.31837915999999999</v>
      </c>
      <c r="O101">
        <v>0.48548386999999998</v>
      </c>
      <c r="P101">
        <v>0.33986499511970603</v>
      </c>
      <c r="Q101">
        <v>0.35299999999999998</v>
      </c>
      <c r="R101">
        <v>120.258766448434</v>
      </c>
      <c r="S101">
        <v>-2.1884081060998102</v>
      </c>
      <c r="T101">
        <v>14.9508916870343</v>
      </c>
      <c r="U101">
        <v>-16.830709934234601</v>
      </c>
      <c r="V101">
        <v>2.1966657332490001</v>
      </c>
      <c r="W101" t="s">
        <v>377</v>
      </c>
      <c r="X101">
        <v>14274</v>
      </c>
      <c r="Y101">
        <v>571745</v>
      </c>
    </row>
    <row r="102" spans="1:25" x14ac:dyDescent="0.3">
      <c r="A102" t="s">
        <v>452</v>
      </c>
      <c r="B102" t="s">
        <v>61</v>
      </c>
      <c r="C102">
        <v>156</v>
      </c>
      <c r="D102">
        <v>674</v>
      </c>
      <c r="E102">
        <v>22</v>
      </c>
      <c r="F102">
        <v>85</v>
      </c>
      <c r="G102">
        <v>84</v>
      </c>
      <c r="H102">
        <v>2</v>
      </c>
      <c r="I102">
        <v>5.4896142000000002E-2</v>
      </c>
      <c r="J102">
        <v>0.197329376</v>
      </c>
      <c r="K102">
        <v>0.157303371</v>
      </c>
      <c r="L102">
        <v>0.31722688999999998</v>
      </c>
      <c r="M102">
        <v>0.27768860299999998</v>
      </c>
      <c r="N102">
        <v>0.32047477699999999</v>
      </c>
      <c r="O102">
        <v>0.434991974</v>
      </c>
      <c r="P102">
        <v>0.32399502246245399</v>
      </c>
      <c r="Q102">
        <v>0.311</v>
      </c>
      <c r="R102">
        <v>105.088596896843</v>
      </c>
      <c r="S102">
        <v>-0.46134674199856801</v>
      </c>
      <c r="T102">
        <v>3.7377895952336702</v>
      </c>
      <c r="U102">
        <v>-5.0802097320556596</v>
      </c>
      <c r="V102">
        <v>2.1918736248078501</v>
      </c>
      <c r="W102" t="s">
        <v>452</v>
      </c>
      <c r="X102">
        <v>11265</v>
      </c>
      <c r="Y102">
        <v>570731</v>
      </c>
    </row>
    <row r="103" spans="1:25" x14ac:dyDescent="0.3">
      <c r="A103" t="s">
        <v>293</v>
      </c>
      <c r="B103" t="s">
        <v>279</v>
      </c>
      <c r="C103">
        <v>144</v>
      </c>
      <c r="D103">
        <v>568</v>
      </c>
      <c r="E103">
        <v>27</v>
      </c>
      <c r="F103">
        <v>75</v>
      </c>
      <c r="G103">
        <v>88</v>
      </c>
      <c r="H103">
        <v>0</v>
      </c>
      <c r="I103">
        <v>0.114436619</v>
      </c>
      <c r="J103">
        <v>0.177816901</v>
      </c>
      <c r="K103">
        <v>0.21485943800000001</v>
      </c>
      <c r="L103">
        <v>0.27613940999999997</v>
      </c>
      <c r="M103">
        <v>0.26104417600000002</v>
      </c>
      <c r="N103">
        <v>0.34683098499999998</v>
      </c>
      <c r="O103">
        <v>0.47590361399999997</v>
      </c>
      <c r="P103">
        <v>0.35182323177795899</v>
      </c>
      <c r="Q103">
        <v>0.36699999999999999</v>
      </c>
      <c r="R103">
        <v>119.229710386135</v>
      </c>
      <c r="S103">
        <v>-3.8899204034823902</v>
      </c>
      <c r="T103">
        <v>10.015046189960101</v>
      </c>
      <c r="U103">
        <v>-7.2824296951293901</v>
      </c>
      <c r="V103">
        <v>2.1837161539625098</v>
      </c>
      <c r="W103" t="s">
        <v>293</v>
      </c>
      <c r="X103">
        <v>13145</v>
      </c>
      <c r="Y103">
        <v>605137</v>
      </c>
    </row>
    <row r="104" spans="1:25" x14ac:dyDescent="0.3">
      <c r="A104" t="s">
        <v>478</v>
      </c>
      <c r="B104" t="s">
        <v>69</v>
      </c>
      <c r="C104">
        <v>142</v>
      </c>
      <c r="D104">
        <v>595</v>
      </c>
      <c r="E104">
        <v>24</v>
      </c>
      <c r="F104">
        <v>88</v>
      </c>
      <c r="G104">
        <v>75</v>
      </c>
      <c r="H104">
        <v>20</v>
      </c>
      <c r="I104">
        <v>8.9075630000000003E-2</v>
      </c>
      <c r="J104">
        <v>0.233613445</v>
      </c>
      <c r="K104">
        <v>0.220532319</v>
      </c>
      <c r="L104">
        <v>0.29347825999999999</v>
      </c>
      <c r="M104">
        <v>0.25095056999999998</v>
      </c>
      <c r="N104">
        <v>0.329411764</v>
      </c>
      <c r="O104">
        <v>0.47148288900000002</v>
      </c>
      <c r="P104">
        <v>0.34078599922170499</v>
      </c>
      <c r="Q104">
        <v>0.33500000000000002</v>
      </c>
      <c r="R104">
        <v>97.975453600133207</v>
      </c>
      <c r="S104">
        <v>1.92750396928749</v>
      </c>
      <c r="T104">
        <v>0.39396939784686602</v>
      </c>
      <c r="U104">
        <v>1.3891901969909599</v>
      </c>
      <c r="V104">
        <v>2.1792871150861099</v>
      </c>
      <c r="W104" t="s">
        <v>478</v>
      </c>
      <c r="X104">
        <v>12564</v>
      </c>
      <c r="Y104">
        <v>596115</v>
      </c>
    </row>
    <row r="105" spans="1:25" x14ac:dyDescent="0.3">
      <c r="A105" t="s">
        <v>163</v>
      </c>
      <c r="B105" t="s">
        <v>278</v>
      </c>
      <c r="C105">
        <v>141</v>
      </c>
      <c r="D105">
        <v>576</v>
      </c>
      <c r="E105">
        <v>22</v>
      </c>
      <c r="F105">
        <v>73</v>
      </c>
      <c r="G105">
        <v>61</v>
      </c>
      <c r="H105">
        <v>6</v>
      </c>
      <c r="I105">
        <v>9.0277777000000003E-2</v>
      </c>
      <c r="J105">
        <v>0.15104166599999999</v>
      </c>
      <c r="K105">
        <v>0.19153225900000001</v>
      </c>
      <c r="L105">
        <v>0.25765306100000002</v>
      </c>
      <c r="M105">
        <v>0.24798387</v>
      </c>
      <c r="N105">
        <v>0.34375</v>
      </c>
      <c r="O105">
        <v>0.43951612899999998</v>
      </c>
      <c r="P105">
        <v>0.33889328322344098</v>
      </c>
      <c r="Q105">
        <v>0.34699999999999998</v>
      </c>
      <c r="R105">
        <v>113.94264933618599</v>
      </c>
      <c r="S105">
        <v>-1.7417659228667599</v>
      </c>
      <c r="T105">
        <v>8.3403598420900593</v>
      </c>
      <c r="U105">
        <v>-6.1370903253555298</v>
      </c>
      <c r="V105">
        <v>2.1754543224521901</v>
      </c>
      <c r="W105" t="s">
        <v>163</v>
      </c>
      <c r="X105">
        <v>3473</v>
      </c>
      <c r="Y105">
        <v>519203</v>
      </c>
    </row>
    <row r="106" spans="1:25" x14ac:dyDescent="0.3">
      <c r="A106" t="s">
        <v>384</v>
      </c>
      <c r="B106" t="s">
        <v>271</v>
      </c>
      <c r="C106">
        <v>142</v>
      </c>
      <c r="D106">
        <v>528</v>
      </c>
      <c r="E106">
        <v>12</v>
      </c>
      <c r="F106">
        <v>58</v>
      </c>
      <c r="G106">
        <v>54</v>
      </c>
      <c r="H106">
        <v>14</v>
      </c>
      <c r="I106">
        <v>6.25E-2</v>
      </c>
      <c r="J106">
        <v>0.27272727200000002</v>
      </c>
      <c r="K106">
        <v>0.111801242</v>
      </c>
      <c r="L106">
        <v>0.31927710799999998</v>
      </c>
      <c r="M106">
        <v>0.244306418</v>
      </c>
      <c r="N106">
        <v>0.29657794599999998</v>
      </c>
      <c r="O106">
        <v>0.35610765999999999</v>
      </c>
      <c r="P106">
        <v>0.28552250796397799</v>
      </c>
      <c r="Q106">
        <v>0.3</v>
      </c>
      <c r="R106">
        <v>75.305002972198196</v>
      </c>
      <c r="S106">
        <v>-0.61979496595449701</v>
      </c>
      <c r="T106">
        <v>-16.583913029860799</v>
      </c>
      <c r="U106">
        <v>19.9462602138519</v>
      </c>
      <c r="V106">
        <v>2.1596890952602101</v>
      </c>
      <c r="W106" t="s">
        <v>384</v>
      </c>
      <c r="X106">
        <v>11489</v>
      </c>
      <c r="Y106">
        <v>572191</v>
      </c>
    </row>
    <row r="107" spans="1:25" x14ac:dyDescent="0.3">
      <c r="A107" t="s">
        <v>217</v>
      </c>
      <c r="B107" t="s">
        <v>29</v>
      </c>
      <c r="C107">
        <v>91</v>
      </c>
      <c r="D107">
        <v>400</v>
      </c>
      <c r="E107">
        <v>12</v>
      </c>
      <c r="F107">
        <v>54</v>
      </c>
      <c r="G107">
        <v>55</v>
      </c>
      <c r="H107">
        <v>1</v>
      </c>
      <c r="I107">
        <v>0.11</v>
      </c>
      <c r="J107">
        <v>0.13250000000000001</v>
      </c>
      <c r="K107">
        <v>0.15229885100000001</v>
      </c>
      <c r="L107">
        <v>0.28571428500000001</v>
      </c>
      <c r="M107">
        <v>0.27011494200000002</v>
      </c>
      <c r="N107">
        <v>0.35499999999999998</v>
      </c>
      <c r="O107">
        <v>0.42241379299999998</v>
      </c>
      <c r="P107">
        <v>0.33555877720466698</v>
      </c>
      <c r="Q107">
        <v>0.33200000000000002</v>
      </c>
      <c r="R107">
        <v>114.015512210718</v>
      </c>
      <c r="S107">
        <v>-1.2041846213396601</v>
      </c>
      <c r="T107">
        <v>5.6597161372232403</v>
      </c>
      <c r="U107">
        <v>2.01232802867889</v>
      </c>
      <c r="V107">
        <v>2.15002040084679</v>
      </c>
      <c r="W107" t="s">
        <v>217</v>
      </c>
      <c r="X107">
        <v>17678</v>
      </c>
      <c r="Y107">
        <v>608324</v>
      </c>
    </row>
    <row r="108" spans="1:25" x14ac:dyDescent="0.3">
      <c r="A108" t="s">
        <v>490</v>
      </c>
      <c r="B108" t="s">
        <v>29</v>
      </c>
      <c r="C108">
        <v>121</v>
      </c>
      <c r="D108">
        <v>508</v>
      </c>
      <c r="E108">
        <v>8</v>
      </c>
      <c r="F108">
        <v>68</v>
      </c>
      <c r="G108">
        <v>47</v>
      </c>
      <c r="H108">
        <v>1</v>
      </c>
      <c r="I108">
        <v>6.4960629000000006E-2</v>
      </c>
      <c r="J108">
        <v>0.10433070799999999</v>
      </c>
      <c r="K108">
        <v>0.125799574</v>
      </c>
      <c r="L108">
        <v>0.33740831199999999</v>
      </c>
      <c r="M108">
        <v>0.31130063899999999</v>
      </c>
      <c r="N108">
        <v>0.36220472399999998</v>
      </c>
      <c r="O108">
        <v>0.43710021300000002</v>
      </c>
      <c r="P108">
        <v>0.34652541880541698</v>
      </c>
      <c r="Q108">
        <v>0.36099999999999999</v>
      </c>
      <c r="R108">
        <v>121.426475545519</v>
      </c>
      <c r="S108">
        <v>-0.83012936008162796</v>
      </c>
      <c r="T108">
        <v>12.4963822518128</v>
      </c>
      <c r="U108">
        <v>-8.6766200065612793</v>
      </c>
      <c r="V108">
        <v>2.13652138226329</v>
      </c>
      <c r="W108" t="s">
        <v>490</v>
      </c>
      <c r="X108">
        <v>4106</v>
      </c>
      <c r="Y108">
        <v>488726</v>
      </c>
    </row>
    <row r="109" spans="1:25" x14ac:dyDescent="0.3">
      <c r="A109" t="s">
        <v>447</v>
      </c>
      <c r="B109" t="s">
        <v>112</v>
      </c>
      <c r="C109">
        <v>147</v>
      </c>
      <c r="D109">
        <v>529</v>
      </c>
      <c r="E109">
        <v>16</v>
      </c>
      <c r="F109">
        <v>60</v>
      </c>
      <c r="G109">
        <v>63</v>
      </c>
      <c r="H109">
        <v>2</v>
      </c>
      <c r="I109">
        <v>4.1587900999999997E-2</v>
      </c>
      <c r="J109">
        <v>0.183364839</v>
      </c>
      <c r="K109">
        <v>0.15320911000000001</v>
      </c>
      <c r="L109">
        <v>0.29599999999999999</v>
      </c>
      <c r="M109">
        <v>0.26293995799999997</v>
      </c>
      <c r="N109">
        <v>0.31628787800000002</v>
      </c>
      <c r="O109">
        <v>0.41614906800000001</v>
      </c>
      <c r="P109">
        <v>0.31604402431726902</v>
      </c>
      <c r="Q109">
        <v>0.30199999999999999</v>
      </c>
      <c r="R109">
        <v>91.408654779595196</v>
      </c>
      <c r="S109">
        <v>-0.30781446630135101</v>
      </c>
      <c r="T109">
        <v>-6.0936450525386796</v>
      </c>
      <c r="U109">
        <v>9.4678297042846609</v>
      </c>
      <c r="V109">
        <v>2.1169257210251602</v>
      </c>
      <c r="W109" t="s">
        <v>447</v>
      </c>
      <c r="X109">
        <v>14813</v>
      </c>
      <c r="Y109">
        <v>571657</v>
      </c>
    </row>
    <row r="110" spans="1:25" x14ac:dyDescent="0.3">
      <c r="A110" t="s">
        <v>162</v>
      </c>
      <c r="B110" t="s">
        <v>17</v>
      </c>
      <c r="C110">
        <v>150</v>
      </c>
      <c r="D110">
        <v>679</v>
      </c>
      <c r="E110">
        <v>10</v>
      </c>
      <c r="F110">
        <v>84</v>
      </c>
      <c r="G110">
        <v>57</v>
      </c>
      <c r="H110">
        <v>4</v>
      </c>
      <c r="I110">
        <v>0.107511045</v>
      </c>
      <c r="J110">
        <v>0.13843887999999999</v>
      </c>
      <c r="K110">
        <v>9.3802344999999995E-2</v>
      </c>
      <c r="L110">
        <v>0.30120481900000001</v>
      </c>
      <c r="M110">
        <v>0.26800669999999999</v>
      </c>
      <c r="N110">
        <v>0.34904270900000001</v>
      </c>
      <c r="O110">
        <v>0.361809045</v>
      </c>
      <c r="P110">
        <v>0.315087584836444</v>
      </c>
      <c r="Q110">
        <v>0.34</v>
      </c>
      <c r="R110">
        <v>101.356952702247</v>
      </c>
      <c r="S110">
        <v>-2.3108599837869401</v>
      </c>
      <c r="T110">
        <v>-1.18278877593665</v>
      </c>
      <c r="U110">
        <v>-1.32722696661949</v>
      </c>
      <c r="V110">
        <v>2.0920513513795398</v>
      </c>
      <c r="W110" t="s">
        <v>162</v>
      </c>
      <c r="X110">
        <v>9874</v>
      </c>
      <c r="Y110">
        <v>518934</v>
      </c>
    </row>
    <row r="111" spans="1:25" x14ac:dyDescent="0.3">
      <c r="A111" t="s">
        <v>499</v>
      </c>
      <c r="B111" t="s">
        <v>272</v>
      </c>
      <c r="C111">
        <v>125</v>
      </c>
      <c r="D111">
        <v>464</v>
      </c>
      <c r="E111">
        <v>10</v>
      </c>
      <c r="F111">
        <v>55</v>
      </c>
      <c r="G111">
        <v>57</v>
      </c>
      <c r="H111">
        <v>13</v>
      </c>
      <c r="I111">
        <v>7.9741379000000001E-2</v>
      </c>
      <c r="J111">
        <v>0.15086206799999999</v>
      </c>
      <c r="K111">
        <v>0.128266033</v>
      </c>
      <c r="L111">
        <v>0.28115941999999999</v>
      </c>
      <c r="M111">
        <v>0.254156769</v>
      </c>
      <c r="N111">
        <v>0.31317494600000001</v>
      </c>
      <c r="O111">
        <v>0.38242280200000001</v>
      </c>
      <c r="P111">
        <v>0.30121268975243298</v>
      </c>
      <c r="Q111">
        <v>0.318</v>
      </c>
      <c r="R111">
        <v>94.425253883002</v>
      </c>
      <c r="S111">
        <v>-0.20997915044426901</v>
      </c>
      <c r="T111">
        <v>-3.3769575733602202</v>
      </c>
      <c r="U111">
        <v>8.12738037109375</v>
      </c>
      <c r="V111">
        <v>2.07796632396408</v>
      </c>
      <c r="W111" t="s">
        <v>499</v>
      </c>
      <c r="X111">
        <v>14712</v>
      </c>
      <c r="Y111">
        <v>622534</v>
      </c>
    </row>
    <row r="112" spans="1:25" x14ac:dyDescent="0.3">
      <c r="A112" t="s">
        <v>487</v>
      </c>
      <c r="B112" t="s">
        <v>88</v>
      </c>
      <c r="C112">
        <v>142</v>
      </c>
      <c r="D112">
        <v>505</v>
      </c>
      <c r="E112">
        <v>18</v>
      </c>
      <c r="F112">
        <v>63</v>
      </c>
      <c r="G112">
        <v>42</v>
      </c>
      <c r="H112">
        <v>14</v>
      </c>
      <c r="I112">
        <v>9.1089108000000002E-2</v>
      </c>
      <c r="J112">
        <v>0.26138613799999999</v>
      </c>
      <c r="K112">
        <v>0.167400881</v>
      </c>
      <c r="L112">
        <v>0.3125</v>
      </c>
      <c r="M112">
        <v>0.24889867800000001</v>
      </c>
      <c r="N112">
        <v>0.32206759400000001</v>
      </c>
      <c r="O112">
        <v>0.41629955899999999</v>
      </c>
      <c r="P112">
        <v>0.31962772936164202</v>
      </c>
      <c r="Q112">
        <v>0.307</v>
      </c>
      <c r="R112">
        <v>103.084517949176</v>
      </c>
      <c r="S112">
        <v>-0.117796353530138</v>
      </c>
      <c r="T112">
        <v>1.8652257293874801</v>
      </c>
      <c r="U112">
        <v>0.80870997905731201</v>
      </c>
      <c r="V112">
        <v>1.96601637186628</v>
      </c>
      <c r="W112" t="s">
        <v>487</v>
      </c>
      <c r="X112">
        <v>10071</v>
      </c>
      <c r="Y112">
        <v>542340</v>
      </c>
    </row>
    <row r="113" spans="1:25" x14ac:dyDescent="0.3">
      <c r="A113" t="s">
        <v>346</v>
      </c>
      <c r="B113" t="s">
        <v>46</v>
      </c>
      <c r="C113">
        <v>107</v>
      </c>
      <c r="D113">
        <v>443</v>
      </c>
      <c r="E113">
        <v>27</v>
      </c>
      <c r="F113">
        <v>64</v>
      </c>
      <c r="G113">
        <v>71</v>
      </c>
      <c r="H113">
        <v>3</v>
      </c>
      <c r="I113">
        <v>0.106094808</v>
      </c>
      <c r="J113">
        <v>0.243792325</v>
      </c>
      <c r="K113">
        <v>0.28277635000000001</v>
      </c>
      <c r="L113">
        <v>0.26953125</v>
      </c>
      <c r="M113">
        <v>0.24678663200000001</v>
      </c>
      <c r="N113">
        <v>0.334085778</v>
      </c>
      <c r="O113">
        <v>0.52956298199999996</v>
      </c>
      <c r="P113">
        <v>0.36448408962641499</v>
      </c>
      <c r="Q113">
        <v>0.378</v>
      </c>
      <c r="R113">
        <v>127.320683126064</v>
      </c>
      <c r="S113">
        <v>-2.17415785510092</v>
      </c>
      <c r="T113">
        <v>13.2337669772535</v>
      </c>
      <c r="U113">
        <v>-8.7824599742889404</v>
      </c>
      <c r="V113">
        <v>1.9357895193789401</v>
      </c>
      <c r="W113" t="s">
        <v>346</v>
      </c>
      <c r="X113">
        <v>16472</v>
      </c>
      <c r="Y113">
        <v>656555</v>
      </c>
    </row>
    <row r="114" spans="1:25" x14ac:dyDescent="0.3">
      <c r="A114" t="s">
        <v>229</v>
      </c>
      <c r="B114" t="s">
        <v>51</v>
      </c>
      <c r="C114">
        <v>132</v>
      </c>
      <c r="D114">
        <v>539</v>
      </c>
      <c r="E114">
        <v>9</v>
      </c>
      <c r="F114">
        <v>66</v>
      </c>
      <c r="G114">
        <v>48</v>
      </c>
      <c r="H114">
        <v>13</v>
      </c>
      <c r="I114">
        <v>6.8645639999999994E-2</v>
      </c>
      <c r="J114">
        <v>0.13729127999999999</v>
      </c>
      <c r="K114">
        <v>0.127272727</v>
      </c>
      <c r="L114">
        <v>0.295399515</v>
      </c>
      <c r="M114">
        <v>0.26464646400000003</v>
      </c>
      <c r="N114">
        <v>0.32156133799999997</v>
      </c>
      <c r="O114">
        <v>0.391919191</v>
      </c>
      <c r="P114">
        <v>0.31124759684264802</v>
      </c>
      <c r="Q114">
        <v>0.29199999999999998</v>
      </c>
      <c r="R114">
        <v>92.797087510142006</v>
      </c>
      <c r="S114">
        <v>2.9144610275980001</v>
      </c>
      <c r="T114">
        <v>-2.0280286874075699</v>
      </c>
      <c r="U114">
        <v>3.1027398109436</v>
      </c>
      <c r="V114">
        <v>1.9199667069297801</v>
      </c>
      <c r="W114" t="s">
        <v>229</v>
      </c>
      <c r="X114">
        <v>7802</v>
      </c>
      <c r="Y114">
        <v>500743</v>
      </c>
    </row>
    <row r="115" spans="1:25" x14ac:dyDescent="0.3">
      <c r="A115" t="s">
        <v>428</v>
      </c>
      <c r="B115" t="s">
        <v>278</v>
      </c>
      <c r="C115">
        <v>140</v>
      </c>
      <c r="D115">
        <v>584</v>
      </c>
      <c r="E115">
        <v>32</v>
      </c>
      <c r="F115">
        <v>79</v>
      </c>
      <c r="G115">
        <v>86</v>
      </c>
      <c r="H115">
        <v>3</v>
      </c>
      <c r="I115">
        <v>8.7328767000000002E-2</v>
      </c>
      <c r="J115">
        <v>0.215753424</v>
      </c>
      <c r="K115">
        <v>0.231968811</v>
      </c>
      <c r="L115">
        <v>0.28571428500000001</v>
      </c>
      <c r="M115">
        <v>0.26510721199999998</v>
      </c>
      <c r="N115">
        <v>0.33448275799999999</v>
      </c>
      <c r="O115">
        <v>0.49707602299999998</v>
      </c>
      <c r="P115">
        <v>0.34622404355751801</v>
      </c>
      <c r="Q115">
        <v>0.36299999999999999</v>
      </c>
      <c r="R115">
        <v>123.01363677200899</v>
      </c>
      <c r="S115">
        <v>-3.3979026353917998</v>
      </c>
      <c r="T115">
        <v>13.0571824247741</v>
      </c>
      <c r="U115">
        <v>-14.336211472749699</v>
      </c>
      <c r="V115">
        <v>1.8875719166121401</v>
      </c>
      <c r="W115" t="s">
        <v>428</v>
      </c>
      <c r="X115">
        <v>2434</v>
      </c>
      <c r="Y115">
        <v>443558</v>
      </c>
    </row>
    <row r="116" spans="1:25" x14ac:dyDescent="0.3">
      <c r="A116" t="s">
        <v>141</v>
      </c>
      <c r="B116" t="s">
        <v>35</v>
      </c>
      <c r="C116">
        <v>157</v>
      </c>
      <c r="D116">
        <v>642</v>
      </c>
      <c r="E116">
        <v>18</v>
      </c>
      <c r="F116">
        <v>75</v>
      </c>
      <c r="G116">
        <v>72</v>
      </c>
      <c r="H116">
        <v>8</v>
      </c>
      <c r="I116">
        <v>0.12461059100000001</v>
      </c>
      <c r="J116">
        <v>0.25233644799999999</v>
      </c>
      <c r="K116">
        <v>0.150807899</v>
      </c>
      <c r="L116">
        <v>0.339473684</v>
      </c>
      <c r="M116">
        <v>0.26391382400000002</v>
      </c>
      <c r="N116">
        <v>0.35669781900000003</v>
      </c>
      <c r="O116">
        <v>0.41472172299999999</v>
      </c>
      <c r="P116">
        <v>0.33700360152870401</v>
      </c>
      <c r="Q116">
        <v>0.32300000000000001</v>
      </c>
      <c r="R116">
        <v>111.81221116374</v>
      </c>
      <c r="S116">
        <v>1.5807063761167199</v>
      </c>
      <c r="T116">
        <v>10.8654146005998</v>
      </c>
      <c r="U116">
        <v>-14.221929788589399</v>
      </c>
      <c r="V116">
        <v>1.87945324970233</v>
      </c>
      <c r="W116" t="s">
        <v>141</v>
      </c>
      <c r="X116">
        <v>19566</v>
      </c>
      <c r="Y116">
        <v>663993</v>
      </c>
    </row>
    <row r="117" spans="1:25" x14ac:dyDescent="0.3">
      <c r="A117" t="s">
        <v>219</v>
      </c>
      <c r="B117" t="s">
        <v>277</v>
      </c>
      <c r="C117">
        <v>139</v>
      </c>
      <c r="D117">
        <v>436</v>
      </c>
      <c r="E117">
        <v>18</v>
      </c>
      <c r="F117">
        <v>57</v>
      </c>
      <c r="G117">
        <v>53</v>
      </c>
      <c r="H117">
        <v>1</v>
      </c>
      <c r="I117">
        <v>9.4036697000000002E-2</v>
      </c>
      <c r="J117">
        <v>0.128440366</v>
      </c>
      <c r="K117">
        <v>0.18508997499999999</v>
      </c>
      <c r="L117">
        <v>0.26415094300000003</v>
      </c>
      <c r="M117">
        <v>0.26221079600000002</v>
      </c>
      <c r="N117">
        <v>0.33486238499999998</v>
      </c>
      <c r="O117">
        <v>0.44730077099999999</v>
      </c>
      <c r="P117">
        <v>0.33709775485576798</v>
      </c>
      <c r="Q117">
        <v>0.312</v>
      </c>
      <c r="R117">
        <v>113.658477986553</v>
      </c>
      <c r="S117">
        <v>-2.6518297318834798</v>
      </c>
      <c r="T117">
        <v>4.9293652579854799</v>
      </c>
      <c r="U117">
        <v>-0.85520990937948205</v>
      </c>
      <c r="V117">
        <v>1.87443544196395</v>
      </c>
      <c r="W117" t="s">
        <v>219</v>
      </c>
      <c r="X117">
        <v>5827</v>
      </c>
      <c r="Y117">
        <v>527038</v>
      </c>
    </row>
    <row r="118" spans="1:25" x14ac:dyDescent="0.3">
      <c r="A118" t="s">
        <v>194</v>
      </c>
      <c r="B118" t="s">
        <v>44</v>
      </c>
      <c r="C118">
        <v>146</v>
      </c>
      <c r="D118">
        <v>604</v>
      </c>
      <c r="E118">
        <v>13</v>
      </c>
      <c r="F118">
        <v>88</v>
      </c>
      <c r="G118">
        <v>63</v>
      </c>
      <c r="H118">
        <v>6</v>
      </c>
      <c r="I118">
        <v>8.4437085999999995E-2</v>
      </c>
      <c r="J118">
        <v>0.15894039700000001</v>
      </c>
      <c r="K118">
        <v>0.13786764700000001</v>
      </c>
      <c r="L118">
        <v>0.32727272699999999</v>
      </c>
      <c r="M118">
        <v>0.288602941</v>
      </c>
      <c r="N118">
        <v>0.350993377</v>
      </c>
      <c r="O118">
        <v>0.42647058799999998</v>
      </c>
      <c r="P118">
        <v>0.33388723557609301</v>
      </c>
      <c r="Q118">
        <v>0.34</v>
      </c>
      <c r="R118">
        <v>106.04305923458099</v>
      </c>
      <c r="S118">
        <v>-0.26342544076032898</v>
      </c>
      <c r="T118">
        <v>4.2054249974829201</v>
      </c>
      <c r="U118">
        <v>-6.41226983070373</v>
      </c>
      <c r="V118">
        <v>1.8635700290238599</v>
      </c>
      <c r="W118" t="s">
        <v>194</v>
      </c>
      <c r="X118">
        <v>17027</v>
      </c>
      <c r="Y118">
        <v>657077</v>
      </c>
    </row>
    <row r="119" spans="1:25" x14ac:dyDescent="0.3">
      <c r="A119" t="s">
        <v>136</v>
      </c>
      <c r="B119" t="s">
        <v>85</v>
      </c>
      <c r="C119">
        <v>131</v>
      </c>
      <c r="D119">
        <v>529</v>
      </c>
      <c r="E119">
        <v>22</v>
      </c>
      <c r="F119">
        <v>73</v>
      </c>
      <c r="G119">
        <v>71</v>
      </c>
      <c r="H119">
        <v>4</v>
      </c>
      <c r="I119">
        <v>5.2930056000000003E-2</v>
      </c>
      <c r="J119">
        <v>0.202268431</v>
      </c>
      <c r="K119">
        <v>0.204918033</v>
      </c>
      <c r="L119">
        <v>0.28611111099999997</v>
      </c>
      <c r="M119">
        <v>0.25614754000000001</v>
      </c>
      <c r="N119">
        <v>0.30798479000000001</v>
      </c>
      <c r="O119">
        <v>0.46106557300000001</v>
      </c>
      <c r="P119">
        <v>0.32839304560037602</v>
      </c>
      <c r="Q119">
        <v>0.316</v>
      </c>
      <c r="R119">
        <v>106.336472909939</v>
      </c>
      <c r="S119">
        <v>-0.863340067211538</v>
      </c>
      <c r="T119">
        <v>3.2406403966917199</v>
      </c>
      <c r="U119">
        <v>-2.9355399608611998</v>
      </c>
      <c r="V119">
        <v>1.8565743443774001</v>
      </c>
      <c r="W119" t="s">
        <v>136</v>
      </c>
      <c r="X119">
        <v>19363</v>
      </c>
      <c r="Y119">
        <v>669720</v>
      </c>
    </row>
    <row r="120" spans="1:25" x14ac:dyDescent="0.3">
      <c r="A120" t="s">
        <v>281</v>
      </c>
      <c r="B120" t="s">
        <v>19</v>
      </c>
      <c r="C120">
        <v>141</v>
      </c>
      <c r="D120">
        <v>541</v>
      </c>
      <c r="E120">
        <v>21</v>
      </c>
      <c r="F120">
        <v>62</v>
      </c>
      <c r="G120">
        <v>84</v>
      </c>
      <c r="H120">
        <v>1</v>
      </c>
      <c r="I120">
        <v>5.9149722000000002E-2</v>
      </c>
      <c r="J120">
        <v>0.18853974100000001</v>
      </c>
      <c r="K120">
        <v>0.19</v>
      </c>
      <c r="L120">
        <v>0.30548302799999999</v>
      </c>
      <c r="M120">
        <v>0.27600000000000002</v>
      </c>
      <c r="N120">
        <v>0.31851851799999997</v>
      </c>
      <c r="O120">
        <v>0.46600000000000003</v>
      </c>
      <c r="P120">
        <v>0.33284593557382502</v>
      </c>
      <c r="Q120">
        <v>0.33900000000000002</v>
      </c>
      <c r="R120">
        <v>107.449082264913</v>
      </c>
      <c r="S120">
        <v>-2.9468813482671901</v>
      </c>
      <c r="T120">
        <v>1.9871518333695499</v>
      </c>
      <c r="U120">
        <v>-2.4800395965576101</v>
      </c>
      <c r="V120">
        <v>1.81797689571548</v>
      </c>
      <c r="W120" t="s">
        <v>281</v>
      </c>
      <c r="X120">
        <v>19238</v>
      </c>
      <c r="Y120">
        <v>666971</v>
      </c>
    </row>
    <row r="121" spans="1:25" x14ac:dyDescent="0.3">
      <c r="A121" t="s">
        <v>439</v>
      </c>
      <c r="B121" t="s">
        <v>129</v>
      </c>
      <c r="C121">
        <v>139</v>
      </c>
      <c r="D121">
        <v>550</v>
      </c>
      <c r="E121">
        <v>11</v>
      </c>
      <c r="F121">
        <v>69</v>
      </c>
      <c r="G121">
        <v>44</v>
      </c>
      <c r="H121">
        <v>9</v>
      </c>
      <c r="I121">
        <v>0.105454545</v>
      </c>
      <c r="J121">
        <v>0.249090909</v>
      </c>
      <c r="K121">
        <v>0.14669421499999999</v>
      </c>
      <c r="L121">
        <v>0.34513274300000002</v>
      </c>
      <c r="M121">
        <v>0.26446280900000002</v>
      </c>
      <c r="N121">
        <v>0.34128440300000001</v>
      </c>
      <c r="O121">
        <v>0.41115702399999998</v>
      </c>
      <c r="P121">
        <v>0.32724051944473198</v>
      </c>
      <c r="Q121">
        <v>0.29499999999999998</v>
      </c>
      <c r="R121">
        <v>103.407080511681</v>
      </c>
      <c r="S121">
        <v>1.02853774069808</v>
      </c>
      <c r="T121">
        <v>3.4141175833322501</v>
      </c>
      <c r="U121">
        <v>-3.92510709166526</v>
      </c>
      <c r="V121">
        <v>1.7979436764271799</v>
      </c>
      <c r="W121" t="s">
        <v>439</v>
      </c>
      <c r="X121">
        <v>19734</v>
      </c>
      <c r="Y121">
        <v>668942</v>
      </c>
    </row>
    <row r="122" spans="1:25" x14ac:dyDescent="0.3">
      <c r="A122" t="s">
        <v>509</v>
      </c>
      <c r="B122" t="s">
        <v>51</v>
      </c>
      <c r="C122">
        <v>124</v>
      </c>
      <c r="D122">
        <v>507</v>
      </c>
      <c r="E122">
        <v>18</v>
      </c>
      <c r="F122">
        <v>70</v>
      </c>
      <c r="G122">
        <v>53</v>
      </c>
      <c r="H122">
        <v>23</v>
      </c>
      <c r="I122">
        <v>6.7061143000000004E-2</v>
      </c>
      <c r="J122">
        <v>0.28599605500000003</v>
      </c>
      <c r="K122">
        <v>0.176724138</v>
      </c>
      <c r="L122">
        <v>0.319078947</v>
      </c>
      <c r="M122">
        <v>0.24784482699999999</v>
      </c>
      <c r="N122">
        <v>0.302970297</v>
      </c>
      <c r="O122">
        <v>0.42456896500000002</v>
      </c>
      <c r="P122">
        <v>0.312474067612449</v>
      </c>
      <c r="Q122">
        <v>0.307</v>
      </c>
      <c r="R122">
        <v>93.594184879568203</v>
      </c>
      <c r="S122">
        <v>4.9564163263421497</v>
      </c>
      <c r="T122">
        <v>0.82183793829714202</v>
      </c>
      <c r="U122">
        <v>0.10853004455566399</v>
      </c>
      <c r="V122">
        <v>1.79790379855152</v>
      </c>
      <c r="W122" t="s">
        <v>509</v>
      </c>
      <c r="X122">
        <v>20454</v>
      </c>
      <c r="Y122">
        <v>665862</v>
      </c>
    </row>
    <row r="123" spans="1:25" x14ac:dyDescent="0.3">
      <c r="A123" t="s">
        <v>111</v>
      </c>
      <c r="B123" t="s">
        <v>112</v>
      </c>
      <c r="C123">
        <v>132</v>
      </c>
      <c r="D123">
        <v>402</v>
      </c>
      <c r="E123">
        <v>10</v>
      </c>
      <c r="F123">
        <v>56</v>
      </c>
      <c r="G123">
        <v>45</v>
      </c>
      <c r="H123">
        <v>0</v>
      </c>
      <c r="I123">
        <v>0.101990049</v>
      </c>
      <c r="J123">
        <v>0.18656716400000001</v>
      </c>
      <c r="K123">
        <v>0.145714286</v>
      </c>
      <c r="L123">
        <v>0.33333333300000001</v>
      </c>
      <c r="M123">
        <v>0.28571428500000001</v>
      </c>
      <c r="N123">
        <v>0.36567164099999999</v>
      </c>
      <c r="O123">
        <v>0.43142857099999998</v>
      </c>
      <c r="P123">
        <v>0.346121994337238</v>
      </c>
      <c r="Q123">
        <v>0.32400000000000001</v>
      </c>
      <c r="R123">
        <v>110.956671227218</v>
      </c>
      <c r="S123">
        <v>-1.98332982533611</v>
      </c>
      <c r="T123">
        <v>3.62396709691251</v>
      </c>
      <c r="U123">
        <v>0.72299003601074197</v>
      </c>
      <c r="V123">
        <v>1.78747758688431</v>
      </c>
      <c r="W123" t="s">
        <v>111</v>
      </c>
      <c r="X123">
        <v>17988</v>
      </c>
      <c r="Y123">
        <v>663886</v>
      </c>
    </row>
    <row r="124" spans="1:25" x14ac:dyDescent="0.3">
      <c r="A124" t="s">
        <v>451</v>
      </c>
      <c r="B124" t="s">
        <v>278</v>
      </c>
      <c r="C124">
        <v>137</v>
      </c>
      <c r="D124">
        <v>511</v>
      </c>
      <c r="E124">
        <v>9</v>
      </c>
      <c r="F124">
        <v>65</v>
      </c>
      <c r="G124">
        <v>48</v>
      </c>
      <c r="H124">
        <v>5</v>
      </c>
      <c r="I124">
        <v>4.1095890000000003E-2</v>
      </c>
      <c r="J124">
        <v>0.14677103699999999</v>
      </c>
      <c r="K124">
        <v>0.120082815</v>
      </c>
      <c r="L124">
        <v>0.30499999999999999</v>
      </c>
      <c r="M124">
        <v>0.27122153199999999</v>
      </c>
      <c r="N124">
        <v>0.30919765100000002</v>
      </c>
      <c r="O124">
        <v>0.391304347</v>
      </c>
      <c r="P124">
        <v>0.30397056110217802</v>
      </c>
      <c r="Q124">
        <v>0.29699999999999999</v>
      </c>
      <c r="R124">
        <v>89.453537084200704</v>
      </c>
      <c r="S124">
        <v>0.42229664139449502</v>
      </c>
      <c r="T124">
        <v>-6.1759684577849603</v>
      </c>
      <c r="U124">
        <v>6.3692497611045802</v>
      </c>
      <c r="V124">
        <v>1.7832299864789201</v>
      </c>
      <c r="W124" t="s">
        <v>451</v>
      </c>
      <c r="X124">
        <v>10231</v>
      </c>
      <c r="Y124">
        <v>578428</v>
      </c>
    </row>
    <row r="125" spans="1:25" x14ac:dyDescent="0.3">
      <c r="A125" t="s">
        <v>472</v>
      </c>
      <c r="B125" t="s">
        <v>172</v>
      </c>
      <c r="C125">
        <v>115</v>
      </c>
      <c r="D125">
        <v>466</v>
      </c>
      <c r="E125">
        <v>30</v>
      </c>
      <c r="F125">
        <v>57</v>
      </c>
      <c r="G125">
        <v>85</v>
      </c>
      <c r="H125">
        <v>4</v>
      </c>
      <c r="I125">
        <v>9.2274677999999999E-2</v>
      </c>
      <c r="J125">
        <v>0.31974248900000002</v>
      </c>
      <c r="K125">
        <v>0.26794258399999998</v>
      </c>
      <c r="L125">
        <v>0.31404958599999999</v>
      </c>
      <c r="M125">
        <v>0.25358851599999999</v>
      </c>
      <c r="N125">
        <v>0.32403433399999998</v>
      </c>
      <c r="O125">
        <v>0.52153110000000003</v>
      </c>
      <c r="P125">
        <v>0.35425677593016902</v>
      </c>
      <c r="Q125">
        <v>0.35299999999999998</v>
      </c>
      <c r="R125">
        <v>127.87055220754399</v>
      </c>
      <c r="S125">
        <v>-2.0762199363671199</v>
      </c>
      <c r="T125">
        <v>13.8251126243453</v>
      </c>
      <c r="U125">
        <v>-12.615629911422699</v>
      </c>
      <c r="V125">
        <v>1.7298008095947699</v>
      </c>
      <c r="W125" t="s">
        <v>472</v>
      </c>
      <c r="X125">
        <v>14566</v>
      </c>
      <c r="Y125">
        <v>614177</v>
      </c>
    </row>
    <row r="126" spans="1:25" x14ac:dyDescent="0.3">
      <c r="A126" t="s">
        <v>122</v>
      </c>
      <c r="B126" t="s">
        <v>272</v>
      </c>
      <c r="C126">
        <v>134</v>
      </c>
      <c r="D126">
        <v>541</v>
      </c>
      <c r="E126">
        <v>13</v>
      </c>
      <c r="F126">
        <v>62</v>
      </c>
      <c r="G126">
        <v>64</v>
      </c>
      <c r="H126">
        <v>1</v>
      </c>
      <c r="I126">
        <v>0.12754158900000001</v>
      </c>
      <c r="J126">
        <v>0.15711645099999999</v>
      </c>
      <c r="K126">
        <v>0.13118279599999999</v>
      </c>
      <c r="L126">
        <v>0.28571428500000001</v>
      </c>
      <c r="M126">
        <v>0.25591397799999999</v>
      </c>
      <c r="N126">
        <v>0.353049907</v>
      </c>
      <c r="O126">
        <v>0.38709677399999998</v>
      </c>
      <c r="P126">
        <v>0.324642122901795</v>
      </c>
      <c r="Q126">
        <v>0.33200000000000002</v>
      </c>
      <c r="R126">
        <v>110.25823870610699</v>
      </c>
      <c r="S126">
        <v>-2.43000850896351</v>
      </c>
      <c r="T126">
        <v>4.3647198026683096</v>
      </c>
      <c r="U126">
        <v>-5.8409540653228698</v>
      </c>
      <c r="V126">
        <v>1.7193714743127</v>
      </c>
      <c r="W126" t="s">
        <v>122</v>
      </c>
      <c r="X126">
        <v>16578</v>
      </c>
      <c r="Y126">
        <v>650490</v>
      </c>
    </row>
    <row r="127" spans="1:25" x14ac:dyDescent="0.3">
      <c r="A127" t="s">
        <v>228</v>
      </c>
      <c r="B127" t="s">
        <v>42</v>
      </c>
      <c r="C127">
        <v>146</v>
      </c>
      <c r="D127">
        <v>541</v>
      </c>
      <c r="E127">
        <v>3</v>
      </c>
      <c r="F127">
        <v>60</v>
      </c>
      <c r="G127">
        <v>37</v>
      </c>
      <c r="H127">
        <v>12</v>
      </c>
      <c r="I127">
        <v>5.7301293000000003E-2</v>
      </c>
      <c r="J127">
        <v>0.149722735</v>
      </c>
      <c r="K127">
        <v>7.6458753000000004E-2</v>
      </c>
      <c r="L127">
        <v>0.28297362100000001</v>
      </c>
      <c r="M127">
        <v>0.243460764</v>
      </c>
      <c r="N127">
        <v>0.29368029699999998</v>
      </c>
      <c r="O127">
        <v>0.31991951699999999</v>
      </c>
      <c r="P127">
        <v>0.26974284092881701</v>
      </c>
      <c r="Q127">
        <v>0.308</v>
      </c>
      <c r="R127">
        <v>73.219211056978196</v>
      </c>
      <c r="S127">
        <v>4.9711366421543</v>
      </c>
      <c r="T127">
        <v>-12.7675990270257</v>
      </c>
      <c r="U127">
        <v>11.239540100097599</v>
      </c>
      <c r="V127">
        <v>1.7141747375952501</v>
      </c>
      <c r="W127" t="s">
        <v>228</v>
      </c>
      <c r="X127">
        <v>8709</v>
      </c>
      <c r="Y127">
        <v>462101</v>
      </c>
    </row>
    <row r="128" spans="1:25" x14ac:dyDescent="0.3">
      <c r="A128" t="s">
        <v>492</v>
      </c>
      <c r="B128" t="s">
        <v>61</v>
      </c>
      <c r="C128">
        <v>124</v>
      </c>
      <c r="D128">
        <v>461</v>
      </c>
      <c r="E128">
        <v>13</v>
      </c>
      <c r="F128">
        <v>60</v>
      </c>
      <c r="G128">
        <v>55</v>
      </c>
      <c r="H128">
        <v>18</v>
      </c>
      <c r="I128">
        <v>9.7613881999999999E-2</v>
      </c>
      <c r="J128">
        <v>0.264642082</v>
      </c>
      <c r="K128">
        <v>0.17675544800000001</v>
      </c>
      <c r="L128">
        <v>0.33451957199999999</v>
      </c>
      <c r="M128">
        <v>0.259079903</v>
      </c>
      <c r="N128">
        <v>0.32971800400000001</v>
      </c>
      <c r="O128">
        <v>0.43583535099999998</v>
      </c>
      <c r="P128">
        <v>0.32875186153080099</v>
      </c>
      <c r="Q128">
        <v>0.309</v>
      </c>
      <c r="R128">
        <v>108.30314162334</v>
      </c>
      <c r="S128">
        <v>2.5193333651404801</v>
      </c>
      <c r="T128">
        <v>7.2057986161161898</v>
      </c>
      <c r="U128">
        <v>-6.0812298059463501</v>
      </c>
      <c r="V128">
        <v>1.70402724476836</v>
      </c>
      <c r="W128" t="s">
        <v>492</v>
      </c>
      <c r="X128">
        <v>22168</v>
      </c>
      <c r="Y128">
        <v>668731</v>
      </c>
    </row>
    <row r="129" spans="1:25" x14ac:dyDescent="0.3">
      <c r="A129" t="s">
        <v>241</v>
      </c>
      <c r="B129" t="s">
        <v>99</v>
      </c>
      <c r="C129">
        <v>121</v>
      </c>
      <c r="D129">
        <v>479</v>
      </c>
      <c r="E129">
        <v>2</v>
      </c>
      <c r="F129">
        <v>58</v>
      </c>
      <c r="G129">
        <v>42</v>
      </c>
      <c r="H129">
        <v>2</v>
      </c>
      <c r="I129">
        <v>8.9770353999999997E-2</v>
      </c>
      <c r="J129">
        <v>0.100208768</v>
      </c>
      <c r="K129">
        <v>8.1775701000000006E-2</v>
      </c>
      <c r="L129">
        <v>0.32291666600000002</v>
      </c>
      <c r="M129">
        <v>0.29439252300000002</v>
      </c>
      <c r="N129">
        <v>0.35699373600000001</v>
      </c>
      <c r="O129">
        <v>0.376168224</v>
      </c>
      <c r="P129">
        <v>0.32100165540067399</v>
      </c>
      <c r="Q129">
        <v>0.33700000000000002</v>
      </c>
      <c r="R129">
        <v>104.605368014332</v>
      </c>
      <c r="S129">
        <v>-0.19620285555720299</v>
      </c>
      <c r="T129">
        <v>2.50465596906542</v>
      </c>
      <c r="U129">
        <v>-2.7561663817614299</v>
      </c>
      <c r="V129">
        <v>1.6281720637291099</v>
      </c>
      <c r="W129" t="s">
        <v>241</v>
      </c>
      <c r="X129">
        <v>18568</v>
      </c>
      <c r="Y129">
        <v>650333</v>
      </c>
    </row>
    <row r="130" spans="1:25" x14ac:dyDescent="0.3">
      <c r="A130" t="s">
        <v>181</v>
      </c>
      <c r="B130" t="s">
        <v>129</v>
      </c>
      <c r="C130">
        <v>150</v>
      </c>
      <c r="D130">
        <v>538</v>
      </c>
      <c r="E130">
        <v>8</v>
      </c>
      <c r="F130">
        <v>57</v>
      </c>
      <c r="G130">
        <v>63</v>
      </c>
      <c r="H130">
        <v>2</v>
      </c>
      <c r="I130">
        <v>8.5501858E-2</v>
      </c>
      <c r="J130">
        <v>0.171003717</v>
      </c>
      <c r="K130">
        <v>0.143737166</v>
      </c>
      <c r="L130">
        <v>0.303341902</v>
      </c>
      <c r="M130">
        <v>0.25872689900000001</v>
      </c>
      <c r="N130">
        <v>0.32527880999999997</v>
      </c>
      <c r="O130">
        <v>0.40246406499999998</v>
      </c>
      <c r="P130">
        <v>0.31416734635272803</v>
      </c>
      <c r="Q130">
        <v>0.29299999999999998</v>
      </c>
      <c r="R130">
        <v>94.9106759187042</v>
      </c>
      <c r="S130">
        <v>1.3275495297275399</v>
      </c>
      <c r="T130">
        <v>-2.1581604780303998</v>
      </c>
      <c r="U130">
        <v>-6.9389820098876898E-2</v>
      </c>
      <c r="V130">
        <v>1.58546911206939</v>
      </c>
      <c r="W130" t="s">
        <v>181</v>
      </c>
      <c r="X130">
        <v>2136</v>
      </c>
      <c r="Y130">
        <v>444482</v>
      </c>
    </row>
    <row r="131" spans="1:25" x14ac:dyDescent="0.3">
      <c r="A131" t="s">
        <v>405</v>
      </c>
      <c r="B131" t="s">
        <v>129</v>
      </c>
      <c r="C131">
        <v>129</v>
      </c>
      <c r="D131">
        <v>473</v>
      </c>
      <c r="E131">
        <v>5</v>
      </c>
      <c r="F131">
        <v>46</v>
      </c>
      <c r="G131">
        <v>38</v>
      </c>
      <c r="H131">
        <v>7</v>
      </c>
      <c r="I131">
        <v>7.1881606000000001E-2</v>
      </c>
      <c r="J131">
        <v>0.21987314999999999</v>
      </c>
      <c r="K131">
        <v>0.11751152099999999</v>
      </c>
      <c r="L131">
        <v>0.27914110399999997</v>
      </c>
      <c r="M131">
        <v>0.22119815600000001</v>
      </c>
      <c r="N131">
        <v>0.28025477700000001</v>
      </c>
      <c r="O131">
        <v>0.33870967699999999</v>
      </c>
      <c r="P131">
        <v>0.26892804080604399</v>
      </c>
      <c r="Q131">
        <v>0.249</v>
      </c>
      <c r="R131">
        <v>65.509134248223205</v>
      </c>
      <c r="S131">
        <v>0.922947728773579</v>
      </c>
      <c r="T131">
        <v>-19.8459815280744</v>
      </c>
      <c r="U131">
        <v>19.360059738159102</v>
      </c>
      <c r="V131">
        <v>1.5415716843835101</v>
      </c>
      <c r="W131" t="s">
        <v>405</v>
      </c>
      <c r="X131">
        <v>12147</v>
      </c>
      <c r="Y131">
        <v>605113</v>
      </c>
    </row>
    <row r="132" spans="1:25" x14ac:dyDescent="0.3">
      <c r="A132" t="s">
        <v>502</v>
      </c>
      <c r="B132" t="s">
        <v>274</v>
      </c>
      <c r="C132">
        <v>126</v>
      </c>
      <c r="D132">
        <v>474</v>
      </c>
      <c r="E132">
        <v>5</v>
      </c>
      <c r="F132">
        <v>60</v>
      </c>
      <c r="G132">
        <v>54</v>
      </c>
      <c r="H132">
        <v>6</v>
      </c>
      <c r="I132">
        <v>8.6497889999999994E-2</v>
      </c>
      <c r="J132">
        <v>0.20464135</v>
      </c>
      <c r="K132">
        <v>0.108433735</v>
      </c>
      <c r="L132">
        <v>0.33333333300000001</v>
      </c>
      <c r="M132">
        <v>0.26746987900000002</v>
      </c>
      <c r="N132">
        <v>0.33548387000000002</v>
      </c>
      <c r="O132">
        <v>0.375903614</v>
      </c>
      <c r="P132">
        <v>0.31224375924756398</v>
      </c>
      <c r="Q132">
        <v>0.29099999999999998</v>
      </c>
      <c r="R132">
        <v>96.457239344856902</v>
      </c>
      <c r="S132">
        <v>2.5864990989211898</v>
      </c>
      <c r="T132">
        <v>0.53050348053543905</v>
      </c>
      <c r="U132">
        <v>-1.9004534259438499</v>
      </c>
      <c r="V132">
        <v>1.4987613472699499</v>
      </c>
      <c r="W132" t="s">
        <v>502</v>
      </c>
      <c r="X132">
        <v>5913</v>
      </c>
      <c r="Y132">
        <v>544725</v>
      </c>
    </row>
    <row r="133" spans="1:25" x14ac:dyDescent="0.3">
      <c r="A133" t="s">
        <v>485</v>
      </c>
      <c r="B133" t="s">
        <v>272</v>
      </c>
      <c r="C133">
        <v>142</v>
      </c>
      <c r="D133">
        <v>591</v>
      </c>
      <c r="E133">
        <v>27</v>
      </c>
      <c r="F133">
        <v>79</v>
      </c>
      <c r="G133">
        <v>106</v>
      </c>
      <c r="H133">
        <v>4</v>
      </c>
      <c r="I133">
        <v>9.9830795E-2</v>
      </c>
      <c r="J133">
        <v>0.20642978000000001</v>
      </c>
      <c r="K133">
        <v>0.22393822399999999</v>
      </c>
      <c r="L133">
        <v>0.24933686999999999</v>
      </c>
      <c r="M133">
        <v>0.23359073299999999</v>
      </c>
      <c r="N133">
        <v>0.31472081200000002</v>
      </c>
      <c r="O133">
        <v>0.45752895700000001</v>
      </c>
      <c r="P133">
        <v>0.327307802073809</v>
      </c>
      <c r="Q133">
        <v>0.32600000000000001</v>
      </c>
      <c r="R133">
        <v>112.059633456236</v>
      </c>
      <c r="S133">
        <v>-1.86609647143632</v>
      </c>
      <c r="T133">
        <v>6.86007251482539</v>
      </c>
      <c r="U133">
        <v>-12.269969940185501</v>
      </c>
      <c r="V133">
        <v>1.49750992493593</v>
      </c>
      <c r="W133" t="s">
        <v>485</v>
      </c>
      <c r="X133">
        <v>15672</v>
      </c>
      <c r="Y133">
        <v>640457</v>
      </c>
    </row>
    <row r="134" spans="1:25" x14ac:dyDescent="0.3">
      <c r="A134" t="s">
        <v>491</v>
      </c>
      <c r="B134" t="s">
        <v>32</v>
      </c>
      <c r="C134">
        <v>121</v>
      </c>
      <c r="D134">
        <v>473</v>
      </c>
      <c r="E134">
        <v>11</v>
      </c>
      <c r="F134">
        <v>45</v>
      </c>
      <c r="G134">
        <v>66</v>
      </c>
      <c r="H134">
        <v>3</v>
      </c>
      <c r="I134">
        <v>5.0739957000000002E-2</v>
      </c>
      <c r="J134">
        <v>0.16701902699999999</v>
      </c>
      <c r="K134">
        <v>0.11818181799999999</v>
      </c>
      <c r="L134">
        <v>0.28328611799999998</v>
      </c>
      <c r="M134">
        <v>0.25227272699999997</v>
      </c>
      <c r="N134">
        <v>0.29661016899999998</v>
      </c>
      <c r="O134">
        <v>0.37045454500000002</v>
      </c>
      <c r="P134">
        <v>0.28956619658034799</v>
      </c>
      <c r="Q134">
        <v>0.30599999999999999</v>
      </c>
      <c r="R134">
        <v>81.400388627873298</v>
      </c>
      <c r="S134">
        <v>-1.5402947065886099</v>
      </c>
      <c r="T134">
        <v>-12.7401879065053</v>
      </c>
      <c r="U134">
        <v>11.6688599586486</v>
      </c>
      <c r="V134">
        <v>1.4828698728380301</v>
      </c>
      <c r="W134" t="s">
        <v>491</v>
      </c>
      <c r="X134">
        <v>7007</v>
      </c>
      <c r="Y134">
        <v>425877</v>
      </c>
    </row>
    <row r="135" spans="1:25" x14ac:dyDescent="0.3">
      <c r="A135" t="s">
        <v>404</v>
      </c>
      <c r="B135" t="s">
        <v>35</v>
      </c>
      <c r="C135">
        <v>158</v>
      </c>
      <c r="D135">
        <v>677</v>
      </c>
      <c r="E135">
        <v>8</v>
      </c>
      <c r="F135">
        <v>74</v>
      </c>
      <c r="G135">
        <v>53</v>
      </c>
      <c r="H135">
        <v>20</v>
      </c>
      <c r="I135">
        <v>4.1358935999999999E-2</v>
      </c>
      <c r="J135">
        <v>0.13293943799999999</v>
      </c>
      <c r="K135">
        <v>8.6614173000000003E-2</v>
      </c>
      <c r="L135">
        <v>0.30426716100000001</v>
      </c>
      <c r="M135">
        <v>0.270866141</v>
      </c>
      <c r="N135">
        <v>0.31213017700000001</v>
      </c>
      <c r="O135">
        <v>0.35748031400000002</v>
      </c>
      <c r="P135">
        <v>0.29269247460082298</v>
      </c>
      <c r="Q135">
        <v>0.29199999999999998</v>
      </c>
      <c r="R135">
        <v>81.867935701704994</v>
      </c>
      <c r="S135">
        <v>3.3039891126099898</v>
      </c>
      <c r="T135">
        <v>-11.7252830591249</v>
      </c>
      <c r="U135">
        <v>3.0514097213745099</v>
      </c>
      <c r="V135">
        <v>1.46706481264768</v>
      </c>
      <c r="W135" t="s">
        <v>404</v>
      </c>
      <c r="X135">
        <v>16512</v>
      </c>
      <c r="Y135">
        <v>643396</v>
      </c>
    </row>
    <row r="136" spans="1:25" x14ac:dyDescent="0.3">
      <c r="A136" t="s">
        <v>463</v>
      </c>
      <c r="B136" t="s">
        <v>278</v>
      </c>
      <c r="C136">
        <v>149</v>
      </c>
      <c r="D136">
        <v>637</v>
      </c>
      <c r="E136">
        <v>21</v>
      </c>
      <c r="F136">
        <v>84</v>
      </c>
      <c r="G136">
        <v>62</v>
      </c>
      <c r="H136">
        <v>1</v>
      </c>
      <c r="I136">
        <v>9.2621664000000006E-2</v>
      </c>
      <c r="J136">
        <v>0.21193092599999999</v>
      </c>
      <c r="K136">
        <v>0.15438596500000001</v>
      </c>
      <c r="L136">
        <v>0.26618704999999998</v>
      </c>
      <c r="M136">
        <v>0.23157894700000001</v>
      </c>
      <c r="N136">
        <v>0.307692307</v>
      </c>
      <c r="O136">
        <v>0.38596491199999999</v>
      </c>
      <c r="P136">
        <v>0.301955752954708</v>
      </c>
      <c r="Q136">
        <v>0.311</v>
      </c>
      <c r="R136">
        <v>91.431652166107995</v>
      </c>
      <c r="S136">
        <v>-0.45541096152737698</v>
      </c>
      <c r="T136">
        <v>-7.1379045541691104</v>
      </c>
      <c r="U136">
        <v>-0.16182100772857599</v>
      </c>
      <c r="V136">
        <v>1.4667876283713699</v>
      </c>
      <c r="W136" t="s">
        <v>463</v>
      </c>
      <c r="X136">
        <v>10556</v>
      </c>
      <c r="Y136">
        <v>514917</v>
      </c>
    </row>
    <row r="137" spans="1:25" x14ac:dyDescent="0.3">
      <c r="A137" t="s">
        <v>133</v>
      </c>
      <c r="B137" t="s">
        <v>48</v>
      </c>
      <c r="C137">
        <v>148</v>
      </c>
      <c r="D137">
        <v>535</v>
      </c>
      <c r="E137">
        <v>25</v>
      </c>
      <c r="F137">
        <v>63</v>
      </c>
      <c r="G137">
        <v>66</v>
      </c>
      <c r="H137">
        <v>9</v>
      </c>
      <c r="I137">
        <v>0.11588785</v>
      </c>
      <c r="J137">
        <v>0.29158878500000002</v>
      </c>
      <c r="K137">
        <v>0.20860215100000001</v>
      </c>
      <c r="L137">
        <v>0.28070175400000003</v>
      </c>
      <c r="M137">
        <v>0.22580645099999999</v>
      </c>
      <c r="N137">
        <v>0.32270168799999999</v>
      </c>
      <c r="O137">
        <v>0.43440860199999998</v>
      </c>
      <c r="P137">
        <v>0.32818826020994002</v>
      </c>
      <c r="Q137">
        <v>0.317</v>
      </c>
      <c r="R137">
        <v>105.17379882217099</v>
      </c>
      <c r="S137">
        <v>0.71021651988848999</v>
      </c>
      <c r="T137">
        <v>4.2340241390077002</v>
      </c>
      <c r="U137">
        <v>-7.5565099716186497</v>
      </c>
      <c r="V137">
        <v>1.4655876057928301</v>
      </c>
      <c r="W137" t="s">
        <v>133</v>
      </c>
      <c r="X137">
        <v>17919</v>
      </c>
      <c r="Y137">
        <v>664023</v>
      </c>
    </row>
    <row r="138" spans="1:25" x14ac:dyDescent="0.3">
      <c r="A138" t="s">
        <v>110</v>
      </c>
      <c r="B138" t="s">
        <v>46</v>
      </c>
      <c r="C138">
        <v>144</v>
      </c>
      <c r="D138">
        <v>574</v>
      </c>
      <c r="E138">
        <v>27</v>
      </c>
      <c r="F138">
        <v>78</v>
      </c>
      <c r="G138">
        <v>80</v>
      </c>
      <c r="H138">
        <v>6</v>
      </c>
      <c r="I138">
        <v>0.141114982</v>
      </c>
      <c r="J138">
        <v>0.229965156</v>
      </c>
      <c r="K138">
        <v>0.22199170100000001</v>
      </c>
      <c r="L138">
        <v>0.24242424200000001</v>
      </c>
      <c r="M138">
        <v>0.22199170100000001</v>
      </c>
      <c r="N138">
        <v>0.33449477300000002</v>
      </c>
      <c r="O138">
        <v>0.44398340200000003</v>
      </c>
      <c r="P138">
        <v>0.33465912604665399</v>
      </c>
      <c r="Q138">
        <v>0.34399999999999997</v>
      </c>
      <c r="R138">
        <v>107.937098455295</v>
      </c>
      <c r="S138">
        <v>2.0433292356319699</v>
      </c>
      <c r="T138">
        <v>7.8432562773678596</v>
      </c>
      <c r="U138">
        <v>-12.5039100646972</v>
      </c>
      <c r="V138">
        <v>1.4625262452385099</v>
      </c>
      <c r="W138" t="s">
        <v>110</v>
      </c>
      <c r="X138">
        <v>9847</v>
      </c>
      <c r="Y138">
        <v>457705</v>
      </c>
    </row>
    <row r="139" spans="1:25" x14ac:dyDescent="0.3">
      <c r="A139" t="s">
        <v>143</v>
      </c>
      <c r="B139" t="s">
        <v>88</v>
      </c>
      <c r="C139">
        <v>125</v>
      </c>
      <c r="D139">
        <v>479</v>
      </c>
      <c r="E139">
        <v>14</v>
      </c>
      <c r="F139">
        <v>52</v>
      </c>
      <c r="G139">
        <v>55</v>
      </c>
      <c r="H139">
        <v>1</v>
      </c>
      <c r="I139">
        <v>0.123173277</v>
      </c>
      <c r="J139">
        <v>0.21711899700000001</v>
      </c>
      <c r="K139">
        <v>0.15270935999999999</v>
      </c>
      <c r="L139">
        <v>0.27586206800000002</v>
      </c>
      <c r="M139">
        <v>0.23152709299999999</v>
      </c>
      <c r="N139">
        <v>0.34446764000000002</v>
      </c>
      <c r="O139">
        <v>0.38423645299999998</v>
      </c>
      <c r="P139">
        <v>0.32156915774866301</v>
      </c>
      <c r="Q139">
        <v>0.35</v>
      </c>
      <c r="R139">
        <v>104.346274444583</v>
      </c>
      <c r="S139">
        <v>3.8910463452339103E-2</v>
      </c>
      <c r="T139">
        <v>2.6892500921023501</v>
      </c>
      <c r="U139">
        <v>-4.2687140703201196</v>
      </c>
      <c r="V139">
        <v>1.45208926000487</v>
      </c>
      <c r="W139" t="s">
        <v>143</v>
      </c>
      <c r="X139">
        <v>16376</v>
      </c>
      <c r="Y139">
        <v>624424</v>
      </c>
    </row>
    <row r="140" spans="1:25" x14ac:dyDescent="0.3">
      <c r="A140" t="s">
        <v>238</v>
      </c>
      <c r="B140" t="s">
        <v>271</v>
      </c>
      <c r="C140">
        <v>134</v>
      </c>
      <c r="D140">
        <v>538</v>
      </c>
      <c r="E140">
        <v>17</v>
      </c>
      <c r="F140">
        <v>63</v>
      </c>
      <c r="G140">
        <v>73</v>
      </c>
      <c r="H140">
        <v>8</v>
      </c>
      <c r="I140">
        <v>6.6914498000000003E-2</v>
      </c>
      <c r="J140">
        <v>0.180297397</v>
      </c>
      <c r="K140">
        <v>0.16632860099999999</v>
      </c>
      <c r="L140">
        <v>0.30909090900000002</v>
      </c>
      <c r="M140">
        <v>0.27586206800000002</v>
      </c>
      <c r="N140">
        <v>0.32402234600000002</v>
      </c>
      <c r="O140">
        <v>0.44219066899999998</v>
      </c>
      <c r="P140">
        <v>0.32817873253280599</v>
      </c>
      <c r="Q140">
        <v>0.33100000000000002</v>
      </c>
      <c r="R140">
        <v>104.130939643552</v>
      </c>
      <c r="S140">
        <v>-2.5069184973835901</v>
      </c>
      <c r="T140">
        <v>0.21411040932740399</v>
      </c>
      <c r="U140">
        <v>-4.4425997734069798</v>
      </c>
      <c r="V140">
        <v>1.43303283540068</v>
      </c>
      <c r="W140" t="s">
        <v>238</v>
      </c>
      <c r="X140">
        <v>17901</v>
      </c>
      <c r="Y140">
        <v>643217</v>
      </c>
    </row>
    <row r="141" spans="1:25" x14ac:dyDescent="0.3">
      <c r="A141" t="s">
        <v>81</v>
      </c>
      <c r="B141" t="s">
        <v>82</v>
      </c>
      <c r="C141">
        <v>117</v>
      </c>
      <c r="D141">
        <v>475</v>
      </c>
      <c r="E141">
        <v>9</v>
      </c>
      <c r="F141">
        <v>70</v>
      </c>
      <c r="G141">
        <v>51</v>
      </c>
      <c r="H141">
        <v>9</v>
      </c>
      <c r="I141">
        <v>0.147368421</v>
      </c>
      <c r="J141">
        <v>0.237894736</v>
      </c>
      <c r="K141">
        <v>0.125313283</v>
      </c>
      <c r="L141">
        <v>0.321428571</v>
      </c>
      <c r="M141">
        <v>0.24812029999999999</v>
      </c>
      <c r="N141">
        <v>0.36210526300000001</v>
      </c>
      <c r="O141">
        <v>0.37343358300000001</v>
      </c>
      <c r="P141">
        <v>0.32461316927950401</v>
      </c>
      <c r="Q141">
        <v>0.33700000000000002</v>
      </c>
      <c r="R141">
        <v>101.698751379207</v>
      </c>
      <c r="S141">
        <v>1.1178957850206599</v>
      </c>
      <c r="T141">
        <v>2.1451366848014</v>
      </c>
      <c r="U141">
        <v>-3.9323099851608201</v>
      </c>
      <c r="V141">
        <v>1.4178125275009099</v>
      </c>
      <c r="W141" t="s">
        <v>81</v>
      </c>
      <c r="X141">
        <v>11477</v>
      </c>
      <c r="Y141">
        <v>592885</v>
      </c>
    </row>
    <row r="142" spans="1:25" x14ac:dyDescent="0.3">
      <c r="A142" t="s">
        <v>494</v>
      </c>
      <c r="B142" t="s">
        <v>46</v>
      </c>
      <c r="C142">
        <v>124</v>
      </c>
      <c r="D142">
        <v>492</v>
      </c>
      <c r="E142">
        <v>13</v>
      </c>
      <c r="F142">
        <v>59</v>
      </c>
      <c r="G142">
        <v>51</v>
      </c>
      <c r="H142">
        <v>6</v>
      </c>
      <c r="I142">
        <v>5.8943088999999997E-2</v>
      </c>
      <c r="J142">
        <v>0.156504065</v>
      </c>
      <c r="K142">
        <v>0.15555555500000001</v>
      </c>
      <c r="L142">
        <v>0.284931506</v>
      </c>
      <c r="M142">
        <v>0.26</v>
      </c>
      <c r="N142">
        <v>0.31020408100000002</v>
      </c>
      <c r="O142">
        <v>0.41555555500000002</v>
      </c>
      <c r="P142">
        <v>0.31237914829837998</v>
      </c>
      <c r="Q142">
        <v>0.30199999999999999</v>
      </c>
      <c r="R142">
        <v>93.457086300659299</v>
      </c>
      <c r="S142">
        <v>-0.38639015564695001</v>
      </c>
      <c r="T142">
        <v>-4.4845148196039997</v>
      </c>
      <c r="U142">
        <v>2.00876301527023</v>
      </c>
      <c r="V142">
        <v>1.4059216478244401</v>
      </c>
      <c r="W142" t="s">
        <v>494</v>
      </c>
      <c r="X142">
        <v>11476</v>
      </c>
      <c r="Y142">
        <v>546318</v>
      </c>
    </row>
    <row r="143" spans="1:25" x14ac:dyDescent="0.3">
      <c r="A143" t="s">
        <v>481</v>
      </c>
      <c r="B143" t="s">
        <v>112</v>
      </c>
      <c r="C143">
        <v>127</v>
      </c>
      <c r="D143">
        <v>454</v>
      </c>
      <c r="E143">
        <v>19</v>
      </c>
      <c r="F143">
        <v>52</v>
      </c>
      <c r="G143">
        <v>70</v>
      </c>
      <c r="H143">
        <v>5</v>
      </c>
      <c r="I143">
        <v>7.7092511000000002E-2</v>
      </c>
      <c r="J143">
        <v>0.23348017600000001</v>
      </c>
      <c r="K143">
        <v>0.20681265200000001</v>
      </c>
      <c r="L143">
        <v>0.31833909999999999</v>
      </c>
      <c r="M143">
        <v>0.27007299200000001</v>
      </c>
      <c r="N143">
        <v>0.33259911800000003</v>
      </c>
      <c r="O143">
        <v>0.476885644</v>
      </c>
      <c r="P143">
        <v>0.34482364425596002</v>
      </c>
      <c r="Q143">
        <v>0.34</v>
      </c>
      <c r="R143">
        <v>110.112858671824</v>
      </c>
      <c r="S143">
        <v>0.73107644473202504</v>
      </c>
      <c r="T143">
        <v>6.57599765788519</v>
      </c>
      <c r="U143">
        <v>-7.86489218473434</v>
      </c>
      <c r="V143">
        <v>1.3971724276961399</v>
      </c>
      <c r="W143" t="s">
        <v>481</v>
      </c>
      <c r="X143">
        <v>13359</v>
      </c>
      <c r="Y143">
        <v>571980</v>
      </c>
    </row>
    <row r="144" spans="1:25" x14ac:dyDescent="0.3">
      <c r="A144" t="s">
        <v>153</v>
      </c>
      <c r="B144" t="s">
        <v>17</v>
      </c>
      <c r="C144">
        <v>127</v>
      </c>
      <c r="D144">
        <v>516</v>
      </c>
      <c r="E144">
        <v>9</v>
      </c>
      <c r="F144">
        <v>50</v>
      </c>
      <c r="G144">
        <v>51</v>
      </c>
      <c r="H144">
        <v>14</v>
      </c>
      <c r="I144">
        <v>9.6899224000000006E-2</v>
      </c>
      <c r="J144">
        <v>0.201550387</v>
      </c>
      <c r="K144">
        <v>0.106753812</v>
      </c>
      <c r="L144">
        <v>0.31428571399999999</v>
      </c>
      <c r="M144">
        <v>0.25925925900000002</v>
      </c>
      <c r="N144">
        <v>0.33073929899999999</v>
      </c>
      <c r="O144">
        <v>0.36601307100000002</v>
      </c>
      <c r="P144">
        <v>0.30672103003916401</v>
      </c>
      <c r="Q144">
        <v>0.33100000000000002</v>
      </c>
      <c r="R144">
        <v>95.703058547722307</v>
      </c>
      <c r="S144">
        <v>0.49226131709292498</v>
      </c>
      <c r="T144">
        <v>-2.2223719573079799</v>
      </c>
      <c r="U144">
        <v>-1.7487301826477</v>
      </c>
      <c r="V144">
        <v>1.3829037424402399</v>
      </c>
      <c r="W144" t="s">
        <v>153</v>
      </c>
      <c r="X144">
        <v>16997</v>
      </c>
      <c r="Y144">
        <v>650402</v>
      </c>
    </row>
    <row r="145" spans="1:25" x14ac:dyDescent="0.3">
      <c r="A145" t="s">
        <v>469</v>
      </c>
      <c r="B145" t="s">
        <v>51</v>
      </c>
      <c r="C145">
        <v>131</v>
      </c>
      <c r="D145">
        <v>510</v>
      </c>
      <c r="E145">
        <v>22</v>
      </c>
      <c r="F145">
        <v>49</v>
      </c>
      <c r="G145">
        <v>93</v>
      </c>
      <c r="H145">
        <v>0</v>
      </c>
      <c r="I145">
        <v>9.0196077999999999E-2</v>
      </c>
      <c r="J145">
        <v>0.18235294099999999</v>
      </c>
      <c r="K145">
        <v>0.19821826300000001</v>
      </c>
      <c r="L145">
        <v>0.278592375</v>
      </c>
      <c r="M145">
        <v>0.26057906400000003</v>
      </c>
      <c r="N145">
        <v>0.32871287100000002</v>
      </c>
      <c r="O145">
        <v>0.45879732699999998</v>
      </c>
      <c r="P145">
        <v>0.33375501644587502</v>
      </c>
      <c r="Q145">
        <v>0.33400000000000002</v>
      </c>
      <c r="R145">
        <v>107.424916725521</v>
      </c>
      <c r="S145">
        <v>-1.7877548688556999</v>
      </c>
      <c r="T145">
        <v>3.0329509965194301</v>
      </c>
      <c r="U145">
        <v>-7.1612895727157504</v>
      </c>
      <c r="V145">
        <v>1.3007266463351601</v>
      </c>
      <c r="W145" t="s">
        <v>469</v>
      </c>
      <c r="X145">
        <v>11342</v>
      </c>
      <c r="Y145">
        <v>542583</v>
      </c>
    </row>
    <row r="146" spans="1:25" x14ac:dyDescent="0.3">
      <c r="A146" t="s">
        <v>403</v>
      </c>
      <c r="B146" t="s">
        <v>17</v>
      </c>
      <c r="C146">
        <v>116</v>
      </c>
      <c r="D146">
        <v>442</v>
      </c>
      <c r="E146">
        <v>14</v>
      </c>
      <c r="F146">
        <v>42</v>
      </c>
      <c r="G146">
        <v>49</v>
      </c>
      <c r="H146">
        <v>1</v>
      </c>
      <c r="I146">
        <v>4.5248867999999998E-2</v>
      </c>
      <c r="J146">
        <v>0.24660633400000001</v>
      </c>
      <c r="K146">
        <v>0.15238095300000001</v>
      </c>
      <c r="L146">
        <v>0.32885905999999998</v>
      </c>
      <c r="M146">
        <v>0.266666666</v>
      </c>
      <c r="N146">
        <v>0.30090497700000002</v>
      </c>
      <c r="O146">
        <v>0.41904761899999998</v>
      </c>
      <c r="P146">
        <v>0.30927489745131398</v>
      </c>
      <c r="Q146">
        <v>0.30399999999999999</v>
      </c>
      <c r="R146">
        <v>97.428893898454803</v>
      </c>
      <c r="S146">
        <v>-1.4631694520357901</v>
      </c>
      <c r="T146">
        <v>-2.8545447814016498</v>
      </c>
      <c r="U146">
        <v>0.133229970932006</v>
      </c>
      <c r="V146">
        <v>1.25279647824781</v>
      </c>
      <c r="W146" t="s">
        <v>403</v>
      </c>
      <c r="X146">
        <v>10681</v>
      </c>
      <c r="Y146">
        <v>570482</v>
      </c>
    </row>
    <row r="147" spans="1:25" x14ac:dyDescent="0.3">
      <c r="A147" t="s">
        <v>288</v>
      </c>
      <c r="B147" t="s">
        <v>32</v>
      </c>
      <c r="C147">
        <v>113</v>
      </c>
      <c r="D147">
        <v>402</v>
      </c>
      <c r="E147">
        <v>19</v>
      </c>
      <c r="F147">
        <v>44</v>
      </c>
      <c r="G147">
        <v>45</v>
      </c>
      <c r="H147">
        <v>4</v>
      </c>
      <c r="I147">
        <v>8.7064675999999994E-2</v>
      </c>
      <c r="J147">
        <v>0.256218905</v>
      </c>
      <c r="K147">
        <v>0.19382022500000001</v>
      </c>
      <c r="L147">
        <v>0.21610169400000001</v>
      </c>
      <c r="M147">
        <v>0.196629213</v>
      </c>
      <c r="N147">
        <v>0.28358208899999998</v>
      </c>
      <c r="O147">
        <v>0.39044943799999998</v>
      </c>
      <c r="P147">
        <v>0.29347772488546597</v>
      </c>
      <c r="Q147">
        <v>0.312</v>
      </c>
      <c r="R147">
        <v>83.942535574393304</v>
      </c>
      <c r="S147">
        <v>-0.58988567348569598</v>
      </c>
      <c r="T147">
        <v>-8.8076161306293699</v>
      </c>
      <c r="U147">
        <v>7.59445977210998</v>
      </c>
      <c r="V147">
        <v>1.2299352209243399</v>
      </c>
      <c r="W147" t="s">
        <v>288</v>
      </c>
      <c r="X147">
        <v>18015</v>
      </c>
      <c r="Y147">
        <v>657557</v>
      </c>
    </row>
    <row r="148" spans="1:25" x14ac:dyDescent="0.3">
      <c r="A148" t="s">
        <v>398</v>
      </c>
      <c r="B148" t="s">
        <v>69</v>
      </c>
      <c r="C148">
        <v>102</v>
      </c>
      <c r="D148">
        <v>415</v>
      </c>
      <c r="E148">
        <v>15</v>
      </c>
      <c r="F148">
        <v>49</v>
      </c>
      <c r="G148">
        <v>51</v>
      </c>
      <c r="H148">
        <v>0</v>
      </c>
      <c r="I148">
        <v>4.5783131999999997E-2</v>
      </c>
      <c r="J148">
        <v>0.202409638</v>
      </c>
      <c r="K148">
        <v>0.186046511</v>
      </c>
      <c r="L148">
        <v>0.32758620599999999</v>
      </c>
      <c r="M148">
        <v>0.28423772600000002</v>
      </c>
      <c r="N148">
        <v>0.32771084299999997</v>
      </c>
      <c r="O148">
        <v>0.47028423699999999</v>
      </c>
      <c r="P148">
        <v>0.34092878189431602</v>
      </c>
      <c r="Q148">
        <v>0.311</v>
      </c>
      <c r="R148">
        <v>98.068249690786203</v>
      </c>
      <c r="S148">
        <v>0.11490157363004901</v>
      </c>
      <c r="T148">
        <v>-0.90568055173448203</v>
      </c>
      <c r="U148">
        <v>-0.74379992485046298</v>
      </c>
      <c r="V148">
        <v>1.22989063382908</v>
      </c>
      <c r="W148" t="s">
        <v>398</v>
      </c>
      <c r="X148">
        <v>17907</v>
      </c>
      <c r="Y148">
        <v>663898</v>
      </c>
    </row>
    <row r="149" spans="1:25" x14ac:dyDescent="0.3">
      <c r="A149" t="s">
        <v>424</v>
      </c>
      <c r="B149" t="s">
        <v>17</v>
      </c>
      <c r="C149">
        <v>117</v>
      </c>
      <c r="D149">
        <v>440</v>
      </c>
      <c r="E149">
        <v>23</v>
      </c>
      <c r="F149">
        <v>54</v>
      </c>
      <c r="G149">
        <v>54</v>
      </c>
      <c r="H149">
        <v>0</v>
      </c>
      <c r="I149">
        <v>0.11818181799999999</v>
      </c>
      <c r="J149">
        <v>0.27500000000000002</v>
      </c>
      <c r="K149">
        <v>0.21932114899999999</v>
      </c>
      <c r="L149">
        <v>0.230125523</v>
      </c>
      <c r="M149">
        <v>0.20365535200000001</v>
      </c>
      <c r="N149">
        <v>0.30681818100000002</v>
      </c>
      <c r="O149">
        <v>0.422976501</v>
      </c>
      <c r="P149">
        <v>0.31442663830532303</v>
      </c>
      <c r="Q149">
        <v>0.33600000000000002</v>
      </c>
      <c r="R149">
        <v>100.910302698834</v>
      </c>
      <c r="S149">
        <v>-2.6623893838841401</v>
      </c>
      <c r="T149">
        <v>-2.1720005903656001</v>
      </c>
      <c r="U149">
        <v>-1.4310395717620801</v>
      </c>
      <c r="V149">
        <v>1.1574776365705499</v>
      </c>
      <c r="W149" t="s">
        <v>424</v>
      </c>
      <c r="X149">
        <v>11442</v>
      </c>
      <c r="Y149">
        <v>596142</v>
      </c>
    </row>
    <row r="150" spans="1:25" x14ac:dyDescent="0.3">
      <c r="A150" t="s">
        <v>235</v>
      </c>
      <c r="B150" t="s">
        <v>88</v>
      </c>
      <c r="C150">
        <v>120</v>
      </c>
      <c r="D150">
        <v>426</v>
      </c>
      <c r="E150">
        <v>7</v>
      </c>
      <c r="F150">
        <v>48</v>
      </c>
      <c r="G150">
        <v>35</v>
      </c>
      <c r="H150">
        <v>3</v>
      </c>
      <c r="I150">
        <v>6.8075117000000004E-2</v>
      </c>
      <c r="J150">
        <v>0.13615023400000001</v>
      </c>
      <c r="K150">
        <v>0.10880829</v>
      </c>
      <c r="L150">
        <v>0.27950310499999997</v>
      </c>
      <c r="M150">
        <v>0.25129533599999998</v>
      </c>
      <c r="N150">
        <v>0.31924882599999999</v>
      </c>
      <c r="O150">
        <v>0.36010362600000001</v>
      </c>
      <c r="P150">
        <v>0.30051158543483703</v>
      </c>
      <c r="Q150">
        <v>0.315</v>
      </c>
      <c r="R150">
        <v>90.660717551469702</v>
      </c>
      <c r="S150">
        <v>-2.6144946215208602</v>
      </c>
      <c r="T150">
        <v>-7.6794075029117401</v>
      </c>
      <c r="U150">
        <v>4.0682117938995299</v>
      </c>
      <c r="V150">
        <v>1.07016260497467</v>
      </c>
      <c r="W150" t="s">
        <v>235</v>
      </c>
      <c r="X150">
        <v>15362</v>
      </c>
      <c r="Y150">
        <v>643446</v>
      </c>
    </row>
    <row r="151" spans="1:25" x14ac:dyDescent="0.3">
      <c r="A151" t="s">
        <v>493</v>
      </c>
      <c r="B151" t="s">
        <v>35</v>
      </c>
      <c r="C151">
        <v>127</v>
      </c>
      <c r="D151">
        <v>511</v>
      </c>
      <c r="E151">
        <v>11</v>
      </c>
      <c r="F151">
        <v>57</v>
      </c>
      <c r="G151">
        <v>49</v>
      </c>
      <c r="H151">
        <v>7</v>
      </c>
      <c r="I151">
        <v>6.6536203000000002E-2</v>
      </c>
      <c r="J151">
        <v>0.20939334600000001</v>
      </c>
      <c r="K151">
        <v>0.120087336</v>
      </c>
      <c r="L151">
        <v>0.29239766</v>
      </c>
      <c r="M151">
        <v>0.242358078</v>
      </c>
      <c r="N151">
        <v>0.31434184599999998</v>
      </c>
      <c r="O151">
        <v>0.36244541400000002</v>
      </c>
      <c r="P151">
        <v>0.29907493307923</v>
      </c>
      <c r="Q151">
        <v>0.29899999999999999</v>
      </c>
      <c r="R151">
        <v>86.181030584475494</v>
      </c>
      <c r="S151">
        <v>-0.21666101249866099</v>
      </c>
      <c r="T151">
        <v>-8.8623296436838803</v>
      </c>
      <c r="U151">
        <v>1.78148704767227</v>
      </c>
      <c r="V151">
        <v>1.0538146147673599</v>
      </c>
      <c r="W151" t="s">
        <v>493</v>
      </c>
      <c r="X151">
        <v>19294</v>
      </c>
      <c r="Y151">
        <v>669256</v>
      </c>
    </row>
    <row r="152" spans="1:25" x14ac:dyDescent="0.3">
      <c r="A152" t="s">
        <v>446</v>
      </c>
      <c r="B152" t="s">
        <v>44</v>
      </c>
      <c r="C152">
        <v>138</v>
      </c>
      <c r="D152">
        <v>498</v>
      </c>
      <c r="E152">
        <v>6</v>
      </c>
      <c r="F152">
        <v>51</v>
      </c>
      <c r="G152">
        <v>49</v>
      </c>
      <c r="H152">
        <v>8</v>
      </c>
      <c r="I152">
        <v>6.6265060000000001E-2</v>
      </c>
      <c r="J152">
        <v>0.16867469800000001</v>
      </c>
      <c r="K152">
        <v>9.3886463000000003E-2</v>
      </c>
      <c r="L152">
        <v>0.30107526800000001</v>
      </c>
      <c r="M152">
        <v>0.257641921</v>
      </c>
      <c r="N152">
        <v>0.30784708199999999</v>
      </c>
      <c r="O152">
        <v>0.35152838400000003</v>
      </c>
      <c r="P152">
        <v>0.28932076032972398</v>
      </c>
      <c r="Q152">
        <v>0.27600000000000002</v>
      </c>
      <c r="R152">
        <v>75.9262262025251</v>
      </c>
      <c r="S152">
        <v>-2.3633419109973999</v>
      </c>
      <c r="T152">
        <v>-17.041634771316499</v>
      </c>
      <c r="U152">
        <v>10.1365702152252</v>
      </c>
      <c r="V152">
        <v>1.02656795894373</v>
      </c>
      <c r="W152" t="s">
        <v>446</v>
      </c>
      <c r="X152">
        <v>9774</v>
      </c>
      <c r="Y152">
        <v>543877</v>
      </c>
    </row>
    <row r="153" spans="1:25" x14ac:dyDescent="0.3">
      <c r="A153" t="s">
        <v>148</v>
      </c>
      <c r="B153" t="s">
        <v>278</v>
      </c>
      <c r="C153">
        <v>111</v>
      </c>
      <c r="D153">
        <v>412</v>
      </c>
      <c r="E153">
        <v>14</v>
      </c>
      <c r="F153">
        <v>42</v>
      </c>
      <c r="G153">
        <v>62</v>
      </c>
      <c r="H153">
        <v>11</v>
      </c>
      <c r="I153">
        <v>6.3106796000000007E-2</v>
      </c>
      <c r="J153">
        <v>0.148058252</v>
      </c>
      <c r="K153">
        <v>0.17678100299999999</v>
      </c>
      <c r="L153">
        <v>0.27272727200000002</v>
      </c>
      <c r="M153">
        <v>0.25857519699999998</v>
      </c>
      <c r="N153">
        <v>0.30487804800000001</v>
      </c>
      <c r="O153">
        <v>0.43535620000000003</v>
      </c>
      <c r="P153">
        <v>0.31608428417182499</v>
      </c>
      <c r="Q153">
        <v>0.31900000000000001</v>
      </c>
      <c r="R153">
        <v>99.793948254683499</v>
      </c>
      <c r="S153">
        <v>0.52451877971179695</v>
      </c>
      <c r="T153">
        <v>0.594181309591438</v>
      </c>
      <c r="U153">
        <v>-4.5368306506425098</v>
      </c>
      <c r="V153">
        <v>1.01727561537494</v>
      </c>
      <c r="W153" t="s">
        <v>148</v>
      </c>
      <c r="X153">
        <v>12155</v>
      </c>
      <c r="Y153">
        <v>592696</v>
      </c>
    </row>
    <row r="154" spans="1:25" x14ac:dyDescent="0.3">
      <c r="A154" t="s">
        <v>282</v>
      </c>
      <c r="B154" t="s">
        <v>269</v>
      </c>
      <c r="C154">
        <v>155</v>
      </c>
      <c r="D154">
        <v>561</v>
      </c>
      <c r="E154">
        <v>15</v>
      </c>
      <c r="F154">
        <v>74</v>
      </c>
      <c r="G154">
        <v>49</v>
      </c>
      <c r="H154">
        <v>14</v>
      </c>
      <c r="I154">
        <v>0.13903743299999999</v>
      </c>
      <c r="J154">
        <v>0.22816399200000001</v>
      </c>
      <c r="K154">
        <v>0.15368420999999999</v>
      </c>
      <c r="L154">
        <v>0.27976190400000001</v>
      </c>
      <c r="M154">
        <v>0.22947368400000001</v>
      </c>
      <c r="N154">
        <v>0.340463458</v>
      </c>
      <c r="O154">
        <v>0.383157894</v>
      </c>
      <c r="P154">
        <v>0.31823585473508298</v>
      </c>
      <c r="Q154">
        <v>0.35</v>
      </c>
      <c r="R154">
        <v>102.818541411832</v>
      </c>
      <c r="S154">
        <v>0.195492639904841</v>
      </c>
      <c r="T154">
        <v>2.2084573073779401</v>
      </c>
      <c r="U154">
        <v>-11.3435497283935</v>
      </c>
      <c r="V154">
        <v>0.97014234368985397</v>
      </c>
      <c r="W154" t="s">
        <v>282</v>
      </c>
      <c r="X154">
        <v>2967</v>
      </c>
      <c r="Y154">
        <v>502054</v>
      </c>
    </row>
    <row r="155" spans="1:25" x14ac:dyDescent="0.3">
      <c r="A155" t="s">
        <v>456</v>
      </c>
      <c r="B155" t="s">
        <v>85</v>
      </c>
      <c r="C155">
        <v>147</v>
      </c>
      <c r="D155">
        <v>616</v>
      </c>
      <c r="E155">
        <v>21</v>
      </c>
      <c r="F155">
        <v>77</v>
      </c>
      <c r="G155">
        <v>71</v>
      </c>
      <c r="H155">
        <v>0</v>
      </c>
      <c r="I155">
        <v>8.2792207000000007E-2</v>
      </c>
      <c r="J155">
        <v>0.23214285700000001</v>
      </c>
      <c r="K155">
        <v>0.176258993</v>
      </c>
      <c r="L155">
        <v>0.30788803999999997</v>
      </c>
      <c r="M155">
        <v>0.25539568299999998</v>
      </c>
      <c r="N155">
        <v>0.32629870100000002</v>
      </c>
      <c r="O155">
        <v>0.43165467600000001</v>
      </c>
      <c r="P155">
        <v>0.32588773459390802</v>
      </c>
      <c r="Q155">
        <v>0.34100000000000003</v>
      </c>
      <c r="R155">
        <v>104.643450680605</v>
      </c>
      <c r="S155">
        <v>-2.4790578172542101</v>
      </c>
      <c r="T155">
        <v>1.023002158967</v>
      </c>
      <c r="U155">
        <v>-12.619432881474401</v>
      </c>
      <c r="V155">
        <v>0.96344705377320805</v>
      </c>
      <c r="W155" t="s">
        <v>456</v>
      </c>
      <c r="X155">
        <v>15149</v>
      </c>
      <c r="Y155">
        <v>641820</v>
      </c>
    </row>
    <row r="156" spans="1:25" x14ac:dyDescent="0.3">
      <c r="A156" t="s">
        <v>506</v>
      </c>
      <c r="B156" t="s">
        <v>99</v>
      </c>
      <c r="C156">
        <v>131</v>
      </c>
      <c r="D156">
        <v>451</v>
      </c>
      <c r="E156">
        <v>3</v>
      </c>
      <c r="F156">
        <v>37</v>
      </c>
      <c r="G156">
        <v>31</v>
      </c>
      <c r="H156">
        <v>1</v>
      </c>
      <c r="I156">
        <v>7.0953435999999995E-2</v>
      </c>
      <c r="J156">
        <v>0.137472283</v>
      </c>
      <c r="K156">
        <v>5.0970873999999999E-2</v>
      </c>
      <c r="L156">
        <v>0.25574712599999999</v>
      </c>
      <c r="M156">
        <v>0.22330096999999999</v>
      </c>
      <c r="N156">
        <v>0.28348214199999999</v>
      </c>
      <c r="O156">
        <v>0.27427184399999999</v>
      </c>
      <c r="P156">
        <v>0.25202530715614502</v>
      </c>
      <c r="Q156">
        <v>0.26100000000000001</v>
      </c>
      <c r="R156">
        <v>57.992995109416803</v>
      </c>
      <c r="S156">
        <v>-1.3522721864283</v>
      </c>
      <c r="T156">
        <v>-24.5475879707727</v>
      </c>
      <c r="U156">
        <v>18.105669975280701</v>
      </c>
      <c r="V156">
        <v>0.91077749240950301</v>
      </c>
      <c r="W156" t="s">
        <v>506</v>
      </c>
      <c r="X156">
        <v>10847</v>
      </c>
      <c r="Y156">
        <v>592743</v>
      </c>
    </row>
    <row r="157" spans="1:25" x14ac:dyDescent="0.3">
      <c r="A157" t="s">
        <v>496</v>
      </c>
      <c r="B157" t="s">
        <v>17</v>
      </c>
      <c r="C157">
        <v>140</v>
      </c>
      <c r="D157">
        <v>461</v>
      </c>
      <c r="E157">
        <v>10</v>
      </c>
      <c r="F157">
        <v>47</v>
      </c>
      <c r="G157">
        <v>39</v>
      </c>
      <c r="H157">
        <v>4</v>
      </c>
      <c r="I157">
        <v>0.13015184299999999</v>
      </c>
      <c r="J157">
        <v>0.216919739</v>
      </c>
      <c r="K157">
        <v>0.139534883</v>
      </c>
      <c r="L157">
        <v>0.26855123600000003</v>
      </c>
      <c r="M157">
        <v>0.222222222</v>
      </c>
      <c r="N157">
        <v>0.32675438499999998</v>
      </c>
      <c r="O157">
        <v>0.36175710500000002</v>
      </c>
      <c r="P157">
        <v>0.30504258617497299</v>
      </c>
      <c r="Q157">
        <v>0.29599999999999999</v>
      </c>
      <c r="R157">
        <v>94.5688110369626</v>
      </c>
      <c r="S157">
        <v>2.09899012441746</v>
      </c>
      <c r="T157">
        <v>-0.96648551135958205</v>
      </c>
      <c r="U157">
        <v>-5.8371358811855298</v>
      </c>
      <c r="V157">
        <v>0.90902514090745201</v>
      </c>
      <c r="W157" t="s">
        <v>496</v>
      </c>
      <c r="X157">
        <v>9927</v>
      </c>
      <c r="Y157">
        <v>458731</v>
      </c>
    </row>
    <row r="158" spans="1:25" x14ac:dyDescent="0.3">
      <c r="A158" t="s">
        <v>475</v>
      </c>
      <c r="B158" t="s">
        <v>99</v>
      </c>
      <c r="C158">
        <v>135</v>
      </c>
      <c r="D158">
        <v>532</v>
      </c>
      <c r="E158">
        <v>30</v>
      </c>
      <c r="F158">
        <v>68</v>
      </c>
      <c r="G158">
        <v>75</v>
      </c>
      <c r="H158">
        <v>2</v>
      </c>
      <c r="I158">
        <v>0.11090225500000001</v>
      </c>
      <c r="J158">
        <v>0.34398496200000001</v>
      </c>
      <c r="K158">
        <v>0.242553191</v>
      </c>
      <c r="L158">
        <v>0.29069767400000002</v>
      </c>
      <c r="M158">
        <v>0.223404255</v>
      </c>
      <c r="N158">
        <v>0.31203007500000002</v>
      </c>
      <c r="O158">
        <v>0.465957446</v>
      </c>
      <c r="P158">
        <v>0.331507059313216</v>
      </c>
      <c r="Q158">
        <v>0.32200000000000001</v>
      </c>
      <c r="R158">
        <v>111.704639244989</v>
      </c>
      <c r="S158">
        <v>-2.3227601707912902</v>
      </c>
      <c r="T158">
        <v>5.3010433484380197</v>
      </c>
      <c r="U158">
        <v>-14.7304902076721</v>
      </c>
      <c r="V158">
        <v>0.89079441374434598</v>
      </c>
      <c r="W158" t="s">
        <v>475</v>
      </c>
      <c r="X158">
        <v>12164</v>
      </c>
      <c r="Y158">
        <v>593934</v>
      </c>
    </row>
    <row r="159" spans="1:25" x14ac:dyDescent="0.3">
      <c r="A159" t="s">
        <v>480</v>
      </c>
      <c r="B159" t="s">
        <v>42</v>
      </c>
      <c r="C159">
        <v>139</v>
      </c>
      <c r="D159">
        <v>512</v>
      </c>
      <c r="E159">
        <v>14</v>
      </c>
      <c r="F159">
        <v>55</v>
      </c>
      <c r="G159">
        <v>69</v>
      </c>
      <c r="H159">
        <v>0</v>
      </c>
      <c r="I159">
        <v>9.5703125E-2</v>
      </c>
      <c r="J159">
        <v>0.2109375</v>
      </c>
      <c r="K159">
        <v>0.15317286599999999</v>
      </c>
      <c r="L159">
        <v>0.289085545</v>
      </c>
      <c r="M159">
        <v>0.24507658600000001</v>
      </c>
      <c r="N159">
        <v>0.318359375</v>
      </c>
      <c r="O159">
        <v>0.398249452</v>
      </c>
      <c r="P159">
        <v>0.31122820554647401</v>
      </c>
      <c r="Q159">
        <v>0.34300000000000003</v>
      </c>
      <c r="R159">
        <v>101.253911861945</v>
      </c>
      <c r="S159">
        <v>-1.77360240556299</v>
      </c>
      <c r="T159">
        <v>-0.98757262247313604</v>
      </c>
      <c r="U159">
        <v>-7.7874300479888898</v>
      </c>
      <c r="V159">
        <v>0.88738386687090698</v>
      </c>
      <c r="W159" t="s">
        <v>480</v>
      </c>
      <c r="X159">
        <v>4418</v>
      </c>
      <c r="Y159">
        <v>476704</v>
      </c>
    </row>
    <row r="160" spans="1:25" x14ac:dyDescent="0.3">
      <c r="A160" t="s">
        <v>507</v>
      </c>
      <c r="B160" t="s">
        <v>23</v>
      </c>
      <c r="C160">
        <v>157</v>
      </c>
      <c r="D160">
        <v>665</v>
      </c>
      <c r="E160">
        <v>2</v>
      </c>
      <c r="F160">
        <v>74</v>
      </c>
      <c r="G160">
        <v>47</v>
      </c>
      <c r="H160">
        <v>15</v>
      </c>
      <c r="I160">
        <v>4.6616540999999997E-2</v>
      </c>
      <c r="J160">
        <v>9.0225562999999995E-2</v>
      </c>
      <c r="K160">
        <v>6.2300319999999999E-2</v>
      </c>
      <c r="L160">
        <v>0.28672566300000002</v>
      </c>
      <c r="M160">
        <v>0.26198083</v>
      </c>
      <c r="N160">
        <v>0.29742033299999998</v>
      </c>
      <c r="O160">
        <v>0.32428115000000002</v>
      </c>
      <c r="P160">
        <v>0.27317665005527297</v>
      </c>
      <c r="Q160">
        <v>0.28000000000000003</v>
      </c>
      <c r="R160">
        <v>69.163189456837102</v>
      </c>
      <c r="S160">
        <v>3.0090303008910202</v>
      </c>
      <c r="T160">
        <v>-22.097871738124802</v>
      </c>
      <c r="U160">
        <v>7.8127200603485099</v>
      </c>
      <c r="V160">
        <v>0.86297077025520197</v>
      </c>
      <c r="W160" t="s">
        <v>507</v>
      </c>
      <c r="X160">
        <v>17992</v>
      </c>
      <c r="Y160">
        <v>664058</v>
      </c>
    </row>
    <row r="161" spans="1:25" x14ac:dyDescent="0.3">
      <c r="A161" t="s">
        <v>459</v>
      </c>
      <c r="B161" t="s">
        <v>269</v>
      </c>
      <c r="C161">
        <v>151</v>
      </c>
      <c r="D161">
        <v>565</v>
      </c>
      <c r="E161">
        <v>12</v>
      </c>
      <c r="F161">
        <v>53</v>
      </c>
      <c r="G161">
        <v>65</v>
      </c>
      <c r="H161">
        <v>5</v>
      </c>
      <c r="I161">
        <v>8.4955751999999995E-2</v>
      </c>
      <c r="J161">
        <v>0.175221238</v>
      </c>
      <c r="K161">
        <v>0.12573673799999999</v>
      </c>
      <c r="L161">
        <v>0.3125</v>
      </c>
      <c r="M161">
        <v>0.26915520599999998</v>
      </c>
      <c r="N161">
        <v>0.33687943199999998</v>
      </c>
      <c r="O161">
        <v>0.39489194399999999</v>
      </c>
      <c r="P161">
        <v>0.31946871978532299</v>
      </c>
      <c r="Q161">
        <v>0.32600000000000001</v>
      </c>
      <c r="R161">
        <v>103.61979449718901</v>
      </c>
      <c r="S161">
        <v>-3.7539848303422301</v>
      </c>
      <c r="T161">
        <v>-1.1503430384847599</v>
      </c>
      <c r="U161">
        <v>-9.2657272815704292</v>
      </c>
      <c r="V161">
        <v>0.85514043345581503</v>
      </c>
      <c r="W161" t="s">
        <v>459</v>
      </c>
      <c r="X161">
        <v>3516</v>
      </c>
      <c r="Y161">
        <v>543333</v>
      </c>
    </row>
    <row r="162" spans="1:25" x14ac:dyDescent="0.3">
      <c r="A162" t="s">
        <v>84</v>
      </c>
      <c r="B162" t="s">
        <v>85</v>
      </c>
      <c r="C162">
        <v>144</v>
      </c>
      <c r="D162">
        <v>586</v>
      </c>
      <c r="E162">
        <v>33</v>
      </c>
      <c r="F162">
        <v>77</v>
      </c>
      <c r="G162">
        <v>89</v>
      </c>
      <c r="H162">
        <v>4</v>
      </c>
      <c r="I162">
        <v>6.9965869999999999E-2</v>
      </c>
      <c r="J162">
        <v>0.274744027</v>
      </c>
      <c r="K162">
        <v>0.232209738</v>
      </c>
      <c r="L162">
        <v>0.29682997100000003</v>
      </c>
      <c r="M162">
        <v>0.25468164700000001</v>
      </c>
      <c r="N162">
        <v>0.30887372000000002</v>
      </c>
      <c r="O162">
        <v>0.48689138500000001</v>
      </c>
      <c r="P162">
        <v>0.33501905774416901</v>
      </c>
      <c r="Q162">
        <v>0.32600000000000001</v>
      </c>
      <c r="R162">
        <v>110.81415485135</v>
      </c>
      <c r="S162">
        <v>-0.35646539134904698</v>
      </c>
      <c r="T162">
        <v>7.4022930398185602</v>
      </c>
      <c r="U162">
        <v>-19.132570266723601</v>
      </c>
      <c r="V162">
        <v>0.84647279032342604</v>
      </c>
      <c r="W162" t="s">
        <v>84</v>
      </c>
      <c r="X162">
        <v>18373</v>
      </c>
      <c r="Y162">
        <v>663624</v>
      </c>
    </row>
    <row r="163" spans="1:25" x14ac:dyDescent="0.3">
      <c r="A163" t="s">
        <v>489</v>
      </c>
      <c r="B163" t="s">
        <v>129</v>
      </c>
      <c r="C163">
        <v>145</v>
      </c>
      <c r="D163">
        <v>545</v>
      </c>
      <c r="E163">
        <v>11</v>
      </c>
      <c r="F163">
        <v>68</v>
      </c>
      <c r="G163">
        <v>49</v>
      </c>
      <c r="H163">
        <v>1</v>
      </c>
      <c r="I163">
        <v>7.7064220000000003E-2</v>
      </c>
      <c r="J163">
        <v>0.19449541200000001</v>
      </c>
      <c r="K163">
        <v>0.13654618399999999</v>
      </c>
      <c r="L163">
        <v>0.31937172699999999</v>
      </c>
      <c r="M163">
        <v>0.26706827300000002</v>
      </c>
      <c r="N163">
        <v>0.32844036599999998</v>
      </c>
      <c r="O163">
        <v>0.40361445699999998</v>
      </c>
      <c r="P163">
        <v>0.31821750630350598</v>
      </c>
      <c r="Q163">
        <v>0.317</v>
      </c>
      <c r="R163">
        <v>97.542921156023993</v>
      </c>
      <c r="S163">
        <v>-2.0830426868051202</v>
      </c>
      <c r="T163">
        <v>-3.7878074709928802</v>
      </c>
      <c r="U163">
        <v>-7.0102500915527299</v>
      </c>
      <c r="V163">
        <v>0.74959349605195102</v>
      </c>
      <c r="W163" t="s">
        <v>489</v>
      </c>
      <c r="X163">
        <v>19892</v>
      </c>
      <c r="Y163">
        <v>656976</v>
      </c>
    </row>
    <row r="164" spans="1:25" x14ac:dyDescent="0.3">
      <c r="A164" t="s">
        <v>290</v>
      </c>
      <c r="B164" t="s">
        <v>19</v>
      </c>
      <c r="C164">
        <v>149</v>
      </c>
      <c r="D164">
        <v>545</v>
      </c>
      <c r="E164">
        <v>22</v>
      </c>
      <c r="F164">
        <v>59</v>
      </c>
      <c r="G164">
        <v>81</v>
      </c>
      <c r="H164">
        <v>0</v>
      </c>
      <c r="I164">
        <v>4.9541283999999998E-2</v>
      </c>
      <c r="J164">
        <v>0.209174311</v>
      </c>
      <c r="K164">
        <v>0.181996087</v>
      </c>
      <c r="L164">
        <v>0.26649076500000002</v>
      </c>
      <c r="M164">
        <v>0.24070449999999999</v>
      </c>
      <c r="N164">
        <v>0.28073394400000001</v>
      </c>
      <c r="O164">
        <v>0.42270058700000002</v>
      </c>
      <c r="P164">
        <v>0.30004395027773001</v>
      </c>
      <c r="Q164">
        <v>0.29699999999999999</v>
      </c>
      <c r="R164">
        <v>85.282377161553796</v>
      </c>
      <c r="S164">
        <v>-1.1754835739266101</v>
      </c>
      <c r="T164">
        <v>-10.996042407276001</v>
      </c>
      <c r="U164">
        <v>-2.2317230701446502</v>
      </c>
      <c r="V164">
        <v>0.55478951941507004</v>
      </c>
      <c r="W164" t="s">
        <v>290</v>
      </c>
      <c r="X164">
        <v>10243</v>
      </c>
      <c r="Y164">
        <v>545341</v>
      </c>
    </row>
    <row r="165" spans="1:25" x14ac:dyDescent="0.3">
      <c r="A165" t="s">
        <v>461</v>
      </c>
      <c r="B165" t="s">
        <v>69</v>
      </c>
      <c r="C165">
        <v>133</v>
      </c>
      <c r="D165">
        <v>533</v>
      </c>
      <c r="E165">
        <v>6</v>
      </c>
      <c r="F165">
        <v>69</v>
      </c>
      <c r="G165">
        <v>50</v>
      </c>
      <c r="H165">
        <v>20</v>
      </c>
      <c r="I165">
        <v>7.5046903999999998E-2</v>
      </c>
      <c r="J165">
        <v>0.13133208199999999</v>
      </c>
      <c r="K165">
        <v>9.8562627999999999E-2</v>
      </c>
      <c r="L165">
        <v>0.30602409600000002</v>
      </c>
      <c r="M165">
        <v>0.27310061600000002</v>
      </c>
      <c r="N165">
        <v>0.32706766900000001</v>
      </c>
      <c r="O165">
        <v>0.371663244</v>
      </c>
      <c r="P165">
        <v>0.30470114395303499</v>
      </c>
      <c r="Q165">
        <v>0.27300000000000002</v>
      </c>
      <c r="R165">
        <v>74.523493782574903</v>
      </c>
      <c r="S165">
        <v>5.4850643244571904</v>
      </c>
      <c r="T165">
        <v>-11.801789089576401</v>
      </c>
      <c r="U165">
        <v>-1.14102983474731</v>
      </c>
      <c r="V165">
        <v>0.49418096642139597</v>
      </c>
      <c r="W165" t="s">
        <v>461</v>
      </c>
      <c r="X165">
        <v>14350</v>
      </c>
      <c r="Y165">
        <v>606132</v>
      </c>
    </row>
    <row r="166" spans="1:25" x14ac:dyDescent="0.3">
      <c r="A166" t="s">
        <v>477</v>
      </c>
      <c r="B166" t="s">
        <v>44</v>
      </c>
      <c r="C166">
        <v>133</v>
      </c>
      <c r="D166">
        <v>453</v>
      </c>
      <c r="E166">
        <v>25</v>
      </c>
      <c r="F166">
        <v>50</v>
      </c>
      <c r="G166">
        <v>78</v>
      </c>
      <c r="H166">
        <v>2</v>
      </c>
      <c r="I166">
        <v>6.1810153999999999E-2</v>
      </c>
      <c r="J166">
        <v>0.34437086</v>
      </c>
      <c r="K166">
        <v>0.254196643</v>
      </c>
      <c r="L166">
        <v>0.31645569600000001</v>
      </c>
      <c r="M166">
        <v>0.239808153</v>
      </c>
      <c r="N166">
        <v>0.29801324499999998</v>
      </c>
      <c r="O166">
        <v>0.49400479600000002</v>
      </c>
      <c r="P166">
        <v>0.33380781114101399</v>
      </c>
      <c r="Q166">
        <v>0.34399999999999997</v>
      </c>
      <c r="R166">
        <v>105.989386323795</v>
      </c>
      <c r="S166">
        <v>-7.7998146647587405E-2</v>
      </c>
      <c r="T166">
        <v>3.2438712897050799</v>
      </c>
      <c r="U166">
        <v>-14.103219509124701</v>
      </c>
      <c r="V166">
        <v>0.47472161633159199</v>
      </c>
      <c r="W166" t="s">
        <v>477</v>
      </c>
      <c r="X166">
        <v>19966</v>
      </c>
      <c r="Y166">
        <v>666915</v>
      </c>
    </row>
    <row r="167" spans="1:25" x14ac:dyDescent="0.3">
      <c r="A167" t="s">
        <v>128</v>
      </c>
      <c r="B167" t="s">
        <v>129</v>
      </c>
      <c r="C167">
        <v>115</v>
      </c>
      <c r="D167">
        <v>445</v>
      </c>
      <c r="E167">
        <v>10</v>
      </c>
      <c r="F167">
        <v>55</v>
      </c>
      <c r="G167">
        <v>46</v>
      </c>
      <c r="H167">
        <v>0</v>
      </c>
      <c r="I167">
        <v>8.5393258E-2</v>
      </c>
      <c r="J167">
        <v>0.23820224700000001</v>
      </c>
      <c r="K167">
        <v>0.137157107</v>
      </c>
      <c r="L167">
        <v>0.30662020899999998</v>
      </c>
      <c r="M167">
        <v>0.24438902700000001</v>
      </c>
      <c r="N167">
        <v>0.31460674100000002</v>
      </c>
      <c r="O167">
        <v>0.38154613399999998</v>
      </c>
      <c r="P167">
        <v>0.303900697209813</v>
      </c>
      <c r="Q167">
        <v>0.311</v>
      </c>
      <c r="R167">
        <v>88.238263313251295</v>
      </c>
      <c r="S167">
        <v>0.23300139163620701</v>
      </c>
      <c r="T167">
        <v>-6.4301600222297504</v>
      </c>
      <c r="U167">
        <v>-4.8642599582672101</v>
      </c>
      <c r="V167">
        <v>0.36360542608603702</v>
      </c>
      <c r="W167" t="s">
        <v>128</v>
      </c>
      <c r="X167">
        <v>13419</v>
      </c>
      <c r="Y167">
        <v>572233</v>
      </c>
    </row>
    <row r="168" spans="1:25" x14ac:dyDescent="0.3">
      <c r="A168" t="s">
        <v>488</v>
      </c>
      <c r="B168" t="s">
        <v>88</v>
      </c>
      <c r="C168">
        <v>121</v>
      </c>
      <c r="D168">
        <v>412</v>
      </c>
      <c r="E168">
        <v>10</v>
      </c>
      <c r="F168">
        <v>29</v>
      </c>
      <c r="G168">
        <v>46</v>
      </c>
      <c r="H168">
        <v>1</v>
      </c>
      <c r="I168">
        <v>7.7669901999999999E-2</v>
      </c>
      <c r="J168">
        <v>0.27912621300000001</v>
      </c>
      <c r="K168">
        <v>0.117333333</v>
      </c>
      <c r="L168">
        <v>0.30434782599999999</v>
      </c>
      <c r="M168">
        <v>0.23200000000000001</v>
      </c>
      <c r="N168">
        <v>0.29368931999999998</v>
      </c>
      <c r="O168">
        <v>0.34933333300000002</v>
      </c>
      <c r="P168">
        <v>0.28145886511698198</v>
      </c>
      <c r="Q168">
        <v>0.28000000000000003</v>
      </c>
      <c r="R168">
        <v>78.278136882025805</v>
      </c>
      <c r="S168">
        <v>-2.0166404384654002</v>
      </c>
      <c r="T168">
        <v>-13.409773229729501</v>
      </c>
      <c r="U168">
        <v>3.0317620038986202</v>
      </c>
      <c r="V168">
        <v>0.34454764131294302</v>
      </c>
      <c r="W168" t="s">
        <v>488</v>
      </c>
      <c r="X168">
        <v>12859</v>
      </c>
      <c r="Y168">
        <v>543510</v>
      </c>
    </row>
    <row r="169" spans="1:25" x14ac:dyDescent="0.3">
      <c r="A169" t="s">
        <v>132</v>
      </c>
      <c r="B169" t="s">
        <v>29</v>
      </c>
      <c r="C169">
        <v>125</v>
      </c>
      <c r="D169">
        <v>426</v>
      </c>
      <c r="E169">
        <v>12</v>
      </c>
      <c r="F169">
        <v>40</v>
      </c>
      <c r="G169">
        <v>36</v>
      </c>
      <c r="H169">
        <v>0</v>
      </c>
      <c r="I169">
        <v>0.11032863800000001</v>
      </c>
      <c r="J169">
        <v>0.29812206499999999</v>
      </c>
      <c r="K169">
        <v>0.12868632699999999</v>
      </c>
      <c r="L169">
        <v>0.22127659499999999</v>
      </c>
      <c r="M169">
        <v>0.171581769</v>
      </c>
      <c r="N169">
        <v>0.27230046899999999</v>
      </c>
      <c r="O169">
        <v>0.30026809599999998</v>
      </c>
      <c r="P169">
        <v>0.25772381067276001</v>
      </c>
      <c r="Q169">
        <v>0.26700000000000002</v>
      </c>
      <c r="R169">
        <v>61.416721793965699</v>
      </c>
      <c r="S169">
        <v>-4.6099119605496499</v>
      </c>
      <c r="T169">
        <v>-24.7337472382969</v>
      </c>
      <c r="U169">
        <v>13.1132498979568</v>
      </c>
      <c r="V169">
        <v>0.305199634732428</v>
      </c>
      <c r="W169" t="s">
        <v>132</v>
      </c>
      <c r="X169">
        <v>6887</v>
      </c>
      <c r="Y169">
        <v>455117</v>
      </c>
    </row>
    <row r="170" spans="1:25" x14ac:dyDescent="0.3">
      <c r="A170" t="s">
        <v>37</v>
      </c>
      <c r="B170" t="s">
        <v>278</v>
      </c>
      <c r="C170">
        <v>137</v>
      </c>
      <c r="D170">
        <v>481</v>
      </c>
      <c r="E170">
        <v>18</v>
      </c>
      <c r="F170">
        <v>55</v>
      </c>
      <c r="G170">
        <v>61</v>
      </c>
      <c r="H170">
        <v>2</v>
      </c>
      <c r="I170">
        <v>8.1081080999999999E-2</v>
      </c>
      <c r="J170">
        <v>0.243243243</v>
      </c>
      <c r="K170">
        <v>0.18414918399999999</v>
      </c>
      <c r="L170">
        <v>0.280936454</v>
      </c>
      <c r="M170">
        <v>0.23776223699999999</v>
      </c>
      <c r="N170">
        <v>0.30977130899999999</v>
      </c>
      <c r="O170">
        <v>0.42191142100000001</v>
      </c>
      <c r="P170">
        <v>0.31531493133417998</v>
      </c>
      <c r="Q170">
        <v>0.33300000000000002</v>
      </c>
      <c r="R170">
        <v>95.880905344962301</v>
      </c>
      <c r="S170">
        <v>-1.16553565836511</v>
      </c>
      <c r="T170">
        <v>-3.6878297290241902</v>
      </c>
      <c r="U170">
        <v>-9.4804500341415405</v>
      </c>
      <c r="V170">
        <v>0.29674092164246801</v>
      </c>
      <c r="W170" t="s">
        <v>37</v>
      </c>
      <c r="X170">
        <v>11899</v>
      </c>
      <c r="Y170">
        <v>592626</v>
      </c>
    </row>
    <row r="171" spans="1:25" x14ac:dyDescent="0.3">
      <c r="A171" t="s">
        <v>501</v>
      </c>
      <c r="B171" t="s">
        <v>69</v>
      </c>
      <c r="C171">
        <v>147</v>
      </c>
      <c r="D171">
        <v>494</v>
      </c>
      <c r="E171">
        <v>11</v>
      </c>
      <c r="F171">
        <v>69</v>
      </c>
      <c r="G171">
        <v>33</v>
      </c>
      <c r="H171">
        <v>17</v>
      </c>
      <c r="I171">
        <v>6.6801619000000007E-2</v>
      </c>
      <c r="J171">
        <v>0.23886639600000001</v>
      </c>
      <c r="K171">
        <v>0.14569536499999999</v>
      </c>
      <c r="L171">
        <v>0.29141104200000001</v>
      </c>
      <c r="M171">
        <v>0.23399558400000001</v>
      </c>
      <c r="N171">
        <v>0.28920570200000001</v>
      </c>
      <c r="O171">
        <v>0.379690949</v>
      </c>
      <c r="P171">
        <v>0.288218846228468</v>
      </c>
      <c r="Q171">
        <v>0.29099999999999998</v>
      </c>
      <c r="R171">
        <v>63.811460131350103</v>
      </c>
      <c r="S171">
        <v>3.6216921503655599</v>
      </c>
      <c r="T171">
        <v>-19.136977929255998</v>
      </c>
      <c r="U171">
        <v>4.9553300142288199</v>
      </c>
      <c r="V171">
        <v>0.23883303798666</v>
      </c>
      <c r="W171" t="s">
        <v>501</v>
      </c>
      <c r="X171">
        <v>19262</v>
      </c>
      <c r="Y171">
        <v>641658</v>
      </c>
    </row>
    <row r="172" spans="1:25" x14ac:dyDescent="0.3">
      <c r="A172" t="s">
        <v>203</v>
      </c>
      <c r="B172" t="s">
        <v>61</v>
      </c>
      <c r="C172">
        <v>125</v>
      </c>
      <c r="D172">
        <v>450</v>
      </c>
      <c r="E172">
        <v>9</v>
      </c>
      <c r="F172">
        <v>56</v>
      </c>
      <c r="G172">
        <v>38</v>
      </c>
      <c r="H172">
        <v>9</v>
      </c>
      <c r="I172">
        <v>5.1111111000000001E-2</v>
      </c>
      <c r="J172">
        <v>0.24222222199999999</v>
      </c>
      <c r="K172">
        <v>0.13075060499999999</v>
      </c>
      <c r="L172">
        <v>0.275167785</v>
      </c>
      <c r="M172">
        <v>0.22033898299999999</v>
      </c>
      <c r="N172">
        <v>0.272930648</v>
      </c>
      <c r="O172">
        <v>0.35108958800000001</v>
      </c>
      <c r="P172">
        <v>0.27064326766360502</v>
      </c>
      <c r="Q172">
        <v>0.29099999999999998</v>
      </c>
      <c r="R172">
        <v>69.034906710181303</v>
      </c>
      <c r="S172">
        <v>2.0290188135113501</v>
      </c>
      <c r="T172">
        <v>-15.031291908006301</v>
      </c>
      <c r="U172">
        <v>0.651811003684997</v>
      </c>
      <c r="V172">
        <v>0.11138377851506399</v>
      </c>
      <c r="W172" t="s">
        <v>203</v>
      </c>
      <c r="X172">
        <v>17338</v>
      </c>
      <c r="Y172">
        <v>650489</v>
      </c>
    </row>
    <row r="173" spans="1:25" x14ac:dyDescent="0.3">
      <c r="A173" t="s">
        <v>159</v>
      </c>
      <c r="B173" t="s">
        <v>46</v>
      </c>
      <c r="C173">
        <v>115</v>
      </c>
      <c r="D173">
        <v>417</v>
      </c>
      <c r="E173">
        <v>7</v>
      </c>
      <c r="F173">
        <v>46</v>
      </c>
      <c r="G173">
        <v>47</v>
      </c>
      <c r="H173">
        <v>4</v>
      </c>
      <c r="I173">
        <v>7.4340527000000003E-2</v>
      </c>
      <c r="J173">
        <v>0.26618704999999998</v>
      </c>
      <c r="K173">
        <v>9.4736842000000002E-2</v>
      </c>
      <c r="L173">
        <v>0.32706766900000001</v>
      </c>
      <c r="M173">
        <v>0.247368421</v>
      </c>
      <c r="N173">
        <v>0.30455635399999997</v>
      </c>
      <c r="O173">
        <v>0.34210526299999999</v>
      </c>
      <c r="P173">
        <v>0.28501065600690201</v>
      </c>
      <c r="Q173">
        <v>0.313</v>
      </c>
      <c r="R173">
        <v>75.6699903927489</v>
      </c>
      <c r="S173">
        <v>-0.31822057510726098</v>
      </c>
      <c r="T173">
        <v>-13.2341958808173</v>
      </c>
      <c r="U173">
        <v>-0.87099993228912298</v>
      </c>
      <c r="V173">
        <v>-1.2386366651059501E-2</v>
      </c>
      <c r="W173" t="s">
        <v>159</v>
      </c>
      <c r="X173">
        <v>21618</v>
      </c>
      <c r="Y173">
        <v>664761</v>
      </c>
    </row>
    <row r="174" spans="1:25" x14ac:dyDescent="0.3">
      <c r="A174" t="s">
        <v>71</v>
      </c>
      <c r="B174" t="s">
        <v>112</v>
      </c>
      <c r="C174">
        <v>145</v>
      </c>
      <c r="D174">
        <v>574</v>
      </c>
      <c r="E174">
        <v>31</v>
      </c>
      <c r="F174">
        <v>71</v>
      </c>
      <c r="G174">
        <v>79</v>
      </c>
      <c r="H174">
        <v>0</v>
      </c>
      <c r="I174">
        <v>9.7560974999999994E-2</v>
      </c>
      <c r="J174">
        <v>0.29790940700000001</v>
      </c>
      <c r="K174">
        <v>0.22970297100000001</v>
      </c>
      <c r="L174">
        <v>0.22402597399999999</v>
      </c>
      <c r="M174">
        <v>0.198019801</v>
      </c>
      <c r="N174">
        <v>0.28571428500000001</v>
      </c>
      <c r="O174">
        <v>0.42772277199999997</v>
      </c>
      <c r="P174">
        <v>0.30611186638110999</v>
      </c>
      <c r="Q174">
        <v>0.32600000000000001</v>
      </c>
      <c r="R174">
        <v>84.953631831985405</v>
      </c>
      <c r="S174">
        <v>-5.0967402220703599</v>
      </c>
      <c r="T174">
        <v>-16.091669680122202</v>
      </c>
      <c r="U174">
        <v>-3.3243098258972101</v>
      </c>
      <c r="V174">
        <v>-1.70693105662094E-2</v>
      </c>
      <c r="W174" t="s">
        <v>71</v>
      </c>
      <c r="X174">
        <v>12552</v>
      </c>
      <c r="Y174">
        <v>553993</v>
      </c>
    </row>
    <row r="175" spans="1:25" x14ac:dyDescent="0.3">
      <c r="A175" t="s">
        <v>50</v>
      </c>
      <c r="B175" t="s">
        <v>278</v>
      </c>
      <c r="C175">
        <v>149</v>
      </c>
      <c r="D175">
        <v>602</v>
      </c>
      <c r="E175">
        <v>27</v>
      </c>
      <c r="F175">
        <v>74</v>
      </c>
      <c r="G175">
        <v>70</v>
      </c>
      <c r="H175">
        <v>0</v>
      </c>
      <c r="I175">
        <v>0.11129568099999999</v>
      </c>
      <c r="J175">
        <v>0.23588039799999999</v>
      </c>
      <c r="K175">
        <v>0.20930232500000001</v>
      </c>
      <c r="L175">
        <v>0.25</v>
      </c>
      <c r="M175">
        <v>0.22286821700000001</v>
      </c>
      <c r="N175">
        <v>0.316498316</v>
      </c>
      <c r="O175">
        <v>0.43217054199999999</v>
      </c>
      <c r="P175">
        <v>0.32323161580345799</v>
      </c>
      <c r="Q175">
        <v>0.35899999999999999</v>
      </c>
      <c r="R175">
        <v>99.685862251745604</v>
      </c>
      <c r="S175">
        <v>-3.2981806774623599</v>
      </c>
      <c r="T175">
        <v>-3.1440608192324699</v>
      </c>
      <c r="U175">
        <v>-17.7835099697113</v>
      </c>
      <c r="V175">
        <v>-4.2245879343508499E-2</v>
      </c>
      <c r="W175" t="s">
        <v>50</v>
      </c>
      <c r="X175">
        <v>14221</v>
      </c>
      <c r="Y175">
        <v>624585</v>
      </c>
    </row>
    <row r="176" spans="1:25" x14ac:dyDescent="0.3">
      <c r="A176" t="s">
        <v>200</v>
      </c>
      <c r="B176" t="s">
        <v>69</v>
      </c>
      <c r="C176">
        <v>150</v>
      </c>
      <c r="D176">
        <v>582</v>
      </c>
      <c r="E176">
        <v>13</v>
      </c>
      <c r="F176">
        <v>76</v>
      </c>
      <c r="G176">
        <v>78</v>
      </c>
      <c r="H176">
        <v>3</v>
      </c>
      <c r="I176">
        <v>9.2783505000000002E-2</v>
      </c>
      <c r="J176">
        <v>0.15635738800000001</v>
      </c>
      <c r="K176">
        <v>0.14007782099999999</v>
      </c>
      <c r="L176">
        <v>0.30508474499999999</v>
      </c>
      <c r="M176">
        <v>0.27042801500000002</v>
      </c>
      <c r="N176">
        <v>0.35051546300000003</v>
      </c>
      <c r="O176">
        <v>0.41050583600000001</v>
      </c>
      <c r="P176">
        <v>0.33264805845877798</v>
      </c>
      <c r="Q176">
        <v>0.35899999999999999</v>
      </c>
      <c r="R176">
        <v>92.686512897756501</v>
      </c>
      <c r="S176">
        <v>-2.2576257872860799</v>
      </c>
      <c r="T176">
        <v>-7.6763413538744798</v>
      </c>
      <c r="U176">
        <v>-12.6482501029968</v>
      </c>
      <c r="V176">
        <v>-8.1283486318009399E-2</v>
      </c>
      <c r="W176" t="s">
        <v>200</v>
      </c>
      <c r="X176">
        <v>7859</v>
      </c>
      <c r="Y176">
        <v>453568</v>
      </c>
    </row>
    <row r="177" spans="1:25" x14ac:dyDescent="0.3">
      <c r="A177" t="s">
        <v>466</v>
      </c>
      <c r="B177" t="s">
        <v>278</v>
      </c>
      <c r="C177">
        <v>122</v>
      </c>
      <c r="D177">
        <v>400</v>
      </c>
      <c r="E177">
        <v>8</v>
      </c>
      <c r="F177">
        <v>43</v>
      </c>
      <c r="G177">
        <v>26</v>
      </c>
      <c r="H177">
        <v>3</v>
      </c>
      <c r="I177">
        <v>0.1275</v>
      </c>
      <c r="J177">
        <v>0.26250000000000001</v>
      </c>
      <c r="K177">
        <v>0.141176471</v>
      </c>
      <c r="L177">
        <v>0.32900432899999998</v>
      </c>
      <c r="M177">
        <v>0.24705882300000001</v>
      </c>
      <c r="N177">
        <v>0.34673366799999999</v>
      </c>
      <c r="O177">
        <v>0.38823529400000001</v>
      </c>
      <c r="P177">
        <v>0.32200443639297599</v>
      </c>
      <c r="Q177">
        <v>0.315</v>
      </c>
      <c r="R177">
        <v>99.078076347049603</v>
      </c>
      <c r="S177">
        <v>-0.37661762745119598</v>
      </c>
      <c r="T177">
        <v>-0.78008964727048802</v>
      </c>
      <c r="U177">
        <v>-13.963610719889401</v>
      </c>
      <c r="V177">
        <v>-0.132045894380109</v>
      </c>
      <c r="W177" t="s">
        <v>466</v>
      </c>
      <c r="X177">
        <v>12160</v>
      </c>
      <c r="Y177">
        <v>592325</v>
      </c>
    </row>
    <row r="178" spans="1:25" x14ac:dyDescent="0.3">
      <c r="A178" t="s">
        <v>89</v>
      </c>
      <c r="B178" t="s">
        <v>274</v>
      </c>
      <c r="C178">
        <v>127</v>
      </c>
      <c r="D178">
        <v>469</v>
      </c>
      <c r="E178">
        <v>15</v>
      </c>
      <c r="F178">
        <v>56</v>
      </c>
      <c r="G178">
        <v>48</v>
      </c>
      <c r="H178">
        <v>1</v>
      </c>
      <c r="I178">
        <v>8.7420042000000003E-2</v>
      </c>
      <c r="J178">
        <v>0.215351812</v>
      </c>
      <c r="K178">
        <v>0.16067146299999999</v>
      </c>
      <c r="L178">
        <v>0.27124183000000002</v>
      </c>
      <c r="M178">
        <v>0.23501199</v>
      </c>
      <c r="N178">
        <v>0.30916844300000001</v>
      </c>
      <c r="O178">
        <v>0.39568345300000002</v>
      </c>
      <c r="P178">
        <v>0.30645724247767703</v>
      </c>
      <c r="Q178">
        <v>0.33200000000000002</v>
      </c>
      <c r="R178">
        <v>92.546865943494296</v>
      </c>
      <c r="S178">
        <v>-2.5877851033583199</v>
      </c>
      <c r="T178">
        <v>-6.8674898233335897</v>
      </c>
      <c r="U178">
        <v>-11.151309967041</v>
      </c>
      <c r="V178">
        <v>-0.187966809408665</v>
      </c>
      <c r="W178" t="s">
        <v>89</v>
      </c>
      <c r="X178">
        <v>26197</v>
      </c>
      <c r="Y178">
        <v>683734</v>
      </c>
    </row>
    <row r="179" spans="1:25" x14ac:dyDescent="0.3">
      <c r="A179" t="s">
        <v>101</v>
      </c>
      <c r="B179" t="s">
        <v>85</v>
      </c>
      <c r="C179">
        <v>110</v>
      </c>
      <c r="D179">
        <v>438</v>
      </c>
      <c r="E179">
        <v>18</v>
      </c>
      <c r="F179">
        <v>54</v>
      </c>
      <c r="G179">
        <v>50</v>
      </c>
      <c r="H179">
        <v>1</v>
      </c>
      <c r="I179">
        <v>5.2511414999999999E-2</v>
      </c>
      <c r="J179">
        <v>0.23059360700000001</v>
      </c>
      <c r="K179">
        <v>0.192118226</v>
      </c>
      <c r="L179">
        <v>0.27491408899999997</v>
      </c>
      <c r="M179">
        <v>0.24137931000000001</v>
      </c>
      <c r="N179">
        <v>0.28604118899999997</v>
      </c>
      <c r="O179">
        <v>0.43349753600000002</v>
      </c>
      <c r="P179">
        <v>0.30650174181303103</v>
      </c>
      <c r="Q179">
        <v>0.32800000000000001</v>
      </c>
      <c r="R179">
        <v>91.542914806615698</v>
      </c>
      <c r="S179">
        <v>-0.86700414144434002</v>
      </c>
      <c r="T179">
        <v>-5.4022083422249603</v>
      </c>
      <c r="U179">
        <v>-11.5797400474548</v>
      </c>
      <c r="V179">
        <v>-0.19100068093109299</v>
      </c>
      <c r="W179" t="s">
        <v>101</v>
      </c>
      <c r="X179">
        <v>14551</v>
      </c>
      <c r="Y179">
        <v>623993</v>
      </c>
    </row>
    <row r="180" spans="1:25" x14ac:dyDescent="0.3">
      <c r="A180" t="s">
        <v>221</v>
      </c>
      <c r="B180" t="s">
        <v>269</v>
      </c>
      <c r="C180">
        <v>137</v>
      </c>
      <c r="D180">
        <v>412</v>
      </c>
      <c r="E180">
        <v>4</v>
      </c>
      <c r="F180">
        <v>47</v>
      </c>
      <c r="G180">
        <v>33</v>
      </c>
      <c r="H180">
        <v>10</v>
      </c>
      <c r="I180">
        <v>0.118932038</v>
      </c>
      <c r="J180">
        <v>0.15776699</v>
      </c>
      <c r="K180">
        <v>9.3484418999999999E-2</v>
      </c>
      <c r="L180">
        <v>0.26573426500000003</v>
      </c>
      <c r="M180">
        <v>0.226628895</v>
      </c>
      <c r="N180">
        <v>0.32926829200000002</v>
      </c>
      <c r="O180">
        <v>0.32011331399999998</v>
      </c>
      <c r="P180">
        <v>0.29317906025277901</v>
      </c>
      <c r="Q180">
        <v>0.30199999999999999</v>
      </c>
      <c r="R180">
        <v>86.533844328232902</v>
      </c>
      <c r="S180">
        <v>0.118918332038447</v>
      </c>
      <c r="T180">
        <v>-6.9440899800490099</v>
      </c>
      <c r="U180">
        <v>-9.1114599704742396</v>
      </c>
      <c r="V180">
        <v>-0.224769581845567</v>
      </c>
      <c r="W180" t="s">
        <v>221</v>
      </c>
      <c r="X180">
        <v>10815</v>
      </c>
      <c r="Y180">
        <v>595777</v>
      </c>
    </row>
    <row r="181" spans="1:25" x14ac:dyDescent="0.3">
      <c r="A181" t="s">
        <v>505</v>
      </c>
      <c r="B181" t="s">
        <v>40</v>
      </c>
      <c r="C181">
        <v>148</v>
      </c>
      <c r="D181">
        <v>554</v>
      </c>
      <c r="E181">
        <v>5</v>
      </c>
      <c r="F181">
        <v>50</v>
      </c>
      <c r="G181">
        <v>39</v>
      </c>
      <c r="H181">
        <v>6</v>
      </c>
      <c r="I181">
        <v>4.8736462000000001E-2</v>
      </c>
      <c r="J181">
        <v>7.4007219999999999E-2</v>
      </c>
      <c r="K181">
        <v>8.3172147000000002E-2</v>
      </c>
      <c r="L181">
        <v>0.23628691900000001</v>
      </c>
      <c r="M181">
        <v>0.22630560899999999</v>
      </c>
      <c r="N181">
        <v>0.26459853999999999</v>
      </c>
      <c r="O181">
        <v>0.30947775599999999</v>
      </c>
      <c r="P181">
        <v>0.24927296824411499</v>
      </c>
      <c r="Q181">
        <v>0.27500000000000002</v>
      </c>
      <c r="R181">
        <v>51.605516666690399</v>
      </c>
      <c r="S181">
        <v>3.2707647792994901</v>
      </c>
      <c r="T181">
        <v>-30.860665906938902</v>
      </c>
      <c r="U181">
        <v>8.2015202045440603</v>
      </c>
      <c r="V181">
        <v>-0.40952198934371498</v>
      </c>
      <c r="W181" t="s">
        <v>505</v>
      </c>
      <c r="X181">
        <v>17696</v>
      </c>
      <c r="Y181">
        <v>621028</v>
      </c>
    </row>
    <row r="182" spans="1:25" x14ac:dyDescent="0.3">
      <c r="A182" t="s">
        <v>473</v>
      </c>
      <c r="B182" t="s">
        <v>61</v>
      </c>
      <c r="C182">
        <v>130</v>
      </c>
      <c r="D182">
        <v>526</v>
      </c>
      <c r="E182">
        <v>15</v>
      </c>
      <c r="F182">
        <v>48</v>
      </c>
      <c r="G182">
        <v>75</v>
      </c>
      <c r="H182">
        <v>0</v>
      </c>
      <c r="I182">
        <v>7.6045627000000005E-2</v>
      </c>
      <c r="J182">
        <v>0.2243346</v>
      </c>
      <c r="K182">
        <v>0.12923728800000001</v>
      </c>
      <c r="L182">
        <v>0.304597701</v>
      </c>
      <c r="M182">
        <v>0.25635593200000001</v>
      </c>
      <c r="N182">
        <v>0.31558935300000002</v>
      </c>
      <c r="O182">
        <v>0.38559322000000001</v>
      </c>
      <c r="P182">
        <v>0.30486215486725898</v>
      </c>
      <c r="Q182">
        <v>0.315</v>
      </c>
      <c r="R182">
        <v>92.159116259133199</v>
      </c>
      <c r="S182">
        <v>-4.57738995482213</v>
      </c>
      <c r="T182">
        <v>-9.6269412568066208</v>
      </c>
      <c r="U182">
        <v>-12.886607170104901</v>
      </c>
      <c r="V182">
        <v>-0.44192909498121102</v>
      </c>
      <c r="W182" t="s">
        <v>473</v>
      </c>
      <c r="X182">
        <v>1744</v>
      </c>
      <c r="Y182">
        <v>408234</v>
      </c>
    </row>
    <row r="183" spans="1:25" x14ac:dyDescent="0.3">
      <c r="A183" t="s">
        <v>497</v>
      </c>
      <c r="B183" t="s">
        <v>85</v>
      </c>
      <c r="C183">
        <v>104</v>
      </c>
      <c r="D183">
        <v>403</v>
      </c>
      <c r="E183">
        <v>11</v>
      </c>
      <c r="F183">
        <v>31</v>
      </c>
      <c r="G183">
        <v>47</v>
      </c>
      <c r="H183">
        <v>0</v>
      </c>
      <c r="I183">
        <v>4.9627790999999997E-2</v>
      </c>
      <c r="J183">
        <v>0.16625310099999999</v>
      </c>
      <c r="K183">
        <v>0.14588859400000001</v>
      </c>
      <c r="L183">
        <v>0.22516556200000001</v>
      </c>
      <c r="M183">
        <v>0.209549071</v>
      </c>
      <c r="N183">
        <v>0.25310173600000002</v>
      </c>
      <c r="O183">
        <v>0.35543766500000001</v>
      </c>
      <c r="P183">
        <v>0.26259227707131599</v>
      </c>
      <c r="Q183">
        <v>0.27</v>
      </c>
      <c r="R183">
        <v>61.870071916467502</v>
      </c>
      <c r="S183">
        <v>-0.350311869522556</v>
      </c>
      <c r="T183">
        <v>-19.163961963029902</v>
      </c>
      <c r="U183">
        <v>-0.90556001663207997</v>
      </c>
      <c r="V183">
        <v>-0.62141977561487904</v>
      </c>
      <c r="W183" t="s">
        <v>497</v>
      </c>
      <c r="X183">
        <v>12179</v>
      </c>
      <c r="Y183">
        <v>596748</v>
      </c>
    </row>
    <row r="184" spans="1:25" x14ac:dyDescent="0.3">
      <c r="A184" t="s">
        <v>484</v>
      </c>
      <c r="B184" t="s">
        <v>85</v>
      </c>
      <c r="C184">
        <v>113</v>
      </c>
      <c r="D184">
        <v>419</v>
      </c>
      <c r="E184">
        <v>11</v>
      </c>
      <c r="F184">
        <v>32</v>
      </c>
      <c r="G184">
        <v>46</v>
      </c>
      <c r="H184">
        <v>0</v>
      </c>
      <c r="I184">
        <v>8.1145584000000007E-2</v>
      </c>
      <c r="J184">
        <v>0.26014319800000002</v>
      </c>
      <c r="K184">
        <v>0.13456464300000001</v>
      </c>
      <c r="L184">
        <v>0.31439393900000001</v>
      </c>
      <c r="M184">
        <v>0.24802110799999999</v>
      </c>
      <c r="N184">
        <v>0.30787589399999998</v>
      </c>
      <c r="O184">
        <v>0.38258575099999997</v>
      </c>
      <c r="P184">
        <v>0.29930284818964098</v>
      </c>
      <c r="Q184">
        <v>0.311</v>
      </c>
      <c r="R184">
        <v>86.678094870270698</v>
      </c>
      <c r="S184">
        <v>-3.0560795778874299</v>
      </c>
      <c r="T184">
        <v>-9.8901962648010802</v>
      </c>
      <c r="U184">
        <v>-10.941500663757299</v>
      </c>
      <c r="V184">
        <v>-0.64261900350829604</v>
      </c>
      <c r="W184" t="s">
        <v>484</v>
      </c>
      <c r="X184">
        <v>14523</v>
      </c>
      <c r="Y184">
        <v>600474</v>
      </c>
    </row>
    <row r="185" spans="1:25" x14ac:dyDescent="0.3">
      <c r="A185" t="s">
        <v>285</v>
      </c>
      <c r="B185" t="s">
        <v>271</v>
      </c>
      <c r="C185">
        <v>158</v>
      </c>
      <c r="D185">
        <v>659</v>
      </c>
      <c r="E185">
        <v>19</v>
      </c>
      <c r="F185">
        <v>66</v>
      </c>
      <c r="G185">
        <v>69</v>
      </c>
      <c r="H185">
        <v>2</v>
      </c>
      <c r="I185">
        <v>0.13050075799999999</v>
      </c>
      <c r="J185">
        <v>0.15477996899999999</v>
      </c>
      <c r="K185">
        <v>0.12743362799999999</v>
      </c>
      <c r="L185">
        <v>0.227171492</v>
      </c>
      <c r="M185">
        <v>0.214159292</v>
      </c>
      <c r="N185">
        <v>0.31866464300000003</v>
      </c>
      <c r="O185">
        <v>0.34159292000000002</v>
      </c>
      <c r="P185">
        <v>0.29390964448088502</v>
      </c>
      <c r="Q185">
        <v>0.33500000000000002</v>
      </c>
      <c r="R185">
        <v>80.972805702846898</v>
      </c>
      <c r="S185">
        <v>-3.1416758892591998</v>
      </c>
      <c r="T185">
        <v>-18.493578188041699</v>
      </c>
      <c r="U185">
        <v>-11.648344010114601</v>
      </c>
      <c r="V185">
        <v>-0.74778310786708202</v>
      </c>
      <c r="W185" t="s">
        <v>285</v>
      </c>
      <c r="X185">
        <v>2396</v>
      </c>
      <c r="Y185">
        <v>467793</v>
      </c>
    </row>
    <row r="186" spans="1:25" x14ac:dyDescent="0.3">
      <c r="A186" t="s">
        <v>437</v>
      </c>
      <c r="B186" t="s">
        <v>271</v>
      </c>
      <c r="C186">
        <v>144</v>
      </c>
      <c r="D186">
        <v>543</v>
      </c>
      <c r="E186">
        <v>16</v>
      </c>
      <c r="F186">
        <v>55</v>
      </c>
      <c r="G186">
        <v>54</v>
      </c>
      <c r="H186">
        <v>5</v>
      </c>
      <c r="I186">
        <v>7.9189685999999995E-2</v>
      </c>
      <c r="J186">
        <v>0.28360957599999997</v>
      </c>
      <c r="K186">
        <v>0.17864476400000001</v>
      </c>
      <c r="L186">
        <v>0.27554179499999998</v>
      </c>
      <c r="M186">
        <v>0.21560574900000001</v>
      </c>
      <c r="N186">
        <v>0.28545119699999999</v>
      </c>
      <c r="O186">
        <v>0.39425051300000002</v>
      </c>
      <c r="P186">
        <v>0.29293036449899501</v>
      </c>
      <c r="Q186">
        <v>0.29899999999999999</v>
      </c>
      <c r="R186">
        <v>80.311034460154303</v>
      </c>
      <c r="S186">
        <v>0.55389085831120599</v>
      </c>
      <c r="T186">
        <v>-12.5356604162933</v>
      </c>
      <c r="U186">
        <v>-14.1098198890686</v>
      </c>
      <c r="V186">
        <v>-0.79758014379905295</v>
      </c>
      <c r="W186" t="s">
        <v>437</v>
      </c>
      <c r="X186">
        <v>15117</v>
      </c>
      <c r="Y186">
        <v>641531</v>
      </c>
    </row>
    <row r="187" spans="1:25" x14ac:dyDescent="0.3">
      <c r="A187" t="s">
        <v>503</v>
      </c>
      <c r="B187" t="s">
        <v>46</v>
      </c>
      <c r="C187">
        <v>103</v>
      </c>
      <c r="D187">
        <v>408</v>
      </c>
      <c r="E187">
        <v>13</v>
      </c>
      <c r="F187">
        <v>35</v>
      </c>
      <c r="G187">
        <v>54</v>
      </c>
      <c r="H187">
        <v>3</v>
      </c>
      <c r="I187">
        <v>6.1274508999999998E-2</v>
      </c>
      <c r="J187">
        <v>0.164215686</v>
      </c>
      <c r="K187">
        <v>0.16032608700000001</v>
      </c>
      <c r="L187">
        <v>0.21694915200000001</v>
      </c>
      <c r="M187">
        <v>0.20923913</v>
      </c>
      <c r="N187">
        <v>0.26960784300000001</v>
      </c>
      <c r="O187">
        <v>0.369565217</v>
      </c>
      <c r="P187">
        <v>0.27493935135131298</v>
      </c>
      <c r="Q187">
        <v>0.27500000000000002</v>
      </c>
      <c r="R187">
        <v>69.124534402010397</v>
      </c>
      <c r="S187">
        <v>0.83731746813282304</v>
      </c>
      <c r="T187">
        <v>-15.1996611116053</v>
      </c>
      <c r="U187">
        <v>-8.2694497108459402</v>
      </c>
      <c r="V187">
        <v>-0.98161565182931998</v>
      </c>
      <c r="W187" t="s">
        <v>503</v>
      </c>
      <c r="X187">
        <v>6012</v>
      </c>
      <c r="Y187">
        <v>544369</v>
      </c>
    </row>
    <row r="188" spans="1:25" x14ac:dyDescent="0.3">
      <c r="A188" t="s">
        <v>207</v>
      </c>
      <c r="B188" t="s">
        <v>88</v>
      </c>
      <c r="C188">
        <v>145</v>
      </c>
      <c r="D188">
        <v>493</v>
      </c>
      <c r="E188">
        <v>11</v>
      </c>
      <c r="F188">
        <v>43</v>
      </c>
      <c r="G188">
        <v>58</v>
      </c>
      <c r="H188">
        <v>2</v>
      </c>
      <c r="I188">
        <v>6.4908722000000002E-2</v>
      </c>
      <c r="J188">
        <v>0.22718052699999999</v>
      </c>
      <c r="K188">
        <v>0.11883408099999999</v>
      </c>
      <c r="L188">
        <v>0.29787234000000001</v>
      </c>
      <c r="M188">
        <v>0.24439461800000001</v>
      </c>
      <c r="N188">
        <v>0.304259634</v>
      </c>
      <c r="O188">
        <v>0.36322869899999999</v>
      </c>
      <c r="P188">
        <v>0.29067191584775498</v>
      </c>
      <c r="Q188">
        <v>0.32500000000000001</v>
      </c>
      <c r="R188">
        <v>84.2658038388834</v>
      </c>
      <c r="S188">
        <v>-2.6477977985050498</v>
      </c>
      <c r="T188">
        <v>-12.5228716039075</v>
      </c>
      <c r="U188">
        <v>-14.4999098777771</v>
      </c>
      <c r="V188">
        <v>-1.05217836769679</v>
      </c>
      <c r="W188" t="s">
        <v>207</v>
      </c>
      <c r="X188">
        <v>15653</v>
      </c>
      <c r="Y188">
        <v>642086</v>
      </c>
    </row>
    <row r="189" spans="1:25" x14ac:dyDescent="0.3">
      <c r="A189" t="s">
        <v>510</v>
      </c>
      <c r="B189" t="s">
        <v>82</v>
      </c>
      <c r="C189">
        <v>134</v>
      </c>
      <c r="D189">
        <v>428</v>
      </c>
      <c r="E189">
        <v>6</v>
      </c>
      <c r="F189">
        <v>39</v>
      </c>
      <c r="G189">
        <v>29</v>
      </c>
      <c r="H189">
        <v>7</v>
      </c>
      <c r="I189">
        <v>6.5420560000000003E-2</v>
      </c>
      <c r="J189">
        <v>0.30841121399999999</v>
      </c>
      <c r="K189">
        <v>9.8191214999999998E-2</v>
      </c>
      <c r="L189">
        <v>0.226190476</v>
      </c>
      <c r="M189">
        <v>0.16279069700000001</v>
      </c>
      <c r="N189">
        <v>0.235981308</v>
      </c>
      <c r="O189">
        <v>0.26098191199999998</v>
      </c>
      <c r="P189">
        <v>0.22400877993797499</v>
      </c>
      <c r="Q189">
        <v>0.253</v>
      </c>
      <c r="R189">
        <v>36.3148090371687</v>
      </c>
      <c r="S189">
        <v>1.9098104550503101</v>
      </c>
      <c r="T189">
        <v>-32.790319001580798</v>
      </c>
      <c r="U189">
        <v>1.5085240453481601</v>
      </c>
      <c r="V189">
        <v>-1.6977923131294701</v>
      </c>
      <c r="W189" t="s">
        <v>510</v>
      </c>
      <c r="X189">
        <v>12984</v>
      </c>
      <c r="Y189">
        <v>598265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5"/>
  <dimension ref="A1:I230"/>
  <sheetViews>
    <sheetView workbookViewId="0">
      <selection activeCell="E19" sqref="E19"/>
    </sheetView>
  </sheetViews>
  <sheetFormatPr defaultRowHeight="14.4" x14ac:dyDescent="0.3"/>
  <cols>
    <col min="1" max="1" width="22.33203125" customWidth="1"/>
    <col min="2" max="2" width="19.44140625" customWidth="1"/>
    <col min="3" max="3" width="15.33203125" customWidth="1"/>
    <col min="6" max="6" width="16.5546875" customWidth="1"/>
    <col min="7" max="7" width="10.44140625" customWidth="1"/>
    <col min="8" max="8" width="11.44140625" customWidth="1"/>
  </cols>
  <sheetData>
    <row r="1" spans="1:9" x14ac:dyDescent="0.3">
      <c r="A1" t="s">
        <v>308</v>
      </c>
    </row>
    <row r="2" spans="1:9" ht="15" thickBot="1" x14ac:dyDescent="0.35"/>
    <row r="3" spans="1:9" x14ac:dyDescent="0.3">
      <c r="A3" s="6" t="s">
        <v>309</v>
      </c>
      <c r="B3" s="6"/>
    </row>
    <row r="4" spans="1:9" x14ac:dyDescent="0.3">
      <c r="A4" t="s">
        <v>310</v>
      </c>
      <c r="B4">
        <v>0.64928748189920615</v>
      </c>
    </row>
    <row r="5" spans="1:9" x14ac:dyDescent="0.3">
      <c r="A5" t="s">
        <v>311</v>
      </c>
      <c r="B5">
        <v>0.42157423415101192</v>
      </c>
    </row>
    <row r="6" spans="1:9" x14ac:dyDescent="0.3">
      <c r="A6" t="s">
        <v>312</v>
      </c>
      <c r="B6">
        <v>0.40976962668470607</v>
      </c>
    </row>
    <row r="7" spans="1:9" x14ac:dyDescent="0.3">
      <c r="A7" t="s">
        <v>313</v>
      </c>
      <c r="B7">
        <v>0.77018278686417718</v>
      </c>
    </row>
    <row r="8" spans="1:9" ht="15" thickBot="1" x14ac:dyDescent="0.35">
      <c r="A8" s="4" t="s">
        <v>314</v>
      </c>
      <c r="B8" s="4">
        <v>201</v>
      </c>
    </row>
    <row r="10" spans="1:9" ht="15" thickBot="1" x14ac:dyDescent="0.35">
      <c r="A10" t="s">
        <v>315</v>
      </c>
    </row>
    <row r="11" spans="1:9" x14ac:dyDescent="0.3">
      <c r="A11" s="5"/>
      <c r="B11" s="5" t="s">
        <v>320</v>
      </c>
      <c r="C11" s="5" t="s">
        <v>321</v>
      </c>
      <c r="D11" s="5" t="s">
        <v>322</v>
      </c>
      <c r="E11" s="5" t="s">
        <v>323</v>
      </c>
      <c r="F11" s="5" t="s">
        <v>324</v>
      </c>
    </row>
    <row r="12" spans="1:9" x14ac:dyDescent="0.3">
      <c r="A12" t="s">
        <v>316</v>
      </c>
      <c r="B12">
        <v>4</v>
      </c>
      <c r="C12">
        <v>84.736421064353436</v>
      </c>
      <c r="D12">
        <v>21.184105266088359</v>
      </c>
      <c r="E12">
        <v>35.712685521676136</v>
      </c>
      <c r="F12">
        <v>2.1220453948687118E-22</v>
      </c>
    </row>
    <row r="13" spans="1:9" x14ac:dyDescent="0.3">
      <c r="A13" t="s">
        <v>317</v>
      </c>
      <c r="B13">
        <v>196</v>
      </c>
      <c r="C13">
        <v>116.26357893564665</v>
      </c>
      <c r="D13">
        <v>0.59318152518187062</v>
      </c>
    </row>
    <row r="14" spans="1:9" ht="15" thickBot="1" x14ac:dyDescent="0.35">
      <c r="A14" s="4" t="s">
        <v>318</v>
      </c>
      <c r="B14" s="4">
        <v>200</v>
      </c>
      <c r="C14" s="4">
        <v>201.00000000000009</v>
      </c>
      <c r="D14" s="4"/>
      <c r="E14" s="4"/>
      <c r="F14" s="4"/>
    </row>
    <row r="15" spans="1:9" ht="15" thickBot="1" x14ac:dyDescent="0.35"/>
    <row r="16" spans="1:9" x14ac:dyDescent="0.3">
      <c r="A16" s="5"/>
      <c r="B16" s="5" t="s">
        <v>325</v>
      </c>
      <c r="C16" s="5" t="s">
        <v>313</v>
      </c>
      <c r="D16" s="5" t="s">
        <v>326</v>
      </c>
      <c r="E16" s="5" t="s">
        <v>327</v>
      </c>
      <c r="F16" s="5" t="s">
        <v>328</v>
      </c>
      <c r="G16" s="5" t="s">
        <v>329</v>
      </c>
      <c r="H16" s="5" t="s">
        <v>330</v>
      </c>
      <c r="I16" s="5" t="s">
        <v>331</v>
      </c>
    </row>
    <row r="17" spans="1:9" x14ac:dyDescent="0.3">
      <c r="A17" t="s">
        <v>319</v>
      </c>
      <c r="B17">
        <v>-3.5283214683265502E-15</v>
      </c>
      <c r="C17">
        <v>5.4324505212440463E-2</v>
      </c>
      <c r="D17">
        <v>-6.4948984892338324E-14</v>
      </c>
      <c r="E17">
        <v>1</v>
      </c>
      <c r="F17">
        <v>-0.10713559607585177</v>
      </c>
      <c r="G17">
        <v>0.10713559607584472</v>
      </c>
      <c r="H17">
        <v>-0.10713559607585177</v>
      </c>
      <c r="I17">
        <v>0.10713559607584472</v>
      </c>
    </row>
    <row r="18" spans="1:9" x14ac:dyDescent="0.3">
      <c r="A18" t="s">
        <v>244</v>
      </c>
      <c r="B18">
        <v>0.64286592852646884</v>
      </c>
      <c r="C18">
        <v>7.9533092913977047E-2</v>
      </c>
      <c r="D18">
        <v>8.0829992267720847</v>
      </c>
      <c r="E18">
        <v>6.3927331227910328E-14</v>
      </c>
      <c r="F18">
        <v>0.48601543750453757</v>
      </c>
      <c r="G18">
        <v>0.79971641954840011</v>
      </c>
      <c r="H18">
        <v>0.48601543750453757</v>
      </c>
      <c r="I18">
        <v>0.79971641954840011</v>
      </c>
    </row>
    <row r="19" spans="1:9" x14ac:dyDescent="0.3">
      <c r="A19" t="s">
        <v>304</v>
      </c>
      <c r="B19">
        <v>-0.18599649026276735</v>
      </c>
      <c r="C19">
        <v>6.9223955266834294E-2</v>
      </c>
      <c r="D19">
        <v>-2.6868804237754906</v>
      </c>
      <c r="E19">
        <v>7.831791763747294E-3</v>
      </c>
      <c r="F19">
        <v>-0.3225159059709804</v>
      </c>
      <c r="G19">
        <v>-4.9477074554554301E-2</v>
      </c>
      <c r="H19">
        <v>-0.3225159059709804</v>
      </c>
      <c r="I19">
        <v>-4.9477074554554301E-2</v>
      </c>
    </row>
    <row r="20" spans="1:9" x14ac:dyDescent="0.3">
      <c r="A20" t="s">
        <v>300</v>
      </c>
      <c r="B20">
        <v>0.38561615404174149</v>
      </c>
      <c r="C20">
        <v>7.1030286540322965E-2</v>
      </c>
      <c r="D20">
        <v>5.4288976269697606</v>
      </c>
      <c r="E20">
        <v>1.6649441916557588E-7</v>
      </c>
      <c r="F20">
        <v>0.24553439796910415</v>
      </c>
      <c r="G20">
        <v>0.52569791011437883</v>
      </c>
      <c r="H20">
        <v>0.24553439796910415</v>
      </c>
      <c r="I20">
        <v>0.52569791011437883</v>
      </c>
    </row>
    <row r="21" spans="1:9" ht="15" thickBot="1" x14ac:dyDescent="0.35">
      <c r="A21" s="4" t="s">
        <v>306</v>
      </c>
      <c r="B21" s="4">
        <v>-0.2709783512774292</v>
      </c>
      <c r="C21" s="4">
        <v>6.2483050530353246E-2</v>
      </c>
      <c r="D21" s="4">
        <v>-4.3368297318613207</v>
      </c>
      <c r="E21" s="4">
        <v>2.3109691780017546E-5</v>
      </c>
      <c r="F21" s="4">
        <v>-0.3942037508835311</v>
      </c>
      <c r="G21" s="4">
        <v>-0.14775295167132732</v>
      </c>
      <c r="H21" s="4">
        <v>-0.3942037508835311</v>
      </c>
      <c r="I21" s="4">
        <v>-0.14775295167132732</v>
      </c>
    </row>
    <row r="25" spans="1:9" x14ac:dyDescent="0.3">
      <c r="A25" t="s">
        <v>332</v>
      </c>
    </row>
    <row r="26" spans="1:9" ht="15" thickBot="1" x14ac:dyDescent="0.35"/>
    <row r="27" spans="1:9" x14ac:dyDescent="0.3">
      <c r="A27" s="5" t="s">
        <v>333</v>
      </c>
      <c r="B27" s="5" t="s">
        <v>334</v>
      </c>
      <c r="C27" s="5" t="s">
        <v>335</v>
      </c>
    </row>
    <row r="28" spans="1:9" x14ac:dyDescent="0.3">
      <c r="A28">
        <v>1</v>
      </c>
      <c r="B28">
        <v>1.9149004421663405</v>
      </c>
      <c r="C28">
        <v>0.76251101615089234</v>
      </c>
    </row>
    <row r="29" spans="1:9" x14ac:dyDescent="0.3">
      <c r="A29">
        <v>2</v>
      </c>
      <c r="B29">
        <v>0.93030759463978274</v>
      </c>
      <c r="C29">
        <v>-1.0665056715615191</v>
      </c>
    </row>
    <row r="30" spans="1:9" x14ac:dyDescent="0.3">
      <c r="A30">
        <v>3</v>
      </c>
      <c r="B30">
        <v>0.94462034642258197</v>
      </c>
      <c r="C30">
        <v>1.5002216845979632</v>
      </c>
    </row>
    <row r="31" spans="1:9" x14ac:dyDescent="0.3">
      <c r="A31">
        <v>4</v>
      </c>
      <c r="B31">
        <v>0.82229665312465372</v>
      </c>
      <c r="C31">
        <v>2.2564266375059572</v>
      </c>
    </row>
    <row r="32" spans="1:9" x14ac:dyDescent="0.3">
      <c r="A32">
        <v>5</v>
      </c>
      <c r="B32">
        <v>1.0608093988802274</v>
      </c>
      <c r="C32">
        <v>5.6406518753108204E-2</v>
      </c>
    </row>
    <row r="33" spans="1:3" x14ac:dyDescent="0.3">
      <c r="A33">
        <v>6</v>
      </c>
      <c r="B33">
        <v>0.38302666123442342</v>
      </c>
      <c r="C33">
        <v>-0.8821033318975865</v>
      </c>
    </row>
    <row r="34" spans="1:3" x14ac:dyDescent="0.3">
      <c r="A34">
        <v>7</v>
      </c>
      <c r="B34">
        <v>1.5369350522625138</v>
      </c>
      <c r="C34">
        <v>0.99140301201443815</v>
      </c>
    </row>
    <row r="35" spans="1:3" x14ac:dyDescent="0.3">
      <c r="A35">
        <v>8</v>
      </c>
      <c r="B35">
        <v>1.3235422018529956</v>
      </c>
      <c r="C35">
        <v>0.14841011794728787</v>
      </c>
    </row>
    <row r="36" spans="1:3" x14ac:dyDescent="0.3">
      <c r="A36">
        <v>9</v>
      </c>
      <c r="B36">
        <v>0.49318467710641711</v>
      </c>
      <c r="C36">
        <v>-0.13550793083956797</v>
      </c>
    </row>
    <row r="37" spans="1:3" x14ac:dyDescent="0.3">
      <c r="A37">
        <v>10</v>
      </c>
      <c r="B37">
        <v>1.8159729407268344</v>
      </c>
      <c r="C37">
        <v>1.0827471156384838</v>
      </c>
    </row>
    <row r="38" spans="1:3" x14ac:dyDescent="0.3">
      <c r="A38">
        <v>11</v>
      </c>
      <c r="B38">
        <v>0.89208590522003206</v>
      </c>
      <c r="C38">
        <v>-0.54244637773553017</v>
      </c>
    </row>
    <row r="39" spans="1:3" x14ac:dyDescent="0.3">
      <c r="A39">
        <v>12</v>
      </c>
      <c r="B39">
        <v>1.9080174880134106</v>
      </c>
      <c r="C39">
        <v>0.71531860893964172</v>
      </c>
    </row>
    <row r="40" spans="1:3" x14ac:dyDescent="0.3">
      <c r="A40">
        <v>13</v>
      </c>
      <c r="B40">
        <v>0.97603201532751083</v>
      </c>
      <c r="C40">
        <v>-6.1408595786183962E-2</v>
      </c>
    </row>
    <row r="41" spans="1:3" x14ac:dyDescent="0.3">
      <c r="A41">
        <v>14</v>
      </c>
      <c r="B41">
        <v>0.87728632459820355</v>
      </c>
      <c r="C41">
        <v>-0.9361996741295846</v>
      </c>
    </row>
    <row r="42" spans="1:3" x14ac:dyDescent="0.3">
      <c r="A42">
        <v>15</v>
      </c>
      <c r="B42">
        <v>1.0430817764255111</v>
      </c>
      <c r="C42">
        <v>-0.78622012740308267</v>
      </c>
    </row>
    <row r="43" spans="1:3" x14ac:dyDescent="0.3">
      <c r="A43">
        <v>16</v>
      </c>
      <c r="B43">
        <v>0.37324714383701396</v>
      </c>
      <c r="C43">
        <v>9.8539814272991078E-2</v>
      </c>
    </row>
    <row r="44" spans="1:3" x14ac:dyDescent="0.3">
      <c r="A44">
        <v>17</v>
      </c>
      <c r="B44">
        <v>0.36816319115981949</v>
      </c>
      <c r="C44">
        <v>0.43770353352257968</v>
      </c>
    </row>
    <row r="45" spans="1:3" x14ac:dyDescent="0.3">
      <c r="A45">
        <v>18</v>
      </c>
      <c r="B45">
        <v>0.55882963410652797</v>
      </c>
      <c r="C45">
        <v>-3.067691586563126E-2</v>
      </c>
    </row>
    <row r="46" spans="1:3" x14ac:dyDescent="0.3">
      <c r="A46">
        <v>19</v>
      </c>
      <c r="B46">
        <v>0.53682670115702369</v>
      </c>
      <c r="C46">
        <v>-9.8035058575973444E-2</v>
      </c>
    </row>
    <row r="47" spans="1:3" x14ac:dyDescent="0.3">
      <c r="A47">
        <v>20</v>
      </c>
      <c r="B47">
        <v>0.53084819072834444</v>
      </c>
      <c r="C47">
        <v>0.52364440977236515</v>
      </c>
    </row>
    <row r="48" spans="1:3" x14ac:dyDescent="0.3">
      <c r="A48">
        <v>21</v>
      </c>
      <c r="B48">
        <v>0.97275786339088544</v>
      </c>
      <c r="C48">
        <v>-0.12097024895159847</v>
      </c>
    </row>
    <row r="49" spans="1:3" x14ac:dyDescent="0.3">
      <c r="A49">
        <v>22</v>
      </c>
      <c r="B49">
        <v>0.30702975802284749</v>
      </c>
      <c r="C49">
        <v>0.34567315842060009</v>
      </c>
    </row>
    <row r="50" spans="1:3" x14ac:dyDescent="0.3">
      <c r="A50">
        <v>23</v>
      </c>
      <c r="B50">
        <v>1.6698007035500875</v>
      </c>
      <c r="C50">
        <v>0.22805538527633096</v>
      </c>
    </row>
    <row r="51" spans="1:3" x14ac:dyDescent="0.3">
      <c r="A51">
        <v>24</v>
      </c>
      <c r="B51">
        <v>0.94941678536886875</v>
      </c>
      <c r="C51">
        <v>7.0470516396388239E-2</v>
      </c>
    </row>
    <row r="52" spans="1:3" x14ac:dyDescent="0.3">
      <c r="A52">
        <v>25</v>
      </c>
      <c r="B52">
        <v>0.19587604453331325</v>
      </c>
      <c r="C52">
        <v>0.33428164608425531</v>
      </c>
    </row>
    <row r="53" spans="1:3" x14ac:dyDescent="0.3">
      <c r="A53">
        <v>26</v>
      </c>
      <c r="B53">
        <v>0.28053363362844475</v>
      </c>
      <c r="C53">
        <v>-8.8358393275537184E-3</v>
      </c>
    </row>
    <row r="54" spans="1:3" x14ac:dyDescent="0.3">
      <c r="A54">
        <v>27</v>
      </c>
      <c r="B54">
        <v>0.21292057545652937</v>
      </c>
      <c r="C54">
        <v>0.38992954365760751</v>
      </c>
    </row>
    <row r="55" spans="1:3" x14ac:dyDescent="0.3">
      <c r="A55">
        <v>28</v>
      </c>
      <c r="B55">
        <v>1.0546128799564249</v>
      </c>
      <c r="C55">
        <v>-1.2721764605329151</v>
      </c>
    </row>
    <row r="56" spans="1:3" x14ac:dyDescent="0.3">
      <c r="A56">
        <v>29</v>
      </c>
      <c r="B56">
        <v>0.45530542960414555</v>
      </c>
      <c r="C56">
        <v>-7.5836402954794213E-3</v>
      </c>
    </row>
    <row r="57" spans="1:3" x14ac:dyDescent="0.3">
      <c r="A57">
        <v>30</v>
      </c>
      <c r="B57">
        <v>-2.2962900074780301E-2</v>
      </c>
      <c r="C57">
        <v>-1.2776739312179046</v>
      </c>
    </row>
    <row r="58" spans="1:3" x14ac:dyDescent="0.3">
      <c r="A58">
        <v>31</v>
      </c>
      <c r="B58">
        <v>0.16065163339922051</v>
      </c>
      <c r="C58">
        <v>0.61330594096036783</v>
      </c>
    </row>
    <row r="59" spans="1:3" x14ac:dyDescent="0.3">
      <c r="A59">
        <v>32</v>
      </c>
      <c r="B59">
        <v>0.29247581514894994</v>
      </c>
      <c r="C59">
        <v>5.8265801366163439E-2</v>
      </c>
    </row>
    <row r="60" spans="1:3" x14ac:dyDescent="0.3">
      <c r="A60">
        <v>33</v>
      </c>
      <c r="B60">
        <v>0.20051633565087912</v>
      </c>
      <c r="C60">
        <v>-1.3105906144612414</v>
      </c>
    </row>
    <row r="61" spans="1:3" x14ac:dyDescent="0.3">
      <c r="A61">
        <v>34</v>
      </c>
      <c r="B61">
        <v>0.48728345532170253</v>
      </c>
      <c r="C61">
        <v>-0.75758731921216871</v>
      </c>
    </row>
    <row r="62" spans="1:3" x14ac:dyDescent="0.3">
      <c r="A62">
        <v>35</v>
      </c>
      <c r="B62">
        <v>-0.3735567966379354</v>
      </c>
      <c r="C62">
        <v>2.2751385924442156</v>
      </c>
    </row>
    <row r="63" spans="1:3" x14ac:dyDescent="0.3">
      <c r="A63">
        <v>36</v>
      </c>
      <c r="B63">
        <v>0.42213095498124081</v>
      </c>
      <c r="C63">
        <v>1.1498283141007342</v>
      </c>
    </row>
    <row r="64" spans="1:3" x14ac:dyDescent="0.3">
      <c r="A64">
        <v>37</v>
      </c>
      <c r="B64">
        <v>0.4149705698510564</v>
      </c>
      <c r="C64">
        <v>-1.012285544170517</v>
      </c>
    </row>
    <row r="65" spans="1:3" x14ac:dyDescent="0.3">
      <c r="A65">
        <v>38</v>
      </c>
      <c r="B65">
        <v>0.15572855221547194</v>
      </c>
      <c r="C65">
        <v>0.95191651152732071</v>
      </c>
    </row>
    <row r="66" spans="1:3" x14ac:dyDescent="0.3">
      <c r="A66">
        <v>39</v>
      </c>
      <c r="B66">
        <v>1.551650587158339</v>
      </c>
      <c r="C66">
        <v>1.0073113181376832</v>
      </c>
    </row>
    <row r="67" spans="1:3" x14ac:dyDescent="0.3">
      <c r="A67">
        <v>40</v>
      </c>
      <c r="B67">
        <v>0.30449499200427743</v>
      </c>
      <c r="C67">
        <v>-0.26302253817049875</v>
      </c>
    </row>
    <row r="68" spans="1:3" x14ac:dyDescent="0.3">
      <c r="A68">
        <v>41</v>
      </c>
      <c r="B68">
        <v>0.40526756771362415</v>
      </c>
      <c r="C68">
        <v>-0.43844225949892018</v>
      </c>
    </row>
    <row r="69" spans="1:3" x14ac:dyDescent="0.3">
      <c r="A69">
        <v>42</v>
      </c>
      <c r="B69">
        <v>0.15198278101179941</v>
      </c>
      <c r="C69">
        <v>-0.51943546430782228</v>
      </c>
    </row>
    <row r="70" spans="1:3" x14ac:dyDescent="0.3">
      <c r="A70">
        <v>43</v>
      </c>
      <c r="B70">
        <v>-0.19950318260256727</v>
      </c>
      <c r="C70">
        <v>-4.1680926557365799E-2</v>
      </c>
    </row>
    <row r="71" spans="1:3" x14ac:dyDescent="0.3">
      <c r="A71">
        <v>44</v>
      </c>
      <c r="B71">
        <v>0.22397766256333024</v>
      </c>
      <c r="C71">
        <v>-0.42705529487384919</v>
      </c>
    </row>
    <row r="72" spans="1:3" x14ac:dyDescent="0.3">
      <c r="A72">
        <v>45</v>
      </c>
      <c r="B72">
        <v>-0.32354290611732872</v>
      </c>
      <c r="C72">
        <v>-0.36933738024237428</v>
      </c>
    </row>
    <row r="73" spans="1:3" x14ac:dyDescent="0.3">
      <c r="A73">
        <v>46</v>
      </c>
      <c r="B73">
        <v>0.56545985197938864</v>
      </c>
      <c r="C73">
        <v>6.4772724172723617E-2</v>
      </c>
    </row>
    <row r="74" spans="1:3" x14ac:dyDescent="0.3">
      <c r="A74">
        <v>47</v>
      </c>
      <c r="B74">
        <v>0.2513713779782461</v>
      </c>
      <c r="C74">
        <v>-1.2906866200189162</v>
      </c>
    </row>
    <row r="75" spans="1:3" x14ac:dyDescent="0.3">
      <c r="A75">
        <v>48</v>
      </c>
      <c r="B75">
        <v>0.46564518590827508</v>
      </c>
      <c r="C75">
        <v>-0.45221814848584263</v>
      </c>
    </row>
    <row r="76" spans="1:3" x14ac:dyDescent="0.3">
      <c r="A76">
        <v>49</v>
      </c>
      <c r="B76">
        <v>0.22556912874862844</v>
      </c>
      <c r="C76">
        <v>0.16985631989876032</v>
      </c>
    </row>
    <row r="77" spans="1:3" x14ac:dyDescent="0.3">
      <c r="A77">
        <v>50</v>
      </c>
      <c r="B77">
        <v>0.46817685988803392</v>
      </c>
      <c r="C77">
        <v>-7.3843818030738417E-2</v>
      </c>
    </row>
    <row r="78" spans="1:3" x14ac:dyDescent="0.3">
      <c r="A78">
        <v>51</v>
      </c>
      <c r="B78">
        <v>0.66196049079720931</v>
      </c>
      <c r="C78">
        <v>-1.0118292430642308</v>
      </c>
    </row>
    <row r="79" spans="1:3" x14ac:dyDescent="0.3">
      <c r="A79">
        <v>52</v>
      </c>
      <c r="B79">
        <v>-0.20349647678719984</v>
      </c>
      <c r="C79">
        <v>-0.73763636093936125</v>
      </c>
    </row>
    <row r="80" spans="1:3" x14ac:dyDescent="0.3">
      <c r="A80">
        <v>53</v>
      </c>
      <c r="B80">
        <v>7.1189866073277486E-2</v>
      </c>
      <c r="C80">
        <v>-0.4258596125946843</v>
      </c>
    </row>
    <row r="81" spans="1:3" x14ac:dyDescent="0.3">
      <c r="A81">
        <v>54</v>
      </c>
      <c r="B81">
        <v>0.37481162751029184</v>
      </c>
      <c r="C81">
        <v>-0.62541073746062625</v>
      </c>
    </row>
    <row r="82" spans="1:3" x14ac:dyDescent="0.3">
      <c r="A82">
        <v>55</v>
      </c>
      <c r="B82">
        <v>-0.3145646386053958</v>
      </c>
      <c r="C82">
        <v>0.67844013295399597</v>
      </c>
    </row>
    <row r="83" spans="1:3" x14ac:dyDescent="0.3">
      <c r="A83">
        <v>56</v>
      </c>
      <c r="B83">
        <v>0.47395858433229893</v>
      </c>
      <c r="C83">
        <v>-8.5227865355718413E-2</v>
      </c>
    </row>
    <row r="84" spans="1:3" x14ac:dyDescent="0.3">
      <c r="A84">
        <v>57</v>
      </c>
      <c r="B84">
        <v>0.17761515538053346</v>
      </c>
      <c r="C84">
        <v>0.59169740247419367</v>
      </c>
    </row>
    <row r="85" spans="1:3" x14ac:dyDescent="0.3">
      <c r="A85">
        <v>58</v>
      </c>
      <c r="B85">
        <v>-3.4089884193575115E-2</v>
      </c>
      <c r="C85">
        <v>0.22577328271002273</v>
      </c>
    </row>
    <row r="86" spans="1:3" x14ac:dyDescent="0.3">
      <c r="A86">
        <v>59</v>
      </c>
      <c r="B86">
        <v>0.20664507166265086</v>
      </c>
      <c r="C86">
        <v>0.54183660800527811</v>
      </c>
    </row>
    <row r="87" spans="1:3" x14ac:dyDescent="0.3">
      <c r="A87">
        <v>60</v>
      </c>
      <c r="B87">
        <v>0.96793224454144722</v>
      </c>
      <c r="C87">
        <v>-0.49140531529316023</v>
      </c>
    </row>
    <row r="88" spans="1:3" x14ac:dyDescent="0.3">
      <c r="A88">
        <v>61</v>
      </c>
      <c r="B88">
        <v>0.34779766774773169</v>
      </c>
      <c r="C88">
        <v>-0.31422522767330174</v>
      </c>
    </row>
    <row r="89" spans="1:3" x14ac:dyDescent="0.3">
      <c r="A89">
        <v>62</v>
      </c>
      <c r="B89">
        <v>-6.8307556880533221E-2</v>
      </c>
      <c r="C89">
        <v>0.30092506772004296</v>
      </c>
    </row>
    <row r="90" spans="1:3" x14ac:dyDescent="0.3">
      <c r="A90">
        <v>63</v>
      </c>
      <c r="B90">
        <v>0.57518969526064856</v>
      </c>
      <c r="C90">
        <v>0.43838008760506186</v>
      </c>
    </row>
    <row r="91" spans="1:3" x14ac:dyDescent="0.3">
      <c r="A91">
        <v>64</v>
      </c>
      <c r="B91">
        <v>-2.4418516686413511E-2</v>
      </c>
      <c r="C91">
        <v>5.8911214484585604E-2</v>
      </c>
    </row>
    <row r="92" spans="1:3" x14ac:dyDescent="0.3">
      <c r="A92">
        <v>65</v>
      </c>
      <c r="B92">
        <v>0.45952394156705489</v>
      </c>
      <c r="C92">
        <v>-0.13905930684730666</v>
      </c>
    </row>
    <row r="93" spans="1:3" x14ac:dyDescent="0.3">
      <c r="A93">
        <v>66</v>
      </c>
      <c r="B93">
        <v>-0.10918624520704551</v>
      </c>
      <c r="C93">
        <v>0.52999952672114714</v>
      </c>
    </row>
    <row r="94" spans="1:3" x14ac:dyDescent="0.3">
      <c r="A94">
        <v>67</v>
      </c>
      <c r="B94">
        <v>-0.22639246849387601</v>
      </c>
      <c r="C94">
        <v>0.28112769974563739</v>
      </c>
    </row>
    <row r="95" spans="1:3" x14ac:dyDescent="0.3">
      <c r="A95">
        <v>68</v>
      </c>
      <c r="B95">
        <v>0.40938734660595011</v>
      </c>
      <c r="C95">
        <v>-0.37649776044298378</v>
      </c>
    </row>
    <row r="96" spans="1:3" x14ac:dyDescent="0.3">
      <c r="A96">
        <v>69</v>
      </c>
      <c r="B96">
        <v>-0.41740210192300381</v>
      </c>
      <c r="C96">
        <v>-0.82018404061462058</v>
      </c>
    </row>
    <row r="97" spans="1:3" x14ac:dyDescent="0.3">
      <c r="A97">
        <v>70</v>
      </c>
      <c r="B97">
        <v>4.4665947787287025E-2</v>
      </c>
      <c r="C97">
        <v>0.73320750373055943</v>
      </c>
    </row>
    <row r="98" spans="1:3" x14ac:dyDescent="0.3">
      <c r="A98">
        <v>71</v>
      </c>
      <c r="B98">
        <v>0.3709640476517212</v>
      </c>
      <c r="C98">
        <v>1.0322283940831289E-2</v>
      </c>
    </row>
    <row r="99" spans="1:3" x14ac:dyDescent="0.3">
      <c r="A99">
        <v>72</v>
      </c>
      <c r="B99">
        <v>0.32522307510451809</v>
      </c>
      <c r="C99">
        <v>-1.1733065080514962</v>
      </c>
    </row>
    <row r="100" spans="1:3" x14ac:dyDescent="0.3">
      <c r="A100">
        <v>73</v>
      </c>
      <c r="B100">
        <v>0.10719218097870142</v>
      </c>
      <c r="C100">
        <v>-0.35480774763063261</v>
      </c>
    </row>
    <row r="101" spans="1:3" x14ac:dyDescent="0.3">
      <c r="A101">
        <v>74</v>
      </c>
      <c r="B101">
        <v>0.37136121341022127</v>
      </c>
      <c r="C101">
        <v>0.42240587327279439</v>
      </c>
    </row>
    <row r="102" spans="1:3" x14ac:dyDescent="0.3">
      <c r="A102">
        <v>75</v>
      </c>
      <c r="B102">
        <v>0.27537307499817615</v>
      </c>
      <c r="C102">
        <v>-1.0168798328440785</v>
      </c>
    </row>
    <row r="103" spans="1:3" x14ac:dyDescent="0.3">
      <c r="A103">
        <v>76</v>
      </c>
      <c r="B103">
        <v>0.6673697999323569</v>
      </c>
      <c r="C103">
        <v>1.7108334518400132</v>
      </c>
    </row>
    <row r="104" spans="1:3" x14ac:dyDescent="0.3">
      <c r="A104">
        <v>77</v>
      </c>
      <c r="B104">
        <v>-0.13721004749316298</v>
      </c>
      <c r="C104">
        <v>1.2812997546962797</v>
      </c>
    </row>
    <row r="105" spans="1:3" x14ac:dyDescent="0.3">
      <c r="A105">
        <v>78</v>
      </c>
      <c r="B105">
        <v>0.10470065109862582</v>
      </c>
      <c r="C105">
        <v>-0.81262602204238243</v>
      </c>
    </row>
    <row r="106" spans="1:3" x14ac:dyDescent="0.3">
      <c r="A106">
        <v>79</v>
      </c>
      <c r="B106">
        <v>0.5629616902469462</v>
      </c>
      <c r="C106">
        <v>-0.41712057483684006</v>
      </c>
    </row>
    <row r="107" spans="1:3" x14ac:dyDescent="0.3">
      <c r="A107">
        <v>80</v>
      </c>
      <c r="B107">
        <v>-0.18403063149613419</v>
      </c>
      <c r="C107">
        <v>1.0775687472879254</v>
      </c>
    </row>
    <row r="108" spans="1:3" x14ac:dyDescent="0.3">
      <c r="A108">
        <v>81</v>
      </c>
      <c r="B108">
        <v>-0.29143066357263003</v>
      </c>
      <c r="C108">
        <v>0.64260684189457085</v>
      </c>
    </row>
    <row r="109" spans="1:3" x14ac:dyDescent="0.3">
      <c r="A109">
        <v>82</v>
      </c>
      <c r="B109">
        <v>0.9662388413285482</v>
      </c>
      <c r="C109">
        <v>1.1413041232782786</v>
      </c>
    </row>
    <row r="110" spans="1:3" x14ac:dyDescent="0.3">
      <c r="A110">
        <v>83</v>
      </c>
      <c r="B110">
        <v>0.39571640745131176</v>
      </c>
      <c r="C110">
        <v>-0.65979270510563115</v>
      </c>
    </row>
    <row r="111" spans="1:3" x14ac:dyDescent="0.3">
      <c r="A111">
        <v>84</v>
      </c>
      <c r="B111">
        <v>0.32131681528903094</v>
      </c>
      <c r="C111">
        <v>0.18686261206083338</v>
      </c>
    </row>
    <row r="112" spans="1:3" x14ac:dyDescent="0.3">
      <c r="A112">
        <v>85</v>
      </c>
      <c r="B112">
        <v>3.3498836023304335E-2</v>
      </c>
      <c r="C112">
        <v>-2.323580325090583E-2</v>
      </c>
    </row>
    <row r="113" spans="1:3" x14ac:dyDescent="0.3">
      <c r="A113">
        <v>86</v>
      </c>
      <c r="B113">
        <v>0.48589108405811576</v>
      </c>
      <c r="C113">
        <v>0.2980112602550552</v>
      </c>
    </row>
    <row r="114" spans="1:3" x14ac:dyDescent="0.3">
      <c r="A114">
        <v>87</v>
      </c>
      <c r="B114">
        <v>-0.34659098030600638</v>
      </c>
      <c r="C114">
        <v>0.26357139616744674</v>
      </c>
    </row>
    <row r="115" spans="1:3" x14ac:dyDescent="0.3">
      <c r="A115">
        <v>88</v>
      </c>
      <c r="B115">
        <v>0.36111205552200532</v>
      </c>
      <c r="C115">
        <v>0.19615058269822938</v>
      </c>
    </row>
    <row r="116" spans="1:3" x14ac:dyDescent="0.3">
      <c r="A116">
        <v>89</v>
      </c>
      <c r="B116">
        <v>-0.13134308747858214</v>
      </c>
      <c r="C116">
        <v>-0.52387313917612022</v>
      </c>
    </row>
    <row r="117" spans="1:3" x14ac:dyDescent="0.3">
      <c r="A117">
        <v>90</v>
      </c>
      <c r="B117">
        <v>0.59750678697370185</v>
      </c>
      <c r="C117">
        <v>-0.38609395789378109</v>
      </c>
    </row>
    <row r="118" spans="1:3" x14ac:dyDescent="0.3">
      <c r="A118">
        <v>91</v>
      </c>
      <c r="B118">
        <v>-0.72889769360759005</v>
      </c>
      <c r="C118">
        <v>-1.3119511185886306</v>
      </c>
    </row>
    <row r="119" spans="1:3" x14ac:dyDescent="0.3">
      <c r="A119">
        <v>92</v>
      </c>
      <c r="B119">
        <v>0.14512473355942596</v>
      </c>
      <c r="C119">
        <v>0.23530127215578783</v>
      </c>
    </row>
    <row r="120" spans="1:3" x14ac:dyDescent="0.3">
      <c r="A120">
        <v>93</v>
      </c>
      <c r="B120">
        <v>-0.27740707203437526</v>
      </c>
      <c r="C120">
        <v>0.71612968051363279</v>
      </c>
    </row>
    <row r="121" spans="1:3" x14ac:dyDescent="0.3">
      <c r="A121">
        <v>94</v>
      </c>
      <c r="B121">
        <v>0.81533852980723054</v>
      </c>
      <c r="C121">
        <v>0.38229973703878273</v>
      </c>
    </row>
    <row r="122" spans="1:3" x14ac:dyDescent="0.3">
      <c r="A122">
        <v>95</v>
      </c>
      <c r="B122">
        <v>0.31297604907215021</v>
      </c>
      <c r="C122">
        <v>-0.39926997618984378</v>
      </c>
    </row>
    <row r="123" spans="1:3" x14ac:dyDescent="0.3">
      <c r="A123">
        <v>96</v>
      </c>
      <c r="B123">
        <v>-0.46220948761111014</v>
      </c>
      <c r="C123">
        <v>-0.27602227191527529</v>
      </c>
    </row>
    <row r="124" spans="1:3" x14ac:dyDescent="0.3">
      <c r="A124">
        <v>97</v>
      </c>
      <c r="B124">
        <v>-0.28695030720434056</v>
      </c>
      <c r="C124">
        <v>0.93530217826685802</v>
      </c>
    </row>
    <row r="125" spans="1:3" x14ac:dyDescent="0.3">
      <c r="A125">
        <v>98</v>
      </c>
      <c r="B125">
        <v>0.26759782095637918</v>
      </c>
      <c r="C125">
        <v>8.0199336437898394E-2</v>
      </c>
    </row>
    <row r="126" spans="1:3" x14ac:dyDescent="0.3">
      <c r="A126">
        <v>99</v>
      </c>
      <c r="B126">
        <v>4.4169991016109952E-2</v>
      </c>
      <c r="C126">
        <v>1.1013520415065381</v>
      </c>
    </row>
    <row r="127" spans="1:3" x14ac:dyDescent="0.3">
      <c r="A127">
        <v>100</v>
      </c>
      <c r="B127">
        <v>0.64209247728471408</v>
      </c>
      <c r="C127">
        <v>-0.41483831869067089</v>
      </c>
    </row>
    <row r="128" spans="1:3" x14ac:dyDescent="0.3">
      <c r="A128">
        <v>101</v>
      </c>
      <c r="B128">
        <v>-0.28720745957539062</v>
      </c>
      <c r="C128">
        <v>-0.47105491002804578</v>
      </c>
    </row>
    <row r="129" spans="1:3" x14ac:dyDescent="0.3">
      <c r="A129">
        <v>102</v>
      </c>
      <c r="B129">
        <v>0.25012192425461149</v>
      </c>
      <c r="C129">
        <v>-0.8032588439126751</v>
      </c>
    </row>
    <row r="130" spans="1:3" x14ac:dyDescent="0.3">
      <c r="A130">
        <v>103</v>
      </c>
      <c r="B130">
        <v>-0.5833137384146363</v>
      </c>
      <c r="C130">
        <v>-0.28069805716877627</v>
      </c>
    </row>
    <row r="131" spans="1:3" x14ac:dyDescent="0.3">
      <c r="A131">
        <v>104</v>
      </c>
      <c r="B131">
        <v>0.39162698925388395</v>
      </c>
      <c r="C131">
        <v>-1.4340934968459784</v>
      </c>
    </row>
    <row r="132" spans="1:3" x14ac:dyDescent="0.3">
      <c r="A132">
        <v>105</v>
      </c>
      <c r="B132">
        <v>0.38087829963072184</v>
      </c>
      <c r="C132">
        <v>0.10973532450131784</v>
      </c>
    </row>
    <row r="133" spans="1:3" x14ac:dyDescent="0.3">
      <c r="A133">
        <v>106</v>
      </c>
      <c r="B133">
        <v>-0.44471808249072442</v>
      </c>
      <c r="C133">
        <v>-0.70693939984004195</v>
      </c>
    </row>
    <row r="134" spans="1:3" x14ac:dyDescent="0.3">
      <c r="A134">
        <v>107</v>
      </c>
      <c r="B134">
        <v>-1.1890589505214533</v>
      </c>
      <c r="C134">
        <v>0.86597529712847587</v>
      </c>
    </row>
    <row r="135" spans="1:3" x14ac:dyDescent="0.3">
      <c r="A135">
        <v>108</v>
      </c>
      <c r="B135">
        <v>0.19866154505452041</v>
      </c>
      <c r="C135">
        <v>-0.36846581803398326</v>
      </c>
    </row>
    <row r="136" spans="1:3" x14ac:dyDescent="0.3">
      <c r="A136">
        <v>109</v>
      </c>
      <c r="B136">
        <v>-0.28613457716520208</v>
      </c>
      <c r="C136">
        <v>-0.94532332432697019</v>
      </c>
    </row>
    <row r="137" spans="1:3" x14ac:dyDescent="0.3">
      <c r="A137">
        <v>110</v>
      </c>
      <c r="B137">
        <v>-0.15030230399047495</v>
      </c>
      <c r="C137">
        <v>0.30290931927428028</v>
      </c>
    </row>
    <row r="138" spans="1:3" x14ac:dyDescent="0.3">
      <c r="A138">
        <v>111</v>
      </c>
      <c r="B138">
        <v>0.5214726752873502</v>
      </c>
      <c r="C138">
        <v>-0.63694434996594984</v>
      </c>
    </row>
    <row r="139" spans="1:3" x14ac:dyDescent="0.3">
      <c r="A139">
        <v>112</v>
      </c>
      <c r="B139">
        <v>3.0401139515941117E-2</v>
      </c>
      <c r="C139">
        <v>0.3576501245781406</v>
      </c>
    </row>
    <row r="140" spans="1:3" x14ac:dyDescent="0.3">
      <c r="A140">
        <v>113</v>
      </c>
      <c r="B140">
        <v>0.32749100254046604</v>
      </c>
      <c r="C140">
        <v>-0.43384990857807471</v>
      </c>
    </row>
    <row r="141" spans="1:3" x14ac:dyDescent="0.3">
      <c r="A141">
        <v>114</v>
      </c>
      <c r="B141">
        <v>-0.34188848997337484</v>
      </c>
      <c r="C141">
        <v>-0.96022925524077352</v>
      </c>
    </row>
    <row r="142" spans="1:3" x14ac:dyDescent="0.3">
      <c r="A142">
        <v>115</v>
      </c>
      <c r="B142">
        <v>0.1217760479826703</v>
      </c>
      <c r="C142">
        <v>-8.6514303860556571E-2</v>
      </c>
    </row>
    <row r="143" spans="1:3" x14ac:dyDescent="0.3">
      <c r="A143">
        <v>116</v>
      </c>
      <c r="B143">
        <v>0.18600454936653055</v>
      </c>
      <c r="C143">
        <v>-0.35506454320184483</v>
      </c>
    </row>
    <row r="144" spans="1:3" x14ac:dyDescent="0.3">
      <c r="A144">
        <v>117</v>
      </c>
      <c r="B144">
        <v>0.16634023831943448</v>
      </c>
      <c r="C144">
        <v>-0.27678243950931353</v>
      </c>
    </row>
    <row r="145" spans="1:3" x14ac:dyDescent="0.3">
      <c r="A145">
        <v>118</v>
      </c>
      <c r="B145">
        <v>-5.2141420775425662E-2</v>
      </c>
      <c r="C145">
        <v>-1.4766322152404927</v>
      </c>
    </row>
    <row r="146" spans="1:3" x14ac:dyDescent="0.3">
      <c r="A146">
        <v>119</v>
      </c>
      <c r="B146">
        <v>-0.23061990516399525</v>
      </c>
      <c r="C146">
        <v>0.48694139309714268</v>
      </c>
    </row>
    <row r="147" spans="1:3" x14ac:dyDescent="0.3">
      <c r="A147">
        <v>120</v>
      </c>
      <c r="B147">
        <v>0.13041753257723354</v>
      </c>
      <c r="C147">
        <v>-0.68883044176741659</v>
      </c>
    </row>
    <row r="148" spans="1:3" x14ac:dyDescent="0.3">
      <c r="A148">
        <v>121</v>
      </c>
      <c r="B148">
        <v>-0.24713383085153356</v>
      </c>
      <c r="C148">
        <v>-0.37813267093199227</v>
      </c>
    </row>
    <row r="149" spans="1:3" x14ac:dyDescent="0.3">
      <c r="A149">
        <v>122</v>
      </c>
      <c r="B149">
        <v>0.12218877091438395</v>
      </c>
      <c r="C149">
        <v>6.1622402401471113E-2</v>
      </c>
    </row>
    <row r="150" spans="1:3" x14ac:dyDescent="0.3">
      <c r="A150">
        <v>123</v>
      </c>
      <c r="B150">
        <v>0.42985201033839238</v>
      </c>
      <c r="C150">
        <v>7.8424527882540729E-3</v>
      </c>
    </row>
    <row r="151" spans="1:3" x14ac:dyDescent="0.3">
      <c r="A151">
        <v>124</v>
      </c>
      <c r="B151">
        <v>-0.64411377651158597</v>
      </c>
      <c r="C151">
        <v>-1.6656611859009169</v>
      </c>
    </row>
    <row r="152" spans="1:3" x14ac:dyDescent="0.3">
      <c r="A152">
        <v>125</v>
      </c>
      <c r="B152">
        <v>1.2672831524965164E-2</v>
      </c>
      <c r="C152">
        <v>0.6607228935328715</v>
      </c>
    </row>
    <row r="153" spans="1:3" x14ac:dyDescent="0.3">
      <c r="A153">
        <v>126</v>
      </c>
      <c r="B153">
        <v>0.37228713858047757</v>
      </c>
      <c r="C153">
        <v>0.2033225957817747</v>
      </c>
    </row>
    <row r="154" spans="1:3" x14ac:dyDescent="0.3">
      <c r="A154">
        <v>127</v>
      </c>
      <c r="B154">
        <v>0.33554412396161271</v>
      </c>
      <c r="C154">
        <v>-0.73678891079043241</v>
      </c>
    </row>
    <row r="155" spans="1:3" x14ac:dyDescent="0.3">
      <c r="A155">
        <v>128</v>
      </c>
      <c r="B155">
        <v>0.15295766733438287</v>
      </c>
      <c r="C155">
        <v>-0.70342649292424608</v>
      </c>
    </row>
    <row r="156" spans="1:3" x14ac:dyDescent="0.3">
      <c r="A156">
        <v>129</v>
      </c>
      <c r="B156">
        <v>-0.20540570726566754</v>
      </c>
      <c r="C156">
        <v>0.83881515662546391</v>
      </c>
    </row>
    <row r="157" spans="1:3" x14ac:dyDescent="0.3">
      <c r="A157">
        <v>130</v>
      </c>
      <c r="B157">
        <v>-0.25511988613246417</v>
      </c>
      <c r="C157">
        <v>0.65411184974909309</v>
      </c>
    </row>
    <row r="158" spans="1:3" x14ac:dyDescent="0.3">
      <c r="A158">
        <v>131</v>
      </c>
      <c r="B158">
        <v>-6.3569591978840628E-2</v>
      </c>
      <c r="C158">
        <v>0.43352525572051548</v>
      </c>
    </row>
    <row r="159" spans="1:3" x14ac:dyDescent="0.3">
      <c r="A159">
        <v>132</v>
      </c>
      <c r="B159">
        <v>-0.65124721411723052</v>
      </c>
      <c r="C159">
        <v>-1.0199466395976318</v>
      </c>
    </row>
    <row r="160" spans="1:3" x14ac:dyDescent="0.3">
      <c r="A160">
        <v>133</v>
      </c>
      <c r="B160">
        <v>0.13168530482180701</v>
      </c>
      <c r="C160">
        <v>0.26086672014748957</v>
      </c>
    </row>
    <row r="161" spans="1:3" x14ac:dyDescent="0.3">
      <c r="A161">
        <v>134</v>
      </c>
      <c r="B161">
        <v>-0.43955199719902738</v>
      </c>
      <c r="C161">
        <v>0.16577694646654273</v>
      </c>
    </row>
    <row r="162" spans="1:3" x14ac:dyDescent="0.3">
      <c r="A162">
        <v>135</v>
      </c>
      <c r="B162">
        <v>7.028266510221326E-2</v>
      </c>
      <c r="C162">
        <v>1.7694244848940925</v>
      </c>
    </row>
    <row r="163" spans="1:3" x14ac:dyDescent="0.3">
      <c r="A163">
        <v>136</v>
      </c>
      <c r="B163">
        <v>-1.0592872580261883</v>
      </c>
      <c r="C163">
        <v>-1.1487804714159622</v>
      </c>
    </row>
    <row r="164" spans="1:3" x14ac:dyDescent="0.3">
      <c r="A164">
        <v>137</v>
      </c>
      <c r="B164">
        <v>-0.79697209222829379</v>
      </c>
      <c r="C164">
        <v>1.3066686997705208</v>
      </c>
    </row>
    <row r="165" spans="1:3" x14ac:dyDescent="0.3">
      <c r="A165">
        <v>138</v>
      </c>
      <c r="B165">
        <v>-0.4428802393380401</v>
      </c>
      <c r="C165">
        <v>-0.85447506129333528</v>
      </c>
    </row>
    <row r="166" spans="1:3" x14ac:dyDescent="0.3">
      <c r="A166">
        <v>139</v>
      </c>
      <c r="B166">
        <v>7.3678866457606573E-2</v>
      </c>
      <c r="C166">
        <v>0.78272376048140324</v>
      </c>
    </row>
    <row r="167" spans="1:3" x14ac:dyDescent="0.3">
      <c r="A167">
        <v>140</v>
      </c>
      <c r="B167">
        <v>-0.35670130439904468</v>
      </c>
      <c r="C167">
        <v>0.53079627673247409</v>
      </c>
    </row>
    <row r="168" spans="1:3" x14ac:dyDescent="0.3">
      <c r="A168">
        <v>141</v>
      </c>
      <c r="B168">
        <v>0.17276340941563262</v>
      </c>
      <c r="C168">
        <v>0.22535164427249998</v>
      </c>
    </row>
    <row r="169" spans="1:3" x14ac:dyDescent="0.3">
      <c r="A169">
        <v>142</v>
      </c>
      <c r="B169">
        <v>-0.5574334247626036</v>
      </c>
      <c r="C169">
        <v>-8.9134489377665882E-2</v>
      </c>
    </row>
    <row r="170" spans="1:3" x14ac:dyDescent="0.3">
      <c r="A170">
        <v>143</v>
      </c>
      <c r="B170">
        <v>0.22408639459416868</v>
      </c>
      <c r="C170">
        <v>0.57730976016168867</v>
      </c>
    </row>
    <row r="171" spans="1:3" x14ac:dyDescent="0.3">
      <c r="A171">
        <v>144</v>
      </c>
      <c r="B171">
        <v>-0.88101318885278745</v>
      </c>
      <c r="C171">
        <v>-0.16936850581385077</v>
      </c>
    </row>
    <row r="172" spans="1:3" x14ac:dyDescent="0.3">
      <c r="A172">
        <v>145</v>
      </c>
      <c r="B172">
        <v>-0.17130754933627773</v>
      </c>
      <c r="C172">
        <v>-0.34598418260114122</v>
      </c>
    </row>
    <row r="173" spans="1:3" x14ac:dyDescent="0.3">
      <c r="A173">
        <v>146</v>
      </c>
      <c r="B173">
        <v>0.1315285396509604</v>
      </c>
      <c r="C173">
        <v>-1.233770158286615</v>
      </c>
    </row>
    <row r="174" spans="1:3" x14ac:dyDescent="0.3">
      <c r="A174">
        <v>147</v>
      </c>
      <c r="B174">
        <v>-0.72091004594712416</v>
      </c>
      <c r="C174">
        <v>-9.0864623753813656E-2</v>
      </c>
    </row>
    <row r="175" spans="1:3" x14ac:dyDescent="0.3">
      <c r="A175">
        <v>148</v>
      </c>
      <c r="B175">
        <v>8.3587201728472782E-2</v>
      </c>
      <c r="C175">
        <v>-9.5902331854820624E-2</v>
      </c>
    </row>
    <row r="176" spans="1:3" x14ac:dyDescent="0.3">
      <c r="A176">
        <v>149</v>
      </c>
      <c r="B176">
        <v>-0.87130008262992997</v>
      </c>
      <c r="C176">
        <v>-0.63119714460415666</v>
      </c>
    </row>
    <row r="177" spans="1:3" x14ac:dyDescent="0.3">
      <c r="A177">
        <v>150</v>
      </c>
      <c r="B177">
        <v>-0.19518494399867881</v>
      </c>
      <c r="C177">
        <v>0.108753257921686</v>
      </c>
    </row>
    <row r="178" spans="1:3" x14ac:dyDescent="0.3">
      <c r="A178">
        <v>151</v>
      </c>
      <c r="B178">
        <v>-0.53051182296366384</v>
      </c>
      <c r="C178">
        <v>1.6741704991223565</v>
      </c>
    </row>
    <row r="179" spans="1:3" x14ac:dyDescent="0.3">
      <c r="A179">
        <v>152</v>
      </c>
      <c r="B179">
        <v>0.29433318392127106</v>
      </c>
      <c r="C179">
        <v>-0.62961873813226088</v>
      </c>
    </row>
    <row r="180" spans="1:3" x14ac:dyDescent="0.3">
      <c r="A180">
        <v>153</v>
      </c>
      <c r="B180">
        <v>-0.65000157660614799</v>
      </c>
      <c r="C180">
        <v>7.9948225789542748E-2</v>
      </c>
    </row>
    <row r="181" spans="1:3" x14ac:dyDescent="0.3">
      <c r="A181">
        <v>154</v>
      </c>
      <c r="B181">
        <v>-0.63728952167150332</v>
      </c>
      <c r="C181">
        <v>-1.6008539432382598</v>
      </c>
    </row>
    <row r="182" spans="1:3" x14ac:dyDescent="0.3">
      <c r="A182">
        <v>155</v>
      </c>
      <c r="B182">
        <v>-0.27044037770676421</v>
      </c>
      <c r="C182">
        <v>1.0518380547442592</v>
      </c>
    </row>
    <row r="183" spans="1:3" x14ac:dyDescent="0.3">
      <c r="A183">
        <v>156</v>
      </c>
      <c r="B183">
        <v>-2.7022995638658953E-2</v>
      </c>
      <c r="C183">
        <v>-0.94373100943109345</v>
      </c>
    </row>
    <row r="184" spans="1:3" x14ac:dyDescent="0.3">
      <c r="A184">
        <v>157</v>
      </c>
      <c r="B184">
        <v>-0.2576263191219012</v>
      </c>
      <c r="C184">
        <v>-0.45251764168281455</v>
      </c>
    </row>
    <row r="185" spans="1:3" x14ac:dyDescent="0.3">
      <c r="A185">
        <v>158</v>
      </c>
      <c r="B185">
        <v>-0.46918562298685157</v>
      </c>
      <c r="C185">
        <v>0.98740468720349095</v>
      </c>
    </row>
    <row r="186" spans="1:3" x14ac:dyDescent="0.3">
      <c r="A186">
        <v>159</v>
      </c>
      <c r="B186">
        <v>-0.1911412836615215</v>
      </c>
      <c r="C186">
        <v>-0.64227776903342493</v>
      </c>
    </row>
    <row r="187" spans="1:3" x14ac:dyDescent="0.3">
      <c r="A187">
        <v>160</v>
      </c>
      <c r="B187">
        <v>-9.9547097079261571E-2</v>
      </c>
      <c r="C187">
        <v>-0.21533585948788619</v>
      </c>
    </row>
    <row r="188" spans="1:3" x14ac:dyDescent="0.3">
      <c r="A188">
        <v>161</v>
      </c>
      <c r="B188">
        <v>-1.0016926515960267</v>
      </c>
      <c r="C188">
        <v>0.83383888529253714</v>
      </c>
    </row>
    <row r="189" spans="1:3" x14ac:dyDescent="0.3">
      <c r="A189">
        <v>162</v>
      </c>
      <c r="B189">
        <v>-0.43738904245891391</v>
      </c>
      <c r="C189">
        <v>-0.12025193725286804</v>
      </c>
    </row>
    <row r="190" spans="1:3" x14ac:dyDescent="0.3">
      <c r="A190">
        <v>163</v>
      </c>
      <c r="B190">
        <v>-0.81693703447504729</v>
      </c>
      <c r="C190">
        <v>-0.55748715952460115</v>
      </c>
    </row>
    <row r="191" spans="1:3" x14ac:dyDescent="0.3">
      <c r="A191">
        <v>164</v>
      </c>
      <c r="B191">
        <v>-0.74062304068300522</v>
      </c>
      <c r="C191">
        <v>-0.35477398350135547</v>
      </c>
    </row>
    <row r="192" spans="1:3" x14ac:dyDescent="0.3">
      <c r="A192">
        <v>165</v>
      </c>
      <c r="B192">
        <v>-0.44409067644258376</v>
      </c>
      <c r="C192">
        <v>-0.36311303769839903</v>
      </c>
    </row>
    <row r="193" spans="1:3" x14ac:dyDescent="0.3">
      <c r="A193">
        <v>166</v>
      </c>
      <c r="B193">
        <v>-0.74744112968553134</v>
      </c>
      <c r="C193">
        <v>6.9258254561215038E-2</v>
      </c>
    </row>
    <row r="194" spans="1:3" x14ac:dyDescent="0.3">
      <c r="A194">
        <v>167</v>
      </c>
      <c r="B194">
        <v>-0.37181837656504635</v>
      </c>
      <c r="C194">
        <v>-0.96957880511943817</v>
      </c>
    </row>
    <row r="195" spans="1:3" x14ac:dyDescent="0.3">
      <c r="A195">
        <v>168</v>
      </c>
      <c r="B195">
        <v>-2.8075697249491952E-2</v>
      </c>
      <c r="C195">
        <v>0.92959236858806049</v>
      </c>
    </row>
    <row r="196" spans="1:3" x14ac:dyDescent="0.3">
      <c r="A196">
        <v>169</v>
      </c>
      <c r="B196">
        <v>0.32840434685012221</v>
      </c>
      <c r="C196">
        <v>0.32639270845353119</v>
      </c>
    </row>
    <row r="197" spans="1:3" x14ac:dyDescent="0.3">
      <c r="A197">
        <v>170</v>
      </c>
      <c r="B197">
        <v>1.8883882500055793E-2</v>
      </c>
      <c r="C197">
        <v>-0.77461635458874056</v>
      </c>
    </row>
    <row r="198" spans="1:3" x14ac:dyDescent="0.3">
      <c r="A198">
        <v>171</v>
      </c>
      <c r="B198">
        <v>-0.35025667526710136</v>
      </c>
      <c r="C198">
        <v>0.11390539144842673</v>
      </c>
    </row>
    <row r="199" spans="1:3" x14ac:dyDescent="0.3">
      <c r="A199">
        <v>172</v>
      </c>
      <c r="B199">
        <v>-0.41161920363801552</v>
      </c>
      <c r="C199">
        <v>0.71686883734516349</v>
      </c>
    </row>
    <row r="200" spans="1:3" x14ac:dyDescent="0.3">
      <c r="A200">
        <v>173</v>
      </c>
      <c r="B200">
        <v>-0.4970516935872501</v>
      </c>
      <c r="C200">
        <v>-6.407826185022647E-2</v>
      </c>
    </row>
    <row r="201" spans="1:3" x14ac:dyDescent="0.3">
      <c r="A201">
        <v>174</v>
      </c>
      <c r="B201">
        <v>-0.7098884142627615</v>
      </c>
      <c r="C201">
        <v>0.204732570215298</v>
      </c>
    </row>
    <row r="202" spans="1:3" x14ac:dyDescent="0.3">
      <c r="A202">
        <v>175</v>
      </c>
      <c r="B202">
        <v>0.33560814112213094</v>
      </c>
      <c r="C202">
        <v>0.22518295808770444</v>
      </c>
    </row>
    <row r="203" spans="1:3" x14ac:dyDescent="0.3">
      <c r="A203">
        <v>176</v>
      </c>
      <c r="B203">
        <v>-7.6778577815517446E-2</v>
      </c>
      <c r="C203">
        <v>-1.5342695644810767</v>
      </c>
    </row>
    <row r="204" spans="1:3" x14ac:dyDescent="0.3">
      <c r="A204">
        <v>177</v>
      </c>
      <c r="B204">
        <v>-0.23632796676114337</v>
      </c>
      <c r="C204">
        <v>1.312013624967117</v>
      </c>
    </row>
    <row r="205" spans="1:3" x14ac:dyDescent="0.3">
      <c r="A205">
        <v>178</v>
      </c>
      <c r="B205">
        <v>-0.82416062935216228</v>
      </c>
      <c r="C205">
        <v>0.47228266557651533</v>
      </c>
    </row>
    <row r="206" spans="1:3" x14ac:dyDescent="0.3">
      <c r="A206">
        <v>179</v>
      </c>
      <c r="B206">
        <v>-0.6073396456818595</v>
      </c>
      <c r="C206">
        <v>-0.25937200231083324</v>
      </c>
    </row>
    <row r="207" spans="1:3" x14ac:dyDescent="0.3">
      <c r="A207">
        <v>180</v>
      </c>
      <c r="B207">
        <v>-0.54129926377998727</v>
      </c>
      <c r="C207">
        <v>0.45518818492810526</v>
      </c>
    </row>
    <row r="208" spans="1:3" x14ac:dyDescent="0.3">
      <c r="A208">
        <v>181</v>
      </c>
      <c r="B208">
        <v>-1.5983449718200773</v>
      </c>
      <c r="C208">
        <v>0.8739048512588512</v>
      </c>
    </row>
    <row r="209" spans="1:3" x14ac:dyDescent="0.3">
      <c r="A209">
        <v>182</v>
      </c>
      <c r="B209">
        <v>-1.1715225207671063</v>
      </c>
      <c r="C209">
        <v>0.49065149953249831</v>
      </c>
    </row>
    <row r="210" spans="1:3" x14ac:dyDescent="0.3">
      <c r="A210">
        <v>183</v>
      </c>
      <c r="B210">
        <v>-1.0800441381479513</v>
      </c>
      <c r="C210">
        <v>0.77690066701547578</v>
      </c>
    </row>
    <row r="211" spans="1:3" x14ac:dyDescent="0.3">
      <c r="A211">
        <v>184</v>
      </c>
      <c r="B211">
        <v>-1.1826315026287206</v>
      </c>
      <c r="C211">
        <v>0.79118591020846352</v>
      </c>
    </row>
    <row r="212" spans="1:3" x14ac:dyDescent="0.3">
      <c r="A212">
        <v>185</v>
      </c>
      <c r="B212">
        <v>-0.67472477220851479</v>
      </c>
      <c r="C212">
        <v>-1.2117504921624889E-2</v>
      </c>
    </row>
    <row r="213" spans="1:3" x14ac:dyDescent="0.3">
      <c r="A213">
        <v>186</v>
      </c>
      <c r="B213">
        <v>-0.6595571601197755</v>
      </c>
      <c r="C213">
        <v>-0.64684911469311601</v>
      </c>
    </row>
    <row r="214" spans="1:3" x14ac:dyDescent="0.3">
      <c r="A214">
        <v>187</v>
      </c>
      <c r="B214">
        <v>-0.53519506183918053</v>
      </c>
      <c r="C214">
        <v>-1.354450904064834</v>
      </c>
    </row>
    <row r="215" spans="1:3" x14ac:dyDescent="0.3">
      <c r="A215">
        <v>188</v>
      </c>
      <c r="B215">
        <v>-1.3565579479916512</v>
      </c>
      <c r="C215">
        <v>3.171968032670569E-2</v>
      </c>
    </row>
    <row r="216" spans="1:3" x14ac:dyDescent="0.3">
      <c r="A216">
        <v>189</v>
      </c>
      <c r="B216">
        <v>-1.1043349165942082</v>
      </c>
      <c r="C216">
        <v>-1.072219435313333</v>
      </c>
    </row>
    <row r="217" spans="1:3" x14ac:dyDescent="0.3">
      <c r="A217">
        <v>190</v>
      </c>
      <c r="B217">
        <v>-1.5659353628249426</v>
      </c>
      <c r="C217">
        <v>0.10571443143702308</v>
      </c>
    </row>
    <row r="218" spans="1:3" x14ac:dyDescent="0.3">
      <c r="A218">
        <v>191</v>
      </c>
      <c r="B218">
        <v>-0.57076739362053297</v>
      </c>
      <c r="C218">
        <v>0.2435545752826675</v>
      </c>
    </row>
    <row r="219" spans="1:3" x14ac:dyDescent="0.3">
      <c r="A219">
        <v>192</v>
      </c>
      <c r="B219">
        <v>-1.1701038335951923</v>
      </c>
      <c r="C219">
        <v>0.23978814739128917</v>
      </c>
    </row>
    <row r="220" spans="1:3" x14ac:dyDescent="0.3">
      <c r="A220">
        <v>193</v>
      </c>
      <c r="B220">
        <v>-0.55454207258549693</v>
      </c>
      <c r="C220">
        <v>-1.5921292700550871E-2</v>
      </c>
    </row>
    <row r="221" spans="1:3" x14ac:dyDescent="0.3">
      <c r="A221">
        <v>194</v>
      </c>
      <c r="B221">
        <v>-0.90219296312128094</v>
      </c>
      <c r="C221">
        <v>1.5098837374592824</v>
      </c>
    </row>
    <row r="222" spans="1:3" x14ac:dyDescent="0.3">
      <c r="A222">
        <v>195</v>
      </c>
      <c r="B222">
        <v>-1.2183282689482948</v>
      </c>
      <c r="C222">
        <v>0.34023150424231197</v>
      </c>
    </row>
    <row r="223" spans="1:3" x14ac:dyDescent="0.3">
      <c r="A223">
        <v>196</v>
      </c>
      <c r="B223">
        <v>-1.2713003117466564</v>
      </c>
      <c r="C223">
        <v>0.23658034758936952</v>
      </c>
    </row>
    <row r="224" spans="1:3" x14ac:dyDescent="0.3">
      <c r="A224">
        <v>197</v>
      </c>
      <c r="B224">
        <v>-0.69007988346228977</v>
      </c>
      <c r="C224">
        <v>0.26925811691700668</v>
      </c>
    </row>
    <row r="225" spans="1:3" x14ac:dyDescent="0.3">
      <c r="A225">
        <v>198</v>
      </c>
      <c r="B225">
        <v>-1.2001621228785919</v>
      </c>
      <c r="C225">
        <v>-0.76900620178008516</v>
      </c>
    </row>
    <row r="226" spans="1:3" x14ac:dyDescent="0.3">
      <c r="A226">
        <v>199</v>
      </c>
      <c r="B226">
        <v>-1.1757518372907481</v>
      </c>
      <c r="C226">
        <v>2.2799131427187191</v>
      </c>
    </row>
    <row r="227" spans="1:3" x14ac:dyDescent="0.3">
      <c r="A227">
        <v>200</v>
      </c>
      <c r="B227">
        <v>-0.92427102598415833</v>
      </c>
      <c r="C227">
        <v>0.31944605591924013</v>
      </c>
    </row>
    <row r="228" spans="1:3" ht="15" thickBot="1" x14ac:dyDescent="0.35">
      <c r="A228" s="4">
        <v>201</v>
      </c>
      <c r="B228" s="4">
        <v>-1.2056464360838042</v>
      </c>
      <c r="C228" s="4">
        <v>-0.54591626454359043</v>
      </c>
    </row>
    <row r="230" spans="1:3" ht="15" thickBot="1" x14ac:dyDescent="0.35">
      <c r="A230" s="4"/>
      <c r="B230" s="4"/>
      <c r="C230" s="4"/>
    </row>
  </sheetData>
  <pageMargins left="0.7" right="0.7" top="0.75" bottom="0.75" header="0.3" footer="0.3"/>
  <pageSetup orientation="portrait" horizontalDpi="90" verticalDpi="9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ED88D8-0B64-4B97-A6FD-F94AA0EFD744}">
  <sheetPr codeName="Sheet13"/>
  <dimension ref="A1:P593"/>
  <sheetViews>
    <sheetView topLeftCell="A4" workbookViewId="0">
      <selection activeCell="B22" sqref="B22"/>
    </sheetView>
  </sheetViews>
  <sheetFormatPr defaultRowHeight="14.4" x14ac:dyDescent="0.3"/>
  <cols>
    <col min="1" max="1" width="14.44140625" customWidth="1"/>
    <col min="5" max="5" width="12.88671875" customWidth="1"/>
  </cols>
  <sheetData>
    <row r="1" spans="1:16" x14ac:dyDescent="0.3">
      <c r="A1" t="s">
        <v>308</v>
      </c>
    </row>
    <row r="2" spans="1:16" ht="15" thickBot="1" x14ac:dyDescent="0.35"/>
    <row r="3" spans="1:16" ht="15" thickBot="1" x14ac:dyDescent="0.35">
      <c r="A3" s="6" t="s">
        <v>309</v>
      </c>
      <c r="B3" s="6"/>
    </row>
    <row r="4" spans="1:16" x14ac:dyDescent="0.3">
      <c r="A4" t="s">
        <v>310</v>
      </c>
      <c r="B4">
        <v>0.66809157897183225</v>
      </c>
      <c r="O4" s="6" t="s">
        <v>309</v>
      </c>
      <c r="P4" s="6"/>
    </row>
    <row r="5" spans="1:16" x14ac:dyDescent="0.3">
      <c r="A5" t="s">
        <v>311</v>
      </c>
      <c r="B5">
        <v>0.44634635789307597</v>
      </c>
      <c r="O5" t="s">
        <v>310</v>
      </c>
      <c r="P5">
        <v>0.66820839541165389</v>
      </c>
    </row>
    <row r="6" spans="1:16" x14ac:dyDescent="0.3">
      <c r="A6" t="s">
        <v>312</v>
      </c>
      <c r="B6">
        <v>0.44137639701240339</v>
      </c>
      <c r="O6" t="s">
        <v>311</v>
      </c>
      <c r="P6">
        <v>0.44650245969861713</v>
      </c>
    </row>
    <row r="7" spans="1:16" x14ac:dyDescent="0.3">
      <c r="A7" t="s">
        <v>313</v>
      </c>
      <c r="B7">
        <v>2.5550731545000396E-2</v>
      </c>
      <c r="O7" t="s">
        <v>312</v>
      </c>
      <c r="P7">
        <v>0.44052946465939358</v>
      </c>
    </row>
    <row r="8" spans="1:16" ht="15" thickBot="1" x14ac:dyDescent="0.35">
      <c r="A8" s="4" t="s">
        <v>314</v>
      </c>
      <c r="B8" s="4">
        <v>563</v>
      </c>
      <c r="O8" t="s">
        <v>313</v>
      </c>
      <c r="P8">
        <v>2.5570093012410221E-2</v>
      </c>
    </row>
    <row r="9" spans="1:16" ht="15" thickBot="1" x14ac:dyDescent="0.35">
      <c r="O9" s="4" t="s">
        <v>314</v>
      </c>
      <c r="P9" s="4">
        <v>563</v>
      </c>
    </row>
    <row r="10" spans="1:16" ht="15" thickBot="1" x14ac:dyDescent="0.35">
      <c r="A10" t="s">
        <v>315</v>
      </c>
    </row>
    <row r="11" spans="1:16" x14ac:dyDescent="0.3">
      <c r="A11" s="5"/>
      <c r="B11" s="5" t="s">
        <v>320</v>
      </c>
      <c r="C11" s="5" t="s">
        <v>321</v>
      </c>
      <c r="D11" s="5" t="s">
        <v>322</v>
      </c>
      <c r="E11" s="5" t="s">
        <v>323</v>
      </c>
      <c r="F11" s="5" t="s">
        <v>324</v>
      </c>
    </row>
    <row r="12" spans="1:16" x14ac:dyDescent="0.3">
      <c r="A12" t="s">
        <v>316</v>
      </c>
      <c r="B12">
        <v>5</v>
      </c>
      <c r="C12">
        <v>0.29315392095696607</v>
      </c>
      <c r="D12">
        <v>5.8630784191393212E-2</v>
      </c>
      <c r="E12">
        <v>89.808827193962429</v>
      </c>
      <c r="F12">
        <v>3.2790061206133268E-69</v>
      </c>
    </row>
    <row r="13" spans="1:16" x14ac:dyDescent="0.3">
      <c r="A13" t="s">
        <v>317</v>
      </c>
      <c r="B13">
        <v>557</v>
      </c>
      <c r="C13">
        <v>0.36363181454396581</v>
      </c>
      <c r="D13">
        <v>6.5283988248467833E-4</v>
      </c>
    </row>
    <row r="14" spans="1:16" ht="15" thickBot="1" x14ac:dyDescent="0.35">
      <c r="A14" s="4" t="s">
        <v>318</v>
      </c>
      <c r="B14" s="4">
        <v>562</v>
      </c>
      <c r="C14" s="4">
        <v>0.65678573550093189</v>
      </c>
      <c r="D14" s="4"/>
      <c r="E14" s="4"/>
      <c r="F14" s="4"/>
    </row>
    <row r="15" spans="1:16" ht="15" thickBot="1" x14ac:dyDescent="0.35"/>
    <row r="16" spans="1:16" x14ac:dyDescent="0.3">
      <c r="A16" s="5"/>
      <c r="B16" s="5" t="s">
        <v>325</v>
      </c>
      <c r="C16" s="5" t="s">
        <v>313</v>
      </c>
      <c r="D16" s="5" t="s">
        <v>326</v>
      </c>
      <c r="E16" s="5" t="s">
        <v>327</v>
      </c>
      <c r="F16" s="5" t="s">
        <v>328</v>
      </c>
      <c r="G16" s="5" t="s">
        <v>329</v>
      </c>
      <c r="H16" s="5" t="s">
        <v>330</v>
      </c>
      <c r="I16" s="5" t="s">
        <v>331</v>
      </c>
    </row>
    <row r="17" spans="1:9" x14ac:dyDescent="0.3">
      <c r="A17" t="s">
        <v>319</v>
      </c>
      <c r="B17">
        <v>7.1763948403068656E-2</v>
      </c>
      <c r="C17">
        <v>4.0020857353293304E-2</v>
      </c>
      <c r="D17">
        <v>1.7931636938598274</v>
      </c>
      <c r="E17">
        <v>7.3489162582942441E-2</v>
      </c>
      <c r="F17">
        <v>-6.8463047460195076E-3</v>
      </c>
      <c r="G17">
        <v>0.15037420155215681</v>
      </c>
      <c r="H17">
        <v>-6.8463047460195076E-3</v>
      </c>
      <c r="I17">
        <v>0.15037420155215681</v>
      </c>
    </row>
    <row r="18" spans="1:9" x14ac:dyDescent="0.3">
      <c r="A18" t="s">
        <v>10</v>
      </c>
      <c r="B18">
        <v>6.9912120618300419E-4</v>
      </c>
      <c r="C18">
        <v>5.150227569643835E-4</v>
      </c>
      <c r="D18">
        <v>1.357456921522697</v>
      </c>
      <c r="E18">
        <v>0.17518580133604617</v>
      </c>
      <c r="F18">
        <v>-3.1250303127676406E-4</v>
      </c>
      <c r="G18">
        <v>1.7107454436427723E-3</v>
      </c>
      <c r="H18">
        <v>-3.1250303127676406E-4</v>
      </c>
      <c r="I18">
        <v>1.7107454436427723E-3</v>
      </c>
    </row>
    <row r="19" spans="1:9" x14ac:dyDescent="0.3">
      <c r="A19" t="s">
        <v>522</v>
      </c>
      <c r="B19">
        <v>2.9562932219523185E-3</v>
      </c>
      <c r="C19">
        <v>2.0722901316640218E-4</v>
      </c>
      <c r="D19">
        <v>14.265826858802122</v>
      </c>
      <c r="E19">
        <v>1.3973826827228619E-39</v>
      </c>
      <c r="F19">
        <v>2.5492473398254062E-3</v>
      </c>
      <c r="G19">
        <v>3.3633391040792308E-3</v>
      </c>
      <c r="H19">
        <v>2.5492473398254062E-3</v>
      </c>
      <c r="I19">
        <v>3.3633391040792308E-3</v>
      </c>
    </row>
    <row r="20" spans="1:9" x14ac:dyDescent="0.3">
      <c r="A20" t="s">
        <v>11</v>
      </c>
      <c r="B20">
        <v>-1.3881916971968584E-3</v>
      </c>
      <c r="C20">
        <v>3.3155947219207753E-4</v>
      </c>
      <c r="D20">
        <v>-4.1868557939815316</v>
      </c>
      <c r="E20">
        <v>3.2871270851321153E-5</v>
      </c>
      <c r="F20">
        <v>-2.0394514593981413E-3</v>
      </c>
      <c r="G20">
        <v>-7.3693193499557524E-4</v>
      </c>
      <c r="H20">
        <v>-2.0394514593981413E-3</v>
      </c>
      <c r="I20">
        <v>-7.3693193499557524E-4</v>
      </c>
    </row>
    <row r="21" spans="1:9" x14ac:dyDescent="0.3">
      <c r="A21" t="s">
        <v>12</v>
      </c>
      <c r="B21">
        <v>-8.4050295116470952E-4</v>
      </c>
      <c r="C21">
        <v>2.9397196192574443E-4</v>
      </c>
      <c r="D21">
        <v>-2.8591262433966937</v>
      </c>
      <c r="E21">
        <v>4.4072146706850444E-3</v>
      </c>
      <c r="F21">
        <v>-1.4179321187039007E-3</v>
      </c>
      <c r="G21">
        <v>-2.6307378362551827E-4</v>
      </c>
      <c r="H21">
        <v>-1.4179321187039007E-3</v>
      </c>
      <c r="I21">
        <v>-2.6307378362551827E-4</v>
      </c>
    </row>
    <row r="22" spans="1:9" ht="15" thickBot="1" x14ac:dyDescent="0.35">
      <c r="A22" s="4" t="s">
        <v>13</v>
      </c>
      <c r="B22" s="4">
        <v>2.7772218394466965E-3</v>
      </c>
      <c r="C22" s="4">
        <v>2.9746755152527417E-4</v>
      </c>
      <c r="D22" s="4">
        <v>9.3362177662955332</v>
      </c>
      <c r="E22" s="4">
        <v>2.3620784242832992E-19</v>
      </c>
      <c r="F22" s="4">
        <v>2.1929265225669606E-3</v>
      </c>
      <c r="G22" s="4">
        <v>3.3615171563264323E-3</v>
      </c>
      <c r="H22" s="4">
        <v>2.1929265225669606E-3</v>
      </c>
      <c r="I22" s="4">
        <v>3.3615171563264323E-3</v>
      </c>
    </row>
    <row r="26" spans="1:9" x14ac:dyDescent="0.3">
      <c r="A26" t="s">
        <v>332</v>
      </c>
    </row>
    <row r="27" spans="1:9" ht="15" thickBot="1" x14ac:dyDescent="0.35"/>
    <row r="28" spans="1:9" x14ac:dyDescent="0.3">
      <c r="A28" s="5" t="s">
        <v>333</v>
      </c>
      <c r="B28" s="5" t="s">
        <v>521</v>
      </c>
      <c r="C28" s="5" t="s">
        <v>335</v>
      </c>
      <c r="D28" s="5" t="s">
        <v>474</v>
      </c>
    </row>
    <row r="29" spans="1:9" x14ac:dyDescent="0.3">
      <c r="A29">
        <v>1</v>
      </c>
      <c r="B29">
        <v>0.39794480560250745</v>
      </c>
      <c r="C29">
        <v>2.2416708743863534E-2</v>
      </c>
      <c r="D29">
        <v>0.88127017077656922</v>
      </c>
    </row>
    <row r="30" spans="1:9" x14ac:dyDescent="0.3">
      <c r="A30">
        <v>2</v>
      </c>
      <c r="B30">
        <v>0.39537704908907623</v>
      </c>
      <c r="C30">
        <v>2.3216457683255753E-2</v>
      </c>
      <c r="D30">
        <v>0.91271077574894255</v>
      </c>
    </row>
    <row r="31" spans="1:9" x14ac:dyDescent="0.3">
      <c r="A31">
        <v>3</v>
      </c>
      <c r="B31">
        <v>0.39138061787919348</v>
      </c>
      <c r="C31">
        <v>3.6216636879781494E-2</v>
      </c>
      <c r="D31">
        <v>1.4237880383191872</v>
      </c>
    </row>
    <row r="32" spans="1:9" x14ac:dyDescent="0.3">
      <c r="A32">
        <v>4</v>
      </c>
      <c r="B32">
        <v>0.38686532744509594</v>
      </c>
      <c r="C32">
        <v>2.8622194696657055E-2</v>
      </c>
      <c r="D32">
        <v>1.1252270213497819</v>
      </c>
    </row>
    <row r="33" spans="1:4" x14ac:dyDescent="0.3">
      <c r="A33">
        <v>5</v>
      </c>
      <c r="B33">
        <v>0.38497134779123104</v>
      </c>
      <c r="C33">
        <v>9.9024071972249605E-3</v>
      </c>
      <c r="D33">
        <v>0.38929426177187854</v>
      </c>
    </row>
    <row r="34" spans="1:4" x14ac:dyDescent="0.3">
      <c r="A34">
        <v>6</v>
      </c>
      <c r="B34">
        <v>0.3830244700771217</v>
      </c>
      <c r="C34">
        <v>3.3464306268061295E-2</v>
      </c>
      <c r="D34">
        <v>1.3155854071506745</v>
      </c>
    </row>
    <row r="35" spans="1:4" x14ac:dyDescent="0.3">
      <c r="A35">
        <v>7</v>
      </c>
      <c r="B35">
        <v>0.37661343678815856</v>
      </c>
      <c r="C35">
        <v>4.3352870871674609E-3</v>
      </c>
      <c r="D35">
        <v>0.17043354737431662</v>
      </c>
    </row>
    <row r="36" spans="1:4" x14ac:dyDescent="0.3">
      <c r="A36">
        <v>8</v>
      </c>
      <c r="B36">
        <v>0.36823790900413489</v>
      </c>
      <c r="C36">
        <v>1.1126187612350846E-3</v>
      </c>
      <c r="D36">
        <v>4.3740485587174784E-2</v>
      </c>
    </row>
    <row r="37" spans="1:4" x14ac:dyDescent="0.3">
      <c r="A37">
        <v>9</v>
      </c>
      <c r="B37">
        <v>0.36648462465808407</v>
      </c>
      <c r="C37">
        <v>-2.5263596629510054E-2</v>
      </c>
      <c r="D37">
        <v>-0.99319014091278501</v>
      </c>
    </row>
    <row r="38" spans="1:4" x14ac:dyDescent="0.3">
      <c r="A38">
        <v>10</v>
      </c>
      <c r="B38">
        <v>0.36492341098546854</v>
      </c>
      <c r="C38">
        <v>-4.2511285165275359E-3</v>
      </c>
      <c r="D38">
        <v>-0.16712501360303045</v>
      </c>
    </row>
    <row r="39" spans="1:4" x14ac:dyDescent="0.3">
      <c r="A39">
        <v>11</v>
      </c>
      <c r="B39">
        <v>0.36511283961786056</v>
      </c>
      <c r="C39">
        <v>-3.9403264089753587E-2</v>
      </c>
      <c r="D39">
        <v>-1.5490642123383604</v>
      </c>
    </row>
    <row r="40" spans="1:4" x14ac:dyDescent="0.3">
      <c r="A40">
        <v>12</v>
      </c>
      <c r="B40">
        <v>0.3645598374907707</v>
      </c>
      <c r="C40">
        <v>-1.8331225309756727E-3</v>
      </c>
      <c r="D40">
        <v>-7.2065717781587213E-2</v>
      </c>
    </row>
    <row r="41" spans="1:4" x14ac:dyDescent="0.3">
      <c r="A41">
        <v>13</v>
      </c>
      <c r="B41">
        <v>0.36377892852391058</v>
      </c>
      <c r="C41">
        <v>-3.2882243690666557E-2</v>
      </c>
      <c r="D41">
        <v>-1.2927027265197042</v>
      </c>
    </row>
    <row r="42" spans="1:4" x14ac:dyDescent="0.3">
      <c r="A42">
        <v>14</v>
      </c>
      <c r="B42">
        <v>0.36270933609370948</v>
      </c>
      <c r="C42">
        <v>7.0773169794504542E-2</v>
      </c>
      <c r="D42">
        <v>2.7823122539465439</v>
      </c>
    </row>
    <row r="43" spans="1:4" x14ac:dyDescent="0.3">
      <c r="A43">
        <v>15</v>
      </c>
      <c r="B43">
        <v>0.36281216039588282</v>
      </c>
      <c r="C43">
        <v>4.9945437886363186E-2</v>
      </c>
      <c r="D43">
        <v>1.9635096783632355</v>
      </c>
    </row>
    <row r="44" spans="1:4" x14ac:dyDescent="0.3">
      <c r="A44">
        <v>16</v>
      </c>
      <c r="B44">
        <v>0.36201046464000114</v>
      </c>
      <c r="C44">
        <v>-1.7756040482652113E-2</v>
      </c>
      <c r="D44">
        <v>-0.69804488282634414</v>
      </c>
    </row>
    <row r="45" spans="1:4" x14ac:dyDescent="0.3">
      <c r="A45">
        <v>17</v>
      </c>
      <c r="B45">
        <v>0.35988324703777175</v>
      </c>
      <c r="C45">
        <v>4.1846273223515251E-2</v>
      </c>
      <c r="D45">
        <v>1.6451064592675944</v>
      </c>
    </row>
    <row r="46" spans="1:4" x14ac:dyDescent="0.3">
      <c r="A46">
        <v>18</v>
      </c>
      <c r="B46">
        <v>0.36045087098575185</v>
      </c>
      <c r="C46">
        <v>-1.2047831235107831E-2</v>
      </c>
      <c r="D46">
        <v>-0.47363751794996328</v>
      </c>
    </row>
    <row r="47" spans="1:4" x14ac:dyDescent="0.3">
      <c r="A47">
        <v>19</v>
      </c>
      <c r="B47">
        <v>0.36043624579808992</v>
      </c>
      <c r="C47">
        <v>5.7320983316200835E-3</v>
      </c>
      <c r="D47">
        <v>0.22534651867650954</v>
      </c>
    </row>
    <row r="48" spans="1:4" x14ac:dyDescent="0.3">
      <c r="A48">
        <v>20</v>
      </c>
      <c r="B48">
        <v>0.35953840527875902</v>
      </c>
      <c r="C48">
        <v>-3.1168564093650042E-2</v>
      </c>
      <c r="D48">
        <v>-1.2253326799899038</v>
      </c>
    </row>
    <row r="49" spans="1:4" x14ac:dyDescent="0.3">
      <c r="A49">
        <v>21</v>
      </c>
      <c r="B49">
        <v>0.35665378189437202</v>
      </c>
      <c r="C49">
        <v>-3.5269957313319E-2</v>
      </c>
      <c r="D49">
        <v>-1.3865711358407862</v>
      </c>
    </row>
    <row r="50" spans="1:4" x14ac:dyDescent="0.3">
      <c r="A50">
        <v>22</v>
      </c>
      <c r="B50">
        <v>0.35303045290122564</v>
      </c>
      <c r="C50">
        <v>1.8949503848861349E-2</v>
      </c>
      <c r="D50">
        <v>0.74496361994214433</v>
      </c>
    </row>
    <row r="51" spans="1:4" x14ac:dyDescent="0.3">
      <c r="A51">
        <v>23</v>
      </c>
      <c r="B51">
        <v>0.35139771472717296</v>
      </c>
      <c r="C51">
        <v>-4.2284396884629816E-3</v>
      </c>
      <c r="D51">
        <v>-0.16623304557990826</v>
      </c>
    </row>
    <row r="52" spans="1:4" x14ac:dyDescent="0.3">
      <c r="A52">
        <v>24</v>
      </c>
      <c r="B52">
        <v>0.35000007733268279</v>
      </c>
      <c r="C52">
        <v>-1.0265009931321789E-2</v>
      </c>
      <c r="D52">
        <v>-0.40354929702494791</v>
      </c>
    </row>
    <row r="53" spans="1:4" x14ac:dyDescent="0.3">
      <c r="A53">
        <v>25</v>
      </c>
      <c r="B53">
        <v>0.35019867208447875</v>
      </c>
      <c r="C53">
        <v>-2.7374236469157598E-3</v>
      </c>
      <c r="D53">
        <v>-0.10761659226471665</v>
      </c>
    </row>
    <row r="54" spans="1:4" x14ac:dyDescent="0.3">
      <c r="A54">
        <v>26</v>
      </c>
      <c r="B54">
        <v>0.34953547688582631</v>
      </c>
      <c r="C54">
        <v>-1.6273604861656299E-2</v>
      </c>
      <c r="D54">
        <v>-0.63976575238807765</v>
      </c>
    </row>
    <row r="55" spans="1:4" x14ac:dyDescent="0.3">
      <c r="A55">
        <v>27</v>
      </c>
      <c r="B55">
        <v>0.35118741086593708</v>
      </c>
      <c r="C55">
        <v>-1.0964529275630519E-3</v>
      </c>
      <c r="D55">
        <v>-4.3104956653660056E-2</v>
      </c>
    </row>
    <row r="56" spans="1:4" x14ac:dyDescent="0.3">
      <c r="A56">
        <v>28</v>
      </c>
      <c r="B56">
        <v>0.34906539535145253</v>
      </c>
      <c r="C56">
        <v>-8.8123916874895403E-3</v>
      </c>
      <c r="D56">
        <v>-0.34644237992831389</v>
      </c>
    </row>
    <row r="57" spans="1:4" x14ac:dyDescent="0.3">
      <c r="A57">
        <v>29</v>
      </c>
      <c r="B57">
        <v>0.34715518834173409</v>
      </c>
      <c r="C57">
        <v>3.7063287955508895E-2</v>
      </c>
      <c r="D57">
        <v>1.4570725113709548</v>
      </c>
    </row>
    <row r="58" spans="1:4" x14ac:dyDescent="0.3">
      <c r="A58">
        <v>30</v>
      </c>
      <c r="B58">
        <v>0.34820680307804797</v>
      </c>
      <c r="C58">
        <v>-2.4911131995259406E-3</v>
      </c>
      <c r="D58">
        <v>-9.7933366572867483E-2</v>
      </c>
    </row>
    <row r="59" spans="1:4" x14ac:dyDescent="0.3">
      <c r="A59">
        <v>31</v>
      </c>
      <c r="B59">
        <v>0.34888928694791693</v>
      </c>
      <c r="C59">
        <v>6.1689539644908087E-2</v>
      </c>
      <c r="D59">
        <v>2.4252066509486272</v>
      </c>
    </row>
    <row r="60" spans="1:4" x14ac:dyDescent="0.3">
      <c r="A60">
        <v>32</v>
      </c>
      <c r="B60">
        <v>0.34810888697326137</v>
      </c>
      <c r="C60">
        <v>-2.3920056457451377E-2</v>
      </c>
      <c r="D60">
        <v>-0.94037142026988729</v>
      </c>
    </row>
    <row r="61" spans="1:4" x14ac:dyDescent="0.3">
      <c r="A61">
        <v>33</v>
      </c>
      <c r="B61">
        <v>0.34719523178241452</v>
      </c>
      <c r="C61">
        <v>-3.8946880999914946E-3</v>
      </c>
      <c r="D61">
        <v>-0.15311223811749547</v>
      </c>
    </row>
    <row r="62" spans="1:4" x14ac:dyDescent="0.3">
      <c r="A62">
        <v>34</v>
      </c>
      <c r="B62">
        <v>0.34745093294011975</v>
      </c>
      <c r="C62">
        <v>-9.8597492500517303E-3</v>
      </c>
      <c r="D62">
        <v>-0.38761724589859065</v>
      </c>
    </row>
    <row r="63" spans="1:4" x14ac:dyDescent="0.3">
      <c r="A63">
        <v>35</v>
      </c>
      <c r="B63">
        <v>0.34751247369741511</v>
      </c>
      <c r="C63">
        <v>-2.3527255029877125E-2</v>
      </c>
      <c r="D63">
        <v>-0.92492918095121823</v>
      </c>
    </row>
    <row r="64" spans="1:4" x14ac:dyDescent="0.3">
      <c r="A64">
        <v>36</v>
      </c>
      <c r="B64">
        <v>0.34714152253346769</v>
      </c>
      <c r="C64">
        <v>-3.0636088464765676E-2</v>
      </c>
      <c r="D64">
        <v>-1.2043994157108762</v>
      </c>
    </row>
    <row r="65" spans="1:4" x14ac:dyDescent="0.3">
      <c r="A65">
        <v>37</v>
      </c>
      <c r="B65">
        <v>0.34766985153391744</v>
      </c>
      <c r="C65">
        <v>5.7586330966665766E-3</v>
      </c>
      <c r="D65">
        <v>0.22638968238047835</v>
      </c>
    </row>
    <row r="66" spans="1:4" x14ac:dyDescent="0.3">
      <c r="A66">
        <v>38</v>
      </c>
      <c r="B66">
        <v>0.34707524914774818</v>
      </c>
      <c r="C66">
        <v>-1.5427286283472008E-3</v>
      </c>
      <c r="D66">
        <v>-6.0649435084336956E-2</v>
      </c>
    </row>
    <row r="67" spans="1:4" x14ac:dyDescent="0.3">
      <c r="A67">
        <v>39</v>
      </c>
      <c r="B67">
        <v>0.34707052476751443</v>
      </c>
      <c r="C67">
        <v>-2.5533217156204491E-3</v>
      </c>
      <c r="D67">
        <v>-0.10037897579359539</v>
      </c>
    </row>
    <row r="68" spans="1:4" x14ac:dyDescent="0.3">
      <c r="A68">
        <v>40</v>
      </c>
      <c r="B68">
        <v>0.34531219936444102</v>
      </c>
      <c r="C68">
        <v>1.3858688035680966E-2</v>
      </c>
      <c r="D68">
        <v>0.54482790098644962</v>
      </c>
    </row>
    <row r="69" spans="1:4" x14ac:dyDescent="0.3">
      <c r="A69">
        <v>41</v>
      </c>
      <c r="B69">
        <v>0.34608563085844485</v>
      </c>
      <c r="C69">
        <v>1.2367125587538164E-2</v>
      </c>
      <c r="D69">
        <v>0.48618996673758025</v>
      </c>
    </row>
    <row r="70" spans="1:4" x14ac:dyDescent="0.3">
      <c r="A70">
        <v>42</v>
      </c>
      <c r="B70">
        <v>0.34679793131889786</v>
      </c>
      <c r="C70">
        <v>2.0501841778140129E-2</v>
      </c>
      <c r="D70">
        <v>0.80599082637417452</v>
      </c>
    </row>
    <row r="71" spans="1:4" x14ac:dyDescent="0.3">
      <c r="A71">
        <v>43</v>
      </c>
      <c r="B71">
        <v>0.3439069770200871</v>
      </c>
      <c r="C71">
        <v>-1.3905507074602086E-2</v>
      </c>
      <c r="D71">
        <v>-0.54666850224942076</v>
      </c>
    </row>
    <row r="72" spans="1:4" x14ac:dyDescent="0.3">
      <c r="A72">
        <v>44</v>
      </c>
      <c r="B72">
        <v>0.34537038828937838</v>
      </c>
      <c r="C72">
        <v>-3.2076880327935375E-2</v>
      </c>
      <c r="D72">
        <v>-1.261041401196664</v>
      </c>
    </row>
    <row r="73" spans="1:4" x14ac:dyDescent="0.3">
      <c r="A73">
        <v>45</v>
      </c>
      <c r="B73">
        <v>0.34519529586032061</v>
      </c>
      <c r="C73">
        <v>-1.614779972804159E-2</v>
      </c>
      <c r="D73">
        <v>-0.63481996338524049</v>
      </c>
    </row>
    <row r="74" spans="1:4" x14ac:dyDescent="0.3">
      <c r="A74">
        <v>46</v>
      </c>
      <c r="B74">
        <v>0.3452583577415349</v>
      </c>
      <c r="C74">
        <v>2.9897074576351046E-3</v>
      </c>
      <c r="D74">
        <v>0.11753464934870596</v>
      </c>
    </row>
    <row r="75" spans="1:4" x14ac:dyDescent="0.3">
      <c r="A75">
        <v>47</v>
      </c>
      <c r="B75">
        <v>0.34433315560598637</v>
      </c>
      <c r="C75">
        <v>-1.0434950643574359E-2</v>
      </c>
      <c r="D75">
        <v>-0.41023019216526196</v>
      </c>
    </row>
    <row r="76" spans="1:4" x14ac:dyDescent="0.3">
      <c r="A76">
        <v>48</v>
      </c>
      <c r="B76">
        <v>0.34371447579193032</v>
      </c>
      <c r="C76">
        <v>-9.7939447487123132E-3</v>
      </c>
      <c r="D76">
        <v>-0.38503026737306872</v>
      </c>
    </row>
    <row r="77" spans="1:4" x14ac:dyDescent="0.3">
      <c r="A77">
        <v>49</v>
      </c>
      <c r="B77">
        <v>0.34349674215818682</v>
      </c>
      <c r="C77">
        <v>-1.1758525420343835E-2</v>
      </c>
      <c r="D77">
        <v>-0.46226401135285788</v>
      </c>
    </row>
    <row r="78" spans="1:4" x14ac:dyDescent="0.3">
      <c r="A78">
        <v>50</v>
      </c>
      <c r="B78">
        <v>0.34474318336988152</v>
      </c>
      <c r="C78">
        <v>2.1218607886546503E-2</v>
      </c>
      <c r="D78">
        <v>0.83416911953842221</v>
      </c>
    </row>
    <row r="79" spans="1:4" x14ac:dyDescent="0.3">
      <c r="A79">
        <v>51</v>
      </c>
      <c r="B79">
        <v>0.34400351015932534</v>
      </c>
      <c r="C79">
        <v>4.8600976322776823E-3</v>
      </c>
      <c r="D79">
        <v>0.19106547349688965</v>
      </c>
    </row>
    <row r="80" spans="1:4" x14ac:dyDescent="0.3">
      <c r="A80">
        <v>52</v>
      </c>
      <c r="B80">
        <v>0.34309677888376561</v>
      </c>
      <c r="C80">
        <v>-8.9179548988236323E-3</v>
      </c>
      <c r="D80">
        <v>-0.35059239634433143</v>
      </c>
    </row>
    <row r="81" spans="1:4" x14ac:dyDescent="0.3">
      <c r="A81">
        <v>53</v>
      </c>
      <c r="B81">
        <v>0.34213823826435763</v>
      </c>
      <c r="C81">
        <v>7.2996878923883846E-3</v>
      </c>
      <c r="D81">
        <v>0.28697331392601372</v>
      </c>
    </row>
    <row r="82" spans="1:4" x14ac:dyDescent="0.3">
      <c r="A82">
        <v>54</v>
      </c>
      <c r="B82">
        <v>0.34254032122776035</v>
      </c>
      <c r="C82">
        <v>1.1622836844185636E-2</v>
      </c>
      <c r="D82">
        <v>0.45692967364745768</v>
      </c>
    </row>
    <row r="83" spans="1:4" x14ac:dyDescent="0.3">
      <c r="A83">
        <v>55</v>
      </c>
      <c r="B83">
        <v>0.3418146331773797</v>
      </c>
      <c r="C83">
        <v>-3.3235511933984718E-2</v>
      </c>
      <c r="D83">
        <v>-1.3065907940623651</v>
      </c>
    </row>
    <row r="84" spans="1:4" x14ac:dyDescent="0.3">
      <c r="A84">
        <v>56</v>
      </c>
      <c r="B84">
        <v>0.34089556757995393</v>
      </c>
      <c r="C84">
        <v>-1.3624489448216925E-2</v>
      </c>
      <c r="D84">
        <v>-0.53562082997846483</v>
      </c>
    </row>
    <row r="85" spans="1:4" x14ac:dyDescent="0.3">
      <c r="A85">
        <v>57</v>
      </c>
      <c r="B85">
        <v>0.34087582473778655</v>
      </c>
      <c r="C85">
        <v>1.0166889373912469E-2</v>
      </c>
      <c r="D85">
        <v>0.39969187435988007</v>
      </c>
    </row>
    <row r="86" spans="1:4" x14ac:dyDescent="0.3">
      <c r="A86">
        <v>58</v>
      </c>
      <c r="B86">
        <v>0.34082070325449709</v>
      </c>
      <c r="C86">
        <v>-4.4291990037438111E-2</v>
      </c>
      <c r="D86">
        <v>-1.7412551534806526</v>
      </c>
    </row>
    <row r="87" spans="1:4" x14ac:dyDescent="0.3">
      <c r="A87">
        <v>59</v>
      </c>
      <c r="B87">
        <v>0.34082310913828451</v>
      </c>
      <c r="C87">
        <v>-1.6193638572435498E-2</v>
      </c>
      <c r="D87">
        <v>-0.6366220301689417</v>
      </c>
    </row>
    <row r="88" spans="1:4" x14ac:dyDescent="0.3">
      <c r="A88">
        <v>60</v>
      </c>
      <c r="B88">
        <v>0.34108537752798745</v>
      </c>
      <c r="C88">
        <v>3.2050797080915294E-3</v>
      </c>
      <c r="D88">
        <v>0.12600159880631645</v>
      </c>
    </row>
    <row r="89" spans="1:4" x14ac:dyDescent="0.3">
      <c r="A89">
        <v>61</v>
      </c>
      <c r="B89">
        <v>0.34079460882372192</v>
      </c>
      <c r="C89">
        <v>4.4945155731750952E-3</v>
      </c>
      <c r="D89">
        <v>0.1766933117607748</v>
      </c>
    </row>
    <row r="90" spans="1:4" x14ac:dyDescent="0.3">
      <c r="A90">
        <v>62</v>
      </c>
      <c r="B90">
        <v>0.33953183043937202</v>
      </c>
      <c r="C90">
        <v>1.8443909259770963E-2</v>
      </c>
      <c r="D90">
        <v>0.72508713249867129</v>
      </c>
    </row>
    <row r="91" spans="1:4" x14ac:dyDescent="0.3">
      <c r="A91">
        <v>63</v>
      </c>
      <c r="B91">
        <v>0.34039397797159771</v>
      </c>
      <c r="C91">
        <v>-1.1048537570962691E-2</v>
      </c>
      <c r="D91">
        <v>-0.43435219252063573</v>
      </c>
    </row>
    <row r="92" spans="1:4" x14ac:dyDescent="0.3">
      <c r="A92">
        <v>64</v>
      </c>
      <c r="B92">
        <v>0.33976178283611785</v>
      </c>
      <c r="C92">
        <v>1.7532886048535146E-2</v>
      </c>
      <c r="D92">
        <v>0.68927199165347541</v>
      </c>
    </row>
    <row r="93" spans="1:4" x14ac:dyDescent="0.3">
      <c r="A93">
        <v>65</v>
      </c>
      <c r="B93">
        <v>0.3397645650283968</v>
      </c>
      <c r="C93">
        <v>-1.358136776933383E-2</v>
      </c>
      <c r="D93">
        <v>-0.533925583377026</v>
      </c>
    </row>
    <row r="94" spans="1:4" x14ac:dyDescent="0.3">
      <c r="A94">
        <v>66</v>
      </c>
      <c r="B94">
        <v>0.33945413280911835</v>
      </c>
      <c r="C94">
        <v>1.3079075484560665E-2</v>
      </c>
      <c r="D94">
        <v>0.51417891973252583</v>
      </c>
    </row>
    <row r="95" spans="1:4" x14ac:dyDescent="0.3">
      <c r="A95">
        <v>67</v>
      </c>
      <c r="B95">
        <v>0.33780935163391584</v>
      </c>
      <c r="C95">
        <v>-1.3082333367672838E-2</v>
      </c>
      <c r="D95">
        <v>-0.51430699719650319</v>
      </c>
    </row>
    <row r="96" spans="1:4" x14ac:dyDescent="0.3">
      <c r="A96">
        <v>68</v>
      </c>
      <c r="B96">
        <v>0.3397846866415129</v>
      </c>
      <c r="C96">
        <v>-4.1045520298254923E-2</v>
      </c>
      <c r="D96">
        <v>-1.6136263845047376</v>
      </c>
    </row>
    <row r="97" spans="1:4" x14ac:dyDescent="0.3">
      <c r="A97">
        <v>69</v>
      </c>
      <c r="B97">
        <v>0.33842414361037737</v>
      </c>
      <c r="C97">
        <v>1.970346607455864E-2</v>
      </c>
      <c r="D97">
        <v>0.77460420754986892</v>
      </c>
    </row>
    <row r="98" spans="1:4" x14ac:dyDescent="0.3">
      <c r="A98">
        <v>70</v>
      </c>
      <c r="B98">
        <v>0.33844289251146542</v>
      </c>
      <c r="C98">
        <v>1.1713618504285594E-2</v>
      </c>
      <c r="D98">
        <v>0.46049858155511703</v>
      </c>
    </row>
    <row r="99" spans="1:4" x14ac:dyDescent="0.3">
      <c r="A99">
        <v>71</v>
      </c>
      <c r="B99">
        <v>0.33885217073303475</v>
      </c>
      <c r="C99">
        <v>-3.3757600753672734E-2</v>
      </c>
      <c r="D99">
        <v>-1.3271157207384519</v>
      </c>
    </row>
    <row r="100" spans="1:4" x14ac:dyDescent="0.3">
      <c r="A100">
        <v>72</v>
      </c>
      <c r="B100">
        <v>0.33786936573326881</v>
      </c>
      <c r="C100">
        <v>6.3248216694561932E-3</v>
      </c>
      <c r="D100">
        <v>0.24864830678137917</v>
      </c>
    </row>
    <row r="101" spans="1:4" x14ac:dyDescent="0.3">
      <c r="A101">
        <v>73</v>
      </c>
      <c r="B101">
        <v>0.33704401205910772</v>
      </c>
      <c r="C101">
        <v>-1.6235098536554748E-2</v>
      </c>
      <c r="D101">
        <v>-0.63825194962220511</v>
      </c>
    </row>
    <row r="102" spans="1:4" x14ac:dyDescent="0.3">
      <c r="A102">
        <v>74</v>
      </c>
      <c r="B102">
        <v>0.33842521157210992</v>
      </c>
      <c r="C102">
        <v>2.0350075112892108E-2</v>
      </c>
      <c r="D102">
        <v>0.80002440924623963</v>
      </c>
    </row>
    <row r="103" spans="1:4" x14ac:dyDescent="0.3">
      <c r="A103">
        <v>75</v>
      </c>
      <c r="B103">
        <v>0.33708118502685375</v>
      </c>
      <c r="C103">
        <v>8.6702213671032702E-3</v>
      </c>
      <c r="D103">
        <v>0.34085322480488545</v>
      </c>
    </row>
    <row r="104" spans="1:4" x14ac:dyDescent="0.3">
      <c r="A104">
        <v>76</v>
      </c>
      <c r="B104">
        <v>0.33620421061250383</v>
      </c>
      <c r="C104">
        <v>-2.1466290015116851E-2</v>
      </c>
      <c r="D104">
        <v>-0.84390627026101639</v>
      </c>
    </row>
    <row r="105" spans="1:4" x14ac:dyDescent="0.3">
      <c r="A105">
        <v>77</v>
      </c>
      <c r="B105">
        <v>0.33461622007919989</v>
      </c>
      <c r="C105">
        <v>-2.4939146924029876E-2</v>
      </c>
      <c r="D105">
        <v>-0.98043501924778165</v>
      </c>
    </row>
    <row r="106" spans="1:4" x14ac:dyDescent="0.3">
      <c r="A106">
        <v>78</v>
      </c>
      <c r="B106">
        <v>0.33627949017634062</v>
      </c>
      <c r="C106">
        <v>-3.7437292411337642E-2</v>
      </c>
      <c r="D106">
        <v>-1.4717757835785499</v>
      </c>
    </row>
    <row r="107" spans="1:4" x14ac:dyDescent="0.3">
      <c r="A107">
        <v>79</v>
      </c>
      <c r="B107">
        <v>0.33525732502374606</v>
      </c>
      <c r="C107">
        <v>6.4487745154039322E-3</v>
      </c>
      <c r="D107">
        <v>0.25352127662564805</v>
      </c>
    </row>
    <row r="108" spans="1:4" x14ac:dyDescent="0.3">
      <c r="A108">
        <v>80</v>
      </c>
      <c r="B108">
        <v>0.33237497605422173</v>
      </c>
      <c r="C108">
        <v>7.8344804016228231E-4</v>
      </c>
      <c r="D108">
        <v>3.079976619392821E-2</v>
      </c>
    </row>
    <row r="109" spans="1:4" x14ac:dyDescent="0.3">
      <c r="A109">
        <v>81</v>
      </c>
      <c r="B109">
        <v>0.3307158316742278</v>
      </c>
      <c r="C109">
        <v>-2.866353544505279E-2</v>
      </c>
      <c r="D109">
        <v>-1.126852254064139</v>
      </c>
    </row>
    <row r="110" spans="1:4" x14ac:dyDescent="0.3">
      <c r="A110">
        <v>82</v>
      </c>
      <c r="B110">
        <v>0.33265317806171074</v>
      </c>
      <c r="C110">
        <v>1.2607817763709284E-2</v>
      </c>
      <c r="D110">
        <v>0.49565232080670618</v>
      </c>
    </row>
    <row r="111" spans="1:4" x14ac:dyDescent="0.3">
      <c r="A111">
        <v>83</v>
      </c>
      <c r="B111">
        <v>0.33142854792275045</v>
      </c>
      <c r="C111">
        <v>2.5220711787735661E-3</v>
      </c>
      <c r="D111">
        <v>9.9150420511078682E-2</v>
      </c>
    </row>
    <row r="112" spans="1:4" x14ac:dyDescent="0.3">
      <c r="A112">
        <v>84</v>
      </c>
      <c r="B112">
        <v>0.33163491922200372</v>
      </c>
      <c r="C112">
        <v>7.4550894726242989E-3</v>
      </c>
      <c r="D112">
        <v>0.29308263080737534</v>
      </c>
    </row>
    <row r="113" spans="1:4" x14ac:dyDescent="0.3">
      <c r="A113">
        <v>85</v>
      </c>
      <c r="B113">
        <v>0.33060258093049177</v>
      </c>
      <c r="C113">
        <v>1.5978887060178248E-2</v>
      </c>
      <c r="D113">
        <v>0.6281794838503042</v>
      </c>
    </row>
    <row r="114" spans="1:4" x14ac:dyDescent="0.3">
      <c r="A114">
        <v>86</v>
      </c>
      <c r="B114">
        <v>0.33156040118407143</v>
      </c>
      <c r="C114">
        <v>8.8679586338405447E-3</v>
      </c>
      <c r="D114">
        <v>0.34862688849555334</v>
      </c>
    </row>
    <row r="115" spans="1:4" x14ac:dyDescent="0.3">
      <c r="A115">
        <v>87</v>
      </c>
      <c r="B115">
        <v>0.33071230863137818</v>
      </c>
      <c r="C115">
        <v>-4.041408611502717E-2</v>
      </c>
      <c r="D115">
        <v>-1.5888027533086722</v>
      </c>
    </row>
    <row r="116" spans="1:4" x14ac:dyDescent="0.3">
      <c r="A116">
        <v>88</v>
      </c>
      <c r="B116">
        <v>0.3315273458741459</v>
      </c>
      <c r="C116">
        <v>2.672829440180513E-2</v>
      </c>
      <c r="D116">
        <v>1.0507719416434518</v>
      </c>
    </row>
    <row r="117" spans="1:4" x14ac:dyDescent="0.3">
      <c r="A117">
        <v>89</v>
      </c>
      <c r="B117">
        <v>0.33153948212220918</v>
      </c>
      <c r="C117">
        <v>3.8736521206400809E-2</v>
      </c>
      <c r="D117">
        <v>1.5228524869066682</v>
      </c>
    </row>
    <row r="118" spans="1:4" x14ac:dyDescent="0.3">
      <c r="A118">
        <v>90</v>
      </c>
      <c r="B118">
        <v>0.32930814464334213</v>
      </c>
      <c r="C118">
        <v>1.6202160927361875E-2</v>
      </c>
      <c r="D118">
        <v>0.63695707030651061</v>
      </c>
    </row>
    <row r="119" spans="1:4" x14ac:dyDescent="0.3">
      <c r="A119">
        <v>91</v>
      </c>
      <c r="B119">
        <v>0.33023004303172632</v>
      </c>
      <c r="C119">
        <v>3.8807563252554689E-2</v>
      </c>
      <c r="D119">
        <v>1.5256453695221184</v>
      </c>
    </row>
    <row r="120" spans="1:4" x14ac:dyDescent="0.3">
      <c r="A120">
        <v>92</v>
      </c>
      <c r="B120">
        <v>0.32800362543032646</v>
      </c>
      <c r="C120">
        <v>-6.7767705669144473E-3</v>
      </c>
      <c r="D120">
        <v>-0.26641581612435294</v>
      </c>
    </row>
    <row r="121" spans="1:4" x14ac:dyDescent="0.3">
      <c r="A121">
        <v>93</v>
      </c>
      <c r="B121">
        <v>0.32691443926324654</v>
      </c>
      <c r="C121">
        <v>-1.5514027345778558E-2</v>
      </c>
      <c r="D121">
        <v>-0.6099044103514657</v>
      </c>
    </row>
    <row r="122" spans="1:4" x14ac:dyDescent="0.3">
      <c r="A122">
        <v>94</v>
      </c>
      <c r="B122">
        <v>0.32553476790746627</v>
      </c>
      <c r="C122">
        <v>9.0776859291537559E-3</v>
      </c>
      <c r="D122">
        <v>0.35687191730281648</v>
      </c>
    </row>
    <row r="123" spans="1:4" x14ac:dyDescent="0.3">
      <c r="A123">
        <v>95</v>
      </c>
      <c r="B123">
        <v>0.32641408825621232</v>
      </c>
      <c r="C123">
        <v>1.1398308236139687E-2</v>
      </c>
      <c r="D123">
        <v>0.44810275944619055</v>
      </c>
    </row>
    <row r="124" spans="1:4" x14ac:dyDescent="0.3">
      <c r="A124">
        <v>96</v>
      </c>
      <c r="B124">
        <v>0.32655169287040747</v>
      </c>
      <c r="C124">
        <v>4.3677480220742526E-2</v>
      </c>
      <c r="D124">
        <v>1.7170968714914894</v>
      </c>
    </row>
    <row r="125" spans="1:4" x14ac:dyDescent="0.3">
      <c r="A125">
        <v>97</v>
      </c>
      <c r="B125">
        <v>0.32390813892883052</v>
      </c>
      <c r="C125">
        <v>3.8129186708551477E-2</v>
      </c>
      <c r="D125">
        <v>1.4989762888994698</v>
      </c>
    </row>
    <row r="126" spans="1:4" x14ac:dyDescent="0.3">
      <c r="A126">
        <v>98</v>
      </c>
      <c r="B126">
        <v>0.32251809660558983</v>
      </c>
      <c r="C126">
        <v>7.5904288091711569E-3</v>
      </c>
      <c r="D126">
        <v>0.29840323882321923</v>
      </c>
    </row>
    <row r="127" spans="1:4" x14ac:dyDescent="0.3">
      <c r="A127">
        <v>99</v>
      </c>
      <c r="B127">
        <v>0.32390955271978406</v>
      </c>
      <c r="C127">
        <v>2.0810319963557922E-2</v>
      </c>
      <c r="D127">
        <v>0.81811805817480188</v>
      </c>
    </row>
    <row r="128" spans="1:4" x14ac:dyDescent="0.3">
      <c r="A128">
        <v>100</v>
      </c>
      <c r="B128">
        <v>0.32208552120390627</v>
      </c>
      <c r="C128">
        <v>-1.4054228911583255E-2</v>
      </c>
      <c r="D128">
        <v>-0.55251521775847057</v>
      </c>
    </row>
    <row r="129" spans="1:4" x14ac:dyDescent="0.3">
      <c r="A129">
        <v>101</v>
      </c>
      <c r="B129">
        <v>0.32161516688661629</v>
      </c>
      <c r="C129">
        <v>3.240573265955371E-2</v>
      </c>
      <c r="D129">
        <v>1.2739696037154613</v>
      </c>
    </row>
    <row r="130" spans="1:4" x14ac:dyDescent="0.3">
      <c r="A130">
        <v>102</v>
      </c>
      <c r="B130">
        <v>0.32160840656761952</v>
      </c>
      <c r="C130">
        <v>2.5558611383726504E-2</v>
      </c>
      <c r="D130">
        <v>1.0047880835813807</v>
      </c>
    </row>
    <row r="131" spans="1:4" x14ac:dyDescent="0.3">
      <c r="A131">
        <v>103</v>
      </c>
      <c r="B131">
        <v>0.32244861283445203</v>
      </c>
      <c r="C131">
        <v>2.4886835560809506E-3</v>
      </c>
      <c r="D131">
        <v>9.7837849772512989E-2</v>
      </c>
    </row>
    <row r="132" spans="1:4" x14ac:dyDescent="0.3">
      <c r="A132">
        <v>104</v>
      </c>
      <c r="B132">
        <v>0.31924572856006</v>
      </c>
      <c r="C132">
        <v>-2.4076588666640031E-2</v>
      </c>
      <c r="D132">
        <v>-0.94652518567318189</v>
      </c>
    </row>
    <row r="133" spans="1:4" x14ac:dyDescent="0.3">
      <c r="A133">
        <v>105</v>
      </c>
      <c r="B133">
        <v>0.31976871550461572</v>
      </c>
      <c r="C133">
        <v>-2.7208670436076721E-2</v>
      </c>
      <c r="D133">
        <v>-1.0696570096789357</v>
      </c>
    </row>
    <row r="134" spans="1:4" x14ac:dyDescent="0.3">
      <c r="A134">
        <v>106</v>
      </c>
      <c r="B134">
        <v>0.31974930726984785</v>
      </c>
      <c r="C134">
        <v>7.5246260647692131E-2</v>
      </c>
      <c r="D134">
        <v>2.9581632936834472</v>
      </c>
    </row>
    <row r="135" spans="1:4" x14ac:dyDescent="0.3">
      <c r="A135">
        <v>107</v>
      </c>
      <c r="B135">
        <v>0.31777394836301304</v>
      </c>
      <c r="C135">
        <v>-2.5414267680593017E-2</v>
      </c>
      <c r="D135">
        <v>-0.9991134860584151</v>
      </c>
    </row>
    <row r="136" spans="1:4" x14ac:dyDescent="0.3">
      <c r="A136">
        <v>108</v>
      </c>
      <c r="B136">
        <v>0.31770573147280956</v>
      </c>
      <c r="C136">
        <v>-2.7455927810509539E-2</v>
      </c>
      <c r="D136">
        <v>-1.0793774620023318</v>
      </c>
    </row>
    <row r="137" spans="1:4" x14ac:dyDescent="0.3">
      <c r="A137">
        <v>109</v>
      </c>
      <c r="B137">
        <v>0.31618007388764913</v>
      </c>
      <c r="C137">
        <v>-7.4938757484591112E-3</v>
      </c>
      <c r="D137">
        <v>-0.29460743930264965</v>
      </c>
    </row>
    <row r="138" spans="1:4" x14ac:dyDescent="0.3">
      <c r="A138">
        <v>110</v>
      </c>
      <c r="B138">
        <v>0.31727232720629839</v>
      </c>
      <c r="C138">
        <v>2.7032338137622625E-2</v>
      </c>
      <c r="D138">
        <v>1.0627248415115369</v>
      </c>
    </row>
    <row r="139" spans="1:4" x14ac:dyDescent="0.3">
      <c r="A139">
        <v>111</v>
      </c>
      <c r="B139">
        <v>0.31730866631582511</v>
      </c>
      <c r="C139">
        <v>-7.1396903268021172E-3</v>
      </c>
      <c r="D139">
        <v>-0.28068331464203572</v>
      </c>
    </row>
    <row r="140" spans="1:4" x14ac:dyDescent="0.3">
      <c r="A140">
        <v>112</v>
      </c>
      <c r="B140">
        <v>0.31422444598378307</v>
      </c>
      <c r="C140">
        <v>-9.6506578369010554E-3</v>
      </c>
      <c r="D140">
        <v>-0.37939721558635081</v>
      </c>
    </row>
    <row r="141" spans="1:4" x14ac:dyDescent="0.3">
      <c r="A141">
        <v>113</v>
      </c>
      <c r="B141">
        <v>0.30442467414774704</v>
      </c>
      <c r="C141">
        <v>-3.832786897964402E-2</v>
      </c>
      <c r="D141">
        <v>-1.5067871036348814</v>
      </c>
    </row>
    <row r="142" spans="1:4" x14ac:dyDescent="0.3">
      <c r="A142">
        <v>114</v>
      </c>
      <c r="B142">
        <v>0.29203255338703649</v>
      </c>
      <c r="C142">
        <v>3.0227016755137504E-2</v>
      </c>
      <c r="D142">
        <v>1.1883175412696709</v>
      </c>
    </row>
    <row r="143" spans="1:4" x14ac:dyDescent="0.3">
      <c r="A143">
        <v>115</v>
      </c>
      <c r="B143">
        <v>0.33369808357347225</v>
      </c>
      <c r="C143">
        <v>-6.4026710474592297E-3</v>
      </c>
      <c r="D143">
        <v>-0.25170880667150536</v>
      </c>
    </row>
    <row r="144" spans="1:4" x14ac:dyDescent="0.3">
      <c r="A144">
        <v>116</v>
      </c>
      <c r="B144">
        <v>0.3332232851335763</v>
      </c>
      <c r="C144">
        <v>7.5247813141171571E-4</v>
      </c>
      <c r="D144">
        <v>2.9582243270050372E-2</v>
      </c>
    </row>
    <row r="145" spans="1:4" x14ac:dyDescent="0.3">
      <c r="A145">
        <v>117</v>
      </c>
      <c r="B145">
        <v>0.33529632316902191</v>
      </c>
      <c r="C145">
        <v>-6.0843871329279153E-3</v>
      </c>
      <c r="D145">
        <v>-0.23919608132366724</v>
      </c>
    </row>
    <row r="146" spans="1:4" x14ac:dyDescent="0.3">
      <c r="A146">
        <v>118</v>
      </c>
      <c r="B146">
        <v>0.32767112565845391</v>
      </c>
      <c r="C146">
        <v>-4.4831893493573916E-2</v>
      </c>
      <c r="D146">
        <v>-1.7624804286282325</v>
      </c>
    </row>
    <row r="147" spans="1:4" x14ac:dyDescent="0.3">
      <c r="A147">
        <v>119</v>
      </c>
      <c r="B147">
        <v>0.32347038960447472</v>
      </c>
      <c r="C147">
        <v>1.773297772109228E-2</v>
      </c>
      <c r="D147">
        <v>0.69713821432069312</v>
      </c>
    </row>
    <row r="148" spans="1:4" x14ac:dyDescent="0.3">
      <c r="A148">
        <v>120</v>
      </c>
      <c r="B148">
        <v>0.33496060951177181</v>
      </c>
      <c r="C148">
        <v>-2.039518872239382E-2</v>
      </c>
      <c r="D148">
        <v>-0.80179796480268617</v>
      </c>
    </row>
    <row r="149" spans="1:4" x14ac:dyDescent="0.3">
      <c r="A149">
        <v>121</v>
      </c>
      <c r="B149">
        <v>0.34122835986571143</v>
      </c>
      <c r="C149">
        <v>5.9050426141005752E-3</v>
      </c>
      <c r="D149">
        <v>0.23214549345455923</v>
      </c>
    </row>
    <row r="150" spans="1:4" x14ac:dyDescent="0.3">
      <c r="A150">
        <v>122</v>
      </c>
      <c r="B150">
        <v>0.33254480435292427</v>
      </c>
      <c r="C150">
        <v>6.2878199539147528E-3</v>
      </c>
      <c r="D150">
        <v>0.24719365487209041</v>
      </c>
    </row>
    <row r="151" spans="1:4" x14ac:dyDescent="0.3">
      <c r="A151">
        <v>123</v>
      </c>
      <c r="B151">
        <v>0.3244956398898684</v>
      </c>
      <c r="C151">
        <v>-1.2116014166393407E-2</v>
      </c>
      <c r="D151">
        <v>-0.47631799991476265</v>
      </c>
    </row>
    <row r="152" spans="1:4" x14ac:dyDescent="0.3">
      <c r="A152">
        <v>124</v>
      </c>
      <c r="B152">
        <v>0.30757208058010055</v>
      </c>
      <c r="C152">
        <v>-5.0267883698744575E-2</v>
      </c>
      <c r="D152">
        <v>-1.9761860207911275</v>
      </c>
    </row>
    <row r="153" spans="1:4" x14ac:dyDescent="0.3">
      <c r="A153">
        <v>125</v>
      </c>
      <c r="B153">
        <v>0.32985802147328186</v>
      </c>
      <c r="C153">
        <v>2.4981693193672161E-2</v>
      </c>
      <c r="D153">
        <v>0.98210764473183387</v>
      </c>
    </row>
    <row r="154" spans="1:4" x14ac:dyDescent="0.3">
      <c r="A154">
        <v>126</v>
      </c>
      <c r="B154">
        <v>0.3422204437516132</v>
      </c>
      <c r="C154">
        <v>9.4221332943758007E-3</v>
      </c>
      <c r="D154">
        <v>0.37041320883857176</v>
      </c>
    </row>
    <row r="155" spans="1:4" x14ac:dyDescent="0.3">
      <c r="A155">
        <v>127</v>
      </c>
      <c r="B155">
        <v>0.33603092598504464</v>
      </c>
      <c r="C155">
        <v>-1.6326853807634656E-2</v>
      </c>
      <c r="D155">
        <v>-0.64185913318952403</v>
      </c>
    </row>
    <row r="156" spans="1:4" x14ac:dyDescent="0.3">
      <c r="A156">
        <v>128</v>
      </c>
      <c r="B156">
        <v>0.33671267910859226</v>
      </c>
      <c r="C156">
        <v>-2.1887524502928246E-2</v>
      </c>
      <c r="D156">
        <v>-0.86046630114031086</v>
      </c>
    </row>
    <row r="157" spans="1:4" x14ac:dyDescent="0.3">
      <c r="A157">
        <v>129</v>
      </c>
      <c r="B157">
        <v>0.325515783648053</v>
      </c>
      <c r="C157">
        <v>2.8016569653053991E-2</v>
      </c>
      <c r="D157">
        <v>1.1014180272775036</v>
      </c>
    </row>
    <row r="158" spans="1:4" x14ac:dyDescent="0.3">
      <c r="A158">
        <v>130</v>
      </c>
      <c r="B158">
        <v>0.31910029981302934</v>
      </c>
      <c r="C158">
        <v>2.6767714687086663E-2</v>
      </c>
      <c r="D158">
        <v>1.052321675011497</v>
      </c>
    </row>
    <row r="159" spans="1:4" x14ac:dyDescent="0.3">
      <c r="A159">
        <v>131</v>
      </c>
      <c r="B159">
        <v>0.32789034820953994</v>
      </c>
      <c r="C159">
        <v>1.7028317145126037E-2</v>
      </c>
      <c r="D159">
        <v>0.66943582708727367</v>
      </c>
    </row>
    <row r="160" spans="1:4" x14ac:dyDescent="0.3">
      <c r="A160">
        <v>132</v>
      </c>
      <c r="B160">
        <v>0.31001940163236436</v>
      </c>
      <c r="C160">
        <v>-3.183663439413037E-2</v>
      </c>
      <c r="D160">
        <v>-1.2515965902954798</v>
      </c>
    </row>
    <row r="161" spans="1:4" x14ac:dyDescent="0.3">
      <c r="A161">
        <v>133</v>
      </c>
      <c r="B161">
        <v>0.33576140259646559</v>
      </c>
      <c r="C161">
        <v>9.8960564858484035E-3</v>
      </c>
      <c r="D161">
        <v>0.38904459566061661</v>
      </c>
    </row>
    <row r="162" spans="1:4" x14ac:dyDescent="0.3">
      <c r="A162">
        <v>134</v>
      </c>
      <c r="B162">
        <v>0.31249865098709662</v>
      </c>
      <c r="C162">
        <v>1.1373076351437361E-2</v>
      </c>
      <c r="D162">
        <v>0.44711081599924185</v>
      </c>
    </row>
    <row r="163" spans="1:4" x14ac:dyDescent="0.3">
      <c r="A163">
        <v>135</v>
      </c>
      <c r="B163">
        <v>0.33691552601606356</v>
      </c>
      <c r="C163">
        <v>5.6057034756017421E-2</v>
      </c>
      <c r="D163">
        <v>2.2037754586157496</v>
      </c>
    </row>
    <row r="164" spans="1:4" x14ac:dyDescent="0.3">
      <c r="A164">
        <v>136</v>
      </c>
      <c r="B164">
        <v>0.30917174647749129</v>
      </c>
      <c r="C164">
        <v>4.0315784268176724E-2</v>
      </c>
      <c r="D164">
        <v>1.5849382035948227</v>
      </c>
    </row>
    <row r="165" spans="1:4" x14ac:dyDescent="0.3">
      <c r="A165">
        <v>137</v>
      </c>
      <c r="B165">
        <v>0.30108496994996353</v>
      </c>
      <c r="C165">
        <v>-4.0455429442790514E-2</v>
      </c>
      <c r="D165">
        <v>-1.5904280874259495</v>
      </c>
    </row>
    <row r="166" spans="1:4" x14ac:dyDescent="0.3">
      <c r="A166">
        <v>138</v>
      </c>
      <c r="B166">
        <v>0.32834891974402358</v>
      </c>
      <c r="C166">
        <v>3.2474251722197423E-2</v>
      </c>
      <c r="D166">
        <v>1.276663300043831</v>
      </c>
    </row>
    <row r="167" spans="1:4" x14ac:dyDescent="0.3">
      <c r="A167">
        <v>139</v>
      </c>
      <c r="B167">
        <v>0.31206653477038937</v>
      </c>
      <c r="C167">
        <v>-2.1661021781681389E-2</v>
      </c>
      <c r="D167">
        <v>-0.85156177844184744</v>
      </c>
    </row>
    <row r="168" spans="1:4" x14ac:dyDescent="0.3">
      <c r="A168">
        <v>140</v>
      </c>
      <c r="B168">
        <v>0.31798638111843575</v>
      </c>
      <c r="C168">
        <v>2.0528569547498265E-2</v>
      </c>
      <c r="D168">
        <v>0.80704157767472706</v>
      </c>
    </row>
    <row r="169" spans="1:4" x14ac:dyDescent="0.3">
      <c r="A169">
        <v>141</v>
      </c>
      <c r="B169">
        <v>0.33659871702177235</v>
      </c>
      <c r="C169">
        <v>9.2406266871326581E-3</v>
      </c>
      <c r="D169">
        <v>0.36327762258503543</v>
      </c>
    </row>
    <row r="170" spans="1:4" x14ac:dyDescent="0.3">
      <c r="A170">
        <v>142</v>
      </c>
      <c r="B170">
        <v>0.33480131230650678</v>
      </c>
      <c r="C170">
        <v>2.4223408682684244E-2</v>
      </c>
      <c r="D170">
        <v>0.95229713471758037</v>
      </c>
    </row>
    <row r="171" spans="1:4" x14ac:dyDescent="0.3">
      <c r="A171">
        <v>143</v>
      </c>
      <c r="B171">
        <v>0.31284374289385597</v>
      </c>
      <c r="C171">
        <v>-1.1605722181949885E-3</v>
      </c>
      <c r="D171">
        <v>-4.5625684332773413E-2</v>
      </c>
    </row>
    <row r="172" spans="1:4" x14ac:dyDescent="0.3">
      <c r="A172">
        <v>144</v>
      </c>
      <c r="B172">
        <v>0.30259584112279353</v>
      </c>
      <c r="C172">
        <v>-4.1154638166255308E-3</v>
      </c>
      <c r="D172">
        <v>-0.16179161454712668</v>
      </c>
    </row>
    <row r="173" spans="1:4" x14ac:dyDescent="0.3">
      <c r="A173">
        <v>145</v>
      </c>
      <c r="B173">
        <v>0.32217863853369755</v>
      </c>
      <c r="C173">
        <v>-6.2687504859935683E-3</v>
      </c>
      <c r="D173">
        <v>-0.24644397509333515</v>
      </c>
    </row>
    <row r="174" spans="1:4" x14ac:dyDescent="0.3">
      <c r="A174">
        <v>146</v>
      </c>
      <c r="B174">
        <v>0.33328667961822345</v>
      </c>
      <c r="C174">
        <v>-3.6501875601872458E-2</v>
      </c>
      <c r="D174">
        <v>-1.4350016549210447</v>
      </c>
    </row>
    <row r="175" spans="1:4" x14ac:dyDescent="0.3">
      <c r="A175">
        <v>147</v>
      </c>
      <c r="B175">
        <v>0.3064329920846588</v>
      </c>
      <c r="C175">
        <v>-1.5129793629381494E-4</v>
      </c>
      <c r="D175">
        <v>-5.9479899426490256E-3</v>
      </c>
    </row>
    <row r="176" spans="1:4" x14ac:dyDescent="0.3">
      <c r="A176">
        <v>148</v>
      </c>
      <c r="B176">
        <v>0.32877799418898396</v>
      </c>
      <c r="C176">
        <v>3.6422311767030369E-3</v>
      </c>
      <c r="D176">
        <v>0.14318737544285998</v>
      </c>
    </row>
    <row r="177" spans="1:4" x14ac:dyDescent="0.3">
      <c r="A177">
        <v>149</v>
      </c>
      <c r="B177">
        <v>0.30009628980227998</v>
      </c>
      <c r="C177">
        <v>-1.6397943827101968E-2</v>
      </c>
      <c r="D177">
        <v>-0.64465390178433923</v>
      </c>
    </row>
    <row r="178" spans="1:4" x14ac:dyDescent="0.3">
      <c r="A178">
        <v>150</v>
      </c>
      <c r="B178">
        <v>0.31780293604826154</v>
      </c>
      <c r="C178">
        <v>1.2194029833315467E-2</v>
      </c>
      <c r="D178">
        <v>0.47938503713673986</v>
      </c>
    </row>
    <row r="179" spans="1:4" x14ac:dyDescent="0.3">
      <c r="A179">
        <v>151</v>
      </c>
      <c r="B179">
        <v>0.31163894483773197</v>
      </c>
      <c r="C179">
        <v>5.8576135584743005E-2</v>
      </c>
      <c r="D179">
        <v>2.3028091054771389</v>
      </c>
    </row>
    <row r="180" spans="1:4" x14ac:dyDescent="0.3">
      <c r="A180">
        <v>152</v>
      </c>
      <c r="B180">
        <v>0.33859714559425208</v>
      </c>
      <c r="C180">
        <v>-1.6736519675837058E-2</v>
      </c>
      <c r="D180">
        <v>-0.65796436584241702</v>
      </c>
    </row>
    <row r="181" spans="1:4" x14ac:dyDescent="0.3">
      <c r="A181">
        <v>153</v>
      </c>
      <c r="B181">
        <v>0.30849160822358646</v>
      </c>
      <c r="C181">
        <v>5.6932253918645648E-3</v>
      </c>
      <c r="D181">
        <v>0.22381830315440213</v>
      </c>
    </row>
    <row r="182" spans="1:4" x14ac:dyDescent="0.3">
      <c r="A182">
        <v>154</v>
      </c>
      <c r="B182">
        <v>0.32057053982464589</v>
      </c>
      <c r="C182">
        <v>3.7800325893247111E-2</v>
      </c>
      <c r="D182">
        <v>1.4860477528607288</v>
      </c>
    </row>
    <row r="183" spans="1:4" x14ac:dyDescent="0.3">
      <c r="A183">
        <v>155</v>
      </c>
      <c r="B183">
        <v>0.30921645323762281</v>
      </c>
      <c r="C183">
        <v>-4.9570246484678837E-2</v>
      </c>
      <c r="D183">
        <v>-1.9487597436420299</v>
      </c>
    </row>
    <row r="184" spans="1:4" x14ac:dyDescent="0.3">
      <c r="A184">
        <v>156</v>
      </c>
      <c r="B184">
        <v>0.32454516849840803</v>
      </c>
      <c r="C184">
        <v>-2.3461343804022039E-2</v>
      </c>
      <c r="D184">
        <v>-0.92233800675481414</v>
      </c>
    </row>
    <row r="185" spans="1:4" x14ac:dyDescent="0.3">
      <c r="A185">
        <v>157</v>
      </c>
      <c r="B185">
        <v>0.32184662172727985</v>
      </c>
      <c r="C185">
        <v>-1.2242085926995827E-2</v>
      </c>
      <c r="D185">
        <v>-0.48127427084934449</v>
      </c>
    </row>
    <row r="186" spans="1:4" x14ac:dyDescent="0.3">
      <c r="A186">
        <v>158</v>
      </c>
      <c r="B186">
        <v>0.31340295565739829</v>
      </c>
      <c r="C186">
        <v>3.6363218958040733E-2</v>
      </c>
      <c r="D186">
        <v>1.4295506332931558</v>
      </c>
    </row>
    <row r="187" spans="1:4" x14ac:dyDescent="0.3">
      <c r="A187">
        <v>159</v>
      </c>
      <c r="B187">
        <v>0.32342891476113855</v>
      </c>
      <c r="C187">
        <v>-1.7854889172047528E-2</v>
      </c>
      <c r="D187">
        <v>-0.70193093061239054</v>
      </c>
    </row>
    <row r="188" spans="1:4" x14ac:dyDescent="0.3">
      <c r="A188">
        <v>160</v>
      </c>
      <c r="B188">
        <v>0.32045151843593339</v>
      </c>
      <c r="C188">
        <v>2.0761755566355844E-3</v>
      </c>
      <c r="D188">
        <v>8.1620884147823161E-2</v>
      </c>
    </row>
    <row r="189" spans="1:4" x14ac:dyDescent="0.3">
      <c r="A189">
        <v>161</v>
      </c>
      <c r="B189">
        <v>0.3147965650789481</v>
      </c>
      <c r="C189">
        <v>-2.0590586064411776E-4</v>
      </c>
      <c r="D189">
        <v>-8.0947963881366648E-3</v>
      </c>
    </row>
    <row r="190" spans="1:4" x14ac:dyDescent="0.3">
      <c r="A190">
        <v>162</v>
      </c>
      <c r="B190">
        <v>0.29616115993207842</v>
      </c>
      <c r="C190">
        <v>3.1173690507218577E-2</v>
      </c>
      <c r="D190">
        <v>1.2255342151667505</v>
      </c>
    </row>
    <row r="191" spans="1:4" x14ac:dyDescent="0.3">
      <c r="A191">
        <v>163</v>
      </c>
      <c r="B191">
        <v>0.30740737671498464</v>
      </c>
      <c r="C191">
        <v>-1.0398786957293626E-2</v>
      </c>
      <c r="D191">
        <v>-0.40880848577880347</v>
      </c>
    </row>
    <row r="192" spans="1:4" x14ac:dyDescent="0.3">
      <c r="A192">
        <v>164</v>
      </c>
      <c r="B192">
        <v>0.30014904695523581</v>
      </c>
      <c r="C192">
        <v>-1.2263320866891803E-2</v>
      </c>
      <c r="D192">
        <v>-0.48210908203069952</v>
      </c>
    </row>
    <row r="193" spans="1:4" x14ac:dyDescent="0.3">
      <c r="A193">
        <v>165</v>
      </c>
      <c r="B193">
        <v>0.31332489483843184</v>
      </c>
      <c r="C193">
        <v>-6.8937521455408324E-3</v>
      </c>
      <c r="D193">
        <v>-0.27101472388337039</v>
      </c>
    </row>
    <row r="194" spans="1:4" x14ac:dyDescent="0.3">
      <c r="A194">
        <v>166</v>
      </c>
      <c r="B194">
        <v>0.3000170355558166</v>
      </c>
      <c r="C194">
        <v>1.0632475999264424E-2</v>
      </c>
      <c r="D194">
        <v>0.41799552497707976</v>
      </c>
    </row>
    <row r="195" spans="1:4" x14ac:dyDescent="0.3">
      <c r="A195">
        <v>167</v>
      </c>
      <c r="B195">
        <v>0.313704012178738</v>
      </c>
      <c r="C195">
        <v>-2.4738459595517015E-2</v>
      </c>
      <c r="D195">
        <v>-0.97254537950217734</v>
      </c>
    </row>
    <row r="196" spans="1:4" x14ac:dyDescent="0.3">
      <c r="A196">
        <v>168</v>
      </c>
      <c r="B196">
        <v>0.33032815087884393</v>
      </c>
      <c r="C196">
        <v>3.1970035643805073E-2</v>
      </c>
      <c r="D196">
        <v>1.2568410061205646</v>
      </c>
    </row>
    <row r="197" spans="1:4" x14ac:dyDescent="0.3">
      <c r="A197">
        <v>169</v>
      </c>
      <c r="B197">
        <v>0.33460254508573728</v>
      </c>
      <c r="C197">
        <v>1.9629081384246738E-2</v>
      </c>
      <c r="D197">
        <v>0.7716799152515057</v>
      </c>
    </row>
    <row r="198" spans="1:4" x14ac:dyDescent="0.3">
      <c r="A198">
        <v>170</v>
      </c>
      <c r="B198">
        <v>0.33115019609730179</v>
      </c>
      <c r="C198">
        <v>-2.3036188167860794E-2</v>
      </c>
      <c r="D198">
        <v>-0.90562382340312086</v>
      </c>
    </row>
    <row r="199" spans="1:4" x14ac:dyDescent="0.3">
      <c r="A199">
        <v>171</v>
      </c>
      <c r="B199">
        <v>0.31378614502305913</v>
      </c>
      <c r="C199">
        <v>1.1309161810525881E-2</v>
      </c>
      <c r="D199">
        <v>0.44459813766506912</v>
      </c>
    </row>
    <row r="200" spans="1:4" x14ac:dyDescent="0.3">
      <c r="A200">
        <v>172</v>
      </c>
      <c r="B200">
        <v>0.31487893279208468</v>
      </c>
      <c r="C200">
        <v>2.792415259601233E-2</v>
      </c>
      <c r="D200">
        <v>1.0977848268566761</v>
      </c>
    </row>
    <row r="201" spans="1:4" x14ac:dyDescent="0.3">
      <c r="A201">
        <v>173</v>
      </c>
      <c r="B201">
        <v>0.31369464245031203</v>
      </c>
      <c r="C201">
        <v>7.8194382695095932E-4</v>
      </c>
      <c r="D201">
        <v>3.0740630919041351E-2</v>
      </c>
    </row>
    <row r="202" spans="1:4" x14ac:dyDescent="0.3">
      <c r="A202">
        <v>174</v>
      </c>
      <c r="B202">
        <v>0.30948223198181013</v>
      </c>
      <c r="C202">
        <v>6.8244419803258904E-3</v>
      </c>
      <c r="D202">
        <v>0.26828992686550995</v>
      </c>
    </row>
    <row r="203" spans="1:4" x14ac:dyDescent="0.3">
      <c r="A203">
        <v>175</v>
      </c>
      <c r="B203">
        <v>0.33750226973330882</v>
      </c>
      <c r="C203">
        <v>1.3655808300090166E-2</v>
      </c>
      <c r="D203">
        <v>0.53685207093601228</v>
      </c>
    </row>
    <row r="204" spans="1:4" x14ac:dyDescent="0.3">
      <c r="A204">
        <v>176</v>
      </c>
      <c r="B204">
        <v>0.32431648356445519</v>
      </c>
      <c r="C204">
        <v>-4.4167237126622183E-2</v>
      </c>
      <c r="D204">
        <v>-1.7363507306112731</v>
      </c>
    </row>
    <row r="205" spans="1:4" x14ac:dyDescent="0.3">
      <c r="A205">
        <v>177</v>
      </c>
      <c r="B205">
        <v>0.31992163829496201</v>
      </c>
      <c r="C205">
        <v>4.8071047167239978E-2</v>
      </c>
      <c r="D205">
        <v>1.8898215804351259</v>
      </c>
    </row>
    <row r="206" spans="1:4" x14ac:dyDescent="0.3">
      <c r="A206">
        <v>178</v>
      </c>
      <c r="B206">
        <v>0.29916245401073555</v>
      </c>
      <c r="C206">
        <v>2.2155678893452435E-2</v>
      </c>
      <c r="D206">
        <v>0.87100827981487561</v>
      </c>
    </row>
    <row r="207" spans="1:4" x14ac:dyDescent="0.3">
      <c r="A207">
        <v>179</v>
      </c>
      <c r="B207">
        <v>0.30359965466579458</v>
      </c>
      <c r="C207">
        <v>8.8586112584143617E-4</v>
      </c>
      <c r="D207">
        <v>3.4825941424979016E-2</v>
      </c>
    </row>
    <row r="208" spans="1:4" x14ac:dyDescent="0.3">
      <c r="A208">
        <v>180</v>
      </c>
      <c r="B208">
        <v>0.30983999178526833</v>
      </c>
      <c r="C208">
        <v>2.0167456430369657E-2</v>
      </c>
      <c r="D208">
        <v>0.79284510387307205</v>
      </c>
    </row>
    <row r="209" spans="1:4" x14ac:dyDescent="0.3">
      <c r="A209">
        <v>181</v>
      </c>
      <c r="B209">
        <v>0.27740107090114863</v>
      </c>
      <c r="C209">
        <v>3.1736048351348356E-2</v>
      </c>
      <c r="D209">
        <v>1.2476422417729962</v>
      </c>
    </row>
    <row r="210" spans="1:4" x14ac:dyDescent="0.3">
      <c r="A210">
        <v>182</v>
      </c>
      <c r="B210">
        <v>0.28908004266888176</v>
      </c>
      <c r="C210">
        <v>2.1481579271350248E-2</v>
      </c>
      <c r="D210">
        <v>0.84450733822357094</v>
      </c>
    </row>
    <row r="211" spans="1:4" x14ac:dyDescent="0.3">
      <c r="A211">
        <v>183</v>
      </c>
      <c r="B211">
        <v>0.29145930400761333</v>
      </c>
      <c r="C211">
        <v>3.1452215421165663E-2</v>
      </c>
      <c r="D211">
        <v>1.2364838912001188</v>
      </c>
    </row>
    <row r="212" spans="1:4" x14ac:dyDescent="0.3">
      <c r="A212">
        <v>184</v>
      </c>
      <c r="B212">
        <v>0.30786403681590419</v>
      </c>
      <c r="C212">
        <v>2.5023534072667886E-3</v>
      </c>
      <c r="D212">
        <v>9.83752539127319E-2</v>
      </c>
    </row>
    <row r="213" spans="1:4" x14ac:dyDescent="0.3">
      <c r="A213">
        <v>185</v>
      </c>
      <c r="B213">
        <v>0.28465800381880141</v>
      </c>
      <c r="C213">
        <v>3.5366455490506599E-2</v>
      </c>
      <c r="D213">
        <v>1.3903647777202177</v>
      </c>
    </row>
    <row r="214" spans="1:4" x14ac:dyDescent="0.3">
      <c r="A214">
        <v>186</v>
      </c>
      <c r="B214">
        <v>0.30579815018593282</v>
      </c>
      <c r="C214">
        <v>-1.5688561080147823E-2</v>
      </c>
      <c r="D214">
        <v>-0.61676587140051375</v>
      </c>
    </row>
    <row r="215" spans="1:4" x14ac:dyDescent="0.3">
      <c r="A215">
        <v>187</v>
      </c>
      <c r="B215">
        <v>0.31029239004399267</v>
      </c>
      <c r="C215">
        <v>-3.9251969692987665E-2</v>
      </c>
      <c r="D215">
        <v>-1.543116361545503</v>
      </c>
    </row>
    <row r="216" spans="1:4" x14ac:dyDescent="0.3">
      <c r="A216">
        <v>188</v>
      </c>
      <c r="B216">
        <v>0.28258735736490986</v>
      </c>
      <c r="C216">
        <v>6.9195930872451572E-3</v>
      </c>
      <c r="D216">
        <v>0.27203061124529326</v>
      </c>
    </row>
    <row r="217" spans="1:4" x14ac:dyDescent="0.3">
      <c r="A217">
        <v>189</v>
      </c>
      <c r="B217">
        <v>0.28696793010499222</v>
      </c>
      <c r="C217">
        <v>-2.5308051773731244E-2</v>
      </c>
      <c r="D217">
        <v>-0.99493781016197524</v>
      </c>
    </row>
    <row r="218" spans="1:4" x14ac:dyDescent="0.3">
      <c r="A218">
        <v>190</v>
      </c>
      <c r="B218">
        <v>0.27521753403934429</v>
      </c>
      <c r="C218">
        <v>9.8630460878156856E-3</v>
      </c>
      <c r="D218">
        <v>0.38774685479044274</v>
      </c>
    </row>
    <row r="219" spans="1:4" x14ac:dyDescent="0.3">
      <c r="A219">
        <v>191</v>
      </c>
      <c r="B219">
        <v>0.30930465138591123</v>
      </c>
      <c r="C219">
        <v>1.2819914667286769E-2</v>
      </c>
      <c r="D219">
        <v>0.50399050624564035</v>
      </c>
    </row>
    <row r="220" spans="1:4" x14ac:dyDescent="0.3">
      <c r="A220">
        <v>192</v>
      </c>
      <c r="B220">
        <v>0.28720460301546197</v>
      </c>
      <c r="C220">
        <v>1.5201362710118016E-2</v>
      </c>
      <c r="D220">
        <v>0.59761259624027119</v>
      </c>
    </row>
    <row r="221" spans="1:4" x14ac:dyDescent="0.3">
      <c r="A221">
        <v>193</v>
      </c>
      <c r="B221">
        <v>0.30445821756027297</v>
      </c>
      <c r="C221">
        <v>9.7132105287210391E-3</v>
      </c>
      <c r="D221">
        <v>0.38185635541961566</v>
      </c>
    </row>
    <row r="222" spans="1:4" x14ac:dyDescent="0.3">
      <c r="A222">
        <v>194</v>
      </c>
      <c r="B222">
        <v>0.29682433164174427</v>
      </c>
      <c r="C222">
        <v>5.586714309497276E-2</v>
      </c>
      <c r="D222">
        <v>2.1963102299566279</v>
      </c>
    </row>
    <row r="223" spans="1:4" x14ac:dyDescent="0.3">
      <c r="A223">
        <v>195</v>
      </c>
      <c r="B223">
        <v>0.28612997893999709</v>
      </c>
      <c r="C223">
        <v>1.7983297590122904E-2</v>
      </c>
      <c r="D223">
        <v>0.70697906278109757</v>
      </c>
    </row>
    <row r="224" spans="1:4" x14ac:dyDescent="0.3">
      <c r="A224">
        <v>196</v>
      </c>
      <c r="B224">
        <v>0.28303108709495289</v>
      </c>
      <c r="C224">
        <v>1.5961354439073094E-2</v>
      </c>
      <c r="D224">
        <v>0.62749022227439477</v>
      </c>
    </row>
    <row r="225" spans="1:4" x14ac:dyDescent="0.3">
      <c r="A225">
        <v>197</v>
      </c>
      <c r="B225">
        <v>0.30010537411495625</v>
      </c>
      <c r="C225">
        <v>1.8958623774601779E-2</v>
      </c>
      <c r="D225">
        <v>0.74532215243710476</v>
      </c>
    </row>
    <row r="226" spans="1:4" x14ac:dyDescent="0.3">
      <c r="A226">
        <v>198</v>
      </c>
      <c r="B226">
        <v>0.28482945724555347</v>
      </c>
      <c r="C226">
        <v>-1.6389040464322491E-2</v>
      </c>
      <c r="D226">
        <v>-0.64430388304934971</v>
      </c>
    </row>
    <row r="227" spans="1:4" x14ac:dyDescent="0.3">
      <c r="A227">
        <v>199</v>
      </c>
      <c r="B227">
        <v>0.28579666004355103</v>
      </c>
      <c r="C227">
        <v>8.312704388425296E-2</v>
      </c>
      <c r="D227">
        <v>3.2679812633101557</v>
      </c>
    </row>
    <row r="228" spans="1:4" x14ac:dyDescent="0.3">
      <c r="A228">
        <v>200</v>
      </c>
      <c r="B228">
        <v>0.29405308005994835</v>
      </c>
      <c r="C228">
        <v>1.8994886697071667E-2</v>
      </c>
      <c r="D228">
        <v>0.74674776010516364</v>
      </c>
    </row>
    <row r="229" spans="1:4" x14ac:dyDescent="0.3">
      <c r="A229">
        <v>201</v>
      </c>
      <c r="B229">
        <v>0.28243310598263149</v>
      </c>
      <c r="C229">
        <v>-6.8780184579215198E-3</v>
      </c>
      <c r="D229">
        <v>-0.27039618394810833</v>
      </c>
    </row>
    <row r="230" spans="1:4" x14ac:dyDescent="0.3">
      <c r="A230">
        <v>202</v>
      </c>
      <c r="B230">
        <v>0.39040720780085092</v>
      </c>
      <c r="C230">
        <v>6.7789231966989105E-2</v>
      </c>
      <c r="D230">
        <v>2.6650044266072137</v>
      </c>
    </row>
    <row r="231" spans="1:4" x14ac:dyDescent="0.3">
      <c r="A231">
        <v>203</v>
      </c>
      <c r="B231">
        <v>0.38925961815317867</v>
      </c>
      <c r="C231">
        <v>3.7310835244426355E-2</v>
      </c>
      <c r="D231">
        <v>1.4668043611296437</v>
      </c>
    </row>
    <row r="232" spans="1:4" x14ac:dyDescent="0.3">
      <c r="A232">
        <v>204</v>
      </c>
      <c r="B232">
        <v>0.37819222640791694</v>
      </c>
      <c r="C232">
        <v>-2.3613606176729918E-2</v>
      </c>
      <c r="D232">
        <v>-0.92832391167655481</v>
      </c>
    </row>
    <row r="233" spans="1:4" x14ac:dyDescent="0.3">
      <c r="A233">
        <v>205</v>
      </c>
      <c r="B233">
        <v>0.37514756002087196</v>
      </c>
      <c r="C233">
        <v>7.0271647616604316E-4</v>
      </c>
      <c r="D233">
        <v>2.7625958655856809E-2</v>
      </c>
    </row>
    <row r="234" spans="1:4" x14ac:dyDescent="0.3">
      <c r="A234">
        <v>206</v>
      </c>
      <c r="B234">
        <v>0.37122984566397366</v>
      </c>
      <c r="C234">
        <v>5.3777031475583659E-3</v>
      </c>
      <c r="D234">
        <v>0.21141414760682881</v>
      </c>
    </row>
    <row r="235" spans="1:4" x14ac:dyDescent="0.3">
      <c r="A235">
        <v>207</v>
      </c>
      <c r="B235">
        <v>0.37177509767260009</v>
      </c>
      <c r="C235">
        <v>1.6185171344388904E-3</v>
      </c>
      <c r="D235">
        <v>6.3628915723956181E-2</v>
      </c>
    </row>
    <row r="236" spans="1:4" x14ac:dyDescent="0.3">
      <c r="A236">
        <v>208</v>
      </c>
      <c r="B236">
        <v>0.36818739275091783</v>
      </c>
      <c r="C236">
        <v>4.9604005145982177E-2</v>
      </c>
      <c r="D236">
        <v>1.9500869010562567</v>
      </c>
    </row>
    <row r="237" spans="1:4" x14ac:dyDescent="0.3">
      <c r="A237">
        <v>209</v>
      </c>
      <c r="B237">
        <v>0.36813235257122623</v>
      </c>
      <c r="C237">
        <v>-3.6858980626886251E-2</v>
      </c>
      <c r="D237">
        <v>-1.4490405582219241</v>
      </c>
    </row>
    <row r="238" spans="1:4" x14ac:dyDescent="0.3">
      <c r="A238">
        <v>210</v>
      </c>
      <c r="B238">
        <v>0.36807017301954348</v>
      </c>
      <c r="C238">
        <v>5.1341434911665318E-3</v>
      </c>
      <c r="D238">
        <v>0.20183906401916915</v>
      </c>
    </row>
    <row r="239" spans="1:4" x14ac:dyDescent="0.3">
      <c r="A239">
        <v>211</v>
      </c>
      <c r="B239">
        <v>0.36593782139473024</v>
      </c>
      <c r="C239">
        <v>1.7739297540675381E-4</v>
      </c>
      <c r="D239">
        <v>6.9738666597998497E-3</v>
      </c>
    </row>
    <row r="240" spans="1:4" x14ac:dyDescent="0.3">
      <c r="A240">
        <v>212</v>
      </c>
      <c r="B240">
        <v>0.36294056179831802</v>
      </c>
      <c r="C240">
        <v>-1.530626957518999E-2</v>
      </c>
      <c r="D240">
        <v>-0.60173680965420162</v>
      </c>
    </row>
    <row r="241" spans="1:4" x14ac:dyDescent="0.3">
      <c r="A241">
        <v>213</v>
      </c>
      <c r="B241">
        <v>0.35873640910185756</v>
      </c>
      <c r="C241">
        <v>-1.2601656753008561E-2</v>
      </c>
      <c r="D241">
        <v>-0.4954101124158839</v>
      </c>
    </row>
    <row r="242" spans="1:4" x14ac:dyDescent="0.3">
      <c r="A242">
        <v>214</v>
      </c>
      <c r="B242">
        <v>0.35728090675702817</v>
      </c>
      <c r="C242">
        <v>-9.527386210356148E-3</v>
      </c>
      <c r="D242">
        <v>-0.37455102658428002</v>
      </c>
    </row>
    <row r="243" spans="1:4" x14ac:dyDescent="0.3">
      <c r="A243">
        <v>215</v>
      </c>
      <c r="B243">
        <v>0.35524883638951293</v>
      </c>
      <c r="C243">
        <v>-3.7521600126259602E-3</v>
      </c>
      <c r="D243">
        <v>-0.14750901806729672</v>
      </c>
    </row>
    <row r="244" spans="1:4" x14ac:dyDescent="0.3">
      <c r="A244">
        <v>216</v>
      </c>
      <c r="B244">
        <v>0.35566772408001118</v>
      </c>
      <c r="C244">
        <v>-1.049567344475516E-2</v>
      </c>
      <c r="D244">
        <v>-0.41261739333641007</v>
      </c>
    </row>
    <row r="245" spans="1:4" x14ac:dyDescent="0.3">
      <c r="A245">
        <v>217</v>
      </c>
      <c r="B245">
        <v>0.35471562614661001</v>
      </c>
      <c r="C245">
        <v>-7.5183969346300228E-3</v>
      </c>
      <c r="D245">
        <v>-0.29557144299165677</v>
      </c>
    </row>
    <row r="246" spans="1:4" x14ac:dyDescent="0.3">
      <c r="A246">
        <v>218</v>
      </c>
      <c r="B246">
        <v>0.35375387988303841</v>
      </c>
      <c r="C246">
        <v>1.197751766876759E-2</v>
      </c>
      <c r="D246">
        <v>0.47087327412966845</v>
      </c>
    </row>
    <row r="247" spans="1:4" x14ac:dyDescent="0.3">
      <c r="A247">
        <v>219</v>
      </c>
      <c r="B247">
        <v>0.35374603514317732</v>
      </c>
      <c r="C247">
        <v>-9.9843067896913107E-3</v>
      </c>
      <c r="D247">
        <v>-0.39251398812261279</v>
      </c>
    </row>
    <row r="248" spans="1:4" x14ac:dyDescent="0.3">
      <c r="A248">
        <v>220</v>
      </c>
      <c r="B248">
        <v>0.3546128042219554</v>
      </c>
      <c r="C248">
        <v>-3.6694048209580388E-2</v>
      </c>
      <c r="D248">
        <v>-1.4425565546500116</v>
      </c>
    </row>
    <row r="249" spans="1:4" x14ac:dyDescent="0.3">
      <c r="A249">
        <v>221</v>
      </c>
      <c r="B249">
        <v>0.35278037908478133</v>
      </c>
      <c r="C249">
        <v>-1.7367448183357337E-2</v>
      </c>
      <c r="D249">
        <v>-0.68276811736202447</v>
      </c>
    </row>
    <row r="250" spans="1:4" x14ac:dyDescent="0.3">
      <c r="A250">
        <v>222</v>
      </c>
      <c r="B250">
        <v>0.35199803950993086</v>
      </c>
      <c r="C250">
        <v>6.7317668302407152E-2</v>
      </c>
      <c r="D250">
        <v>2.6464658000868542</v>
      </c>
    </row>
    <row r="251" spans="1:4" x14ac:dyDescent="0.3">
      <c r="A251">
        <v>223</v>
      </c>
      <c r="B251">
        <v>0.35239651785590309</v>
      </c>
      <c r="C251">
        <v>4.0148957672254904E-2</v>
      </c>
      <c r="D251">
        <v>1.5783797340015404</v>
      </c>
    </row>
    <row r="252" spans="1:4" x14ac:dyDescent="0.3">
      <c r="A252">
        <v>224</v>
      </c>
      <c r="B252">
        <v>0.35187094931352048</v>
      </c>
      <c r="C252">
        <v>1.7753662933764514E-2</v>
      </c>
      <c r="D252">
        <v>0.69795141402420435</v>
      </c>
    </row>
    <row r="253" spans="1:4" x14ac:dyDescent="0.3">
      <c r="A253">
        <v>225</v>
      </c>
      <c r="B253">
        <v>0.35135367499727976</v>
      </c>
      <c r="C253">
        <v>-2.0619568483518758E-2</v>
      </c>
      <c r="D253">
        <v>-0.810619027371004</v>
      </c>
    </row>
    <row r="254" spans="1:4" x14ac:dyDescent="0.3">
      <c r="A254">
        <v>226</v>
      </c>
      <c r="B254">
        <v>0.35162981665798909</v>
      </c>
      <c r="C254">
        <v>-4.1436187950500969E-3</v>
      </c>
      <c r="D254">
        <v>-0.16289847385140432</v>
      </c>
    </row>
    <row r="255" spans="1:4" x14ac:dyDescent="0.3">
      <c r="A255">
        <v>227</v>
      </c>
      <c r="B255">
        <v>0.35066376372017194</v>
      </c>
      <c r="C255">
        <v>3.0341157514428063E-2</v>
      </c>
      <c r="D255">
        <v>1.1928047676320197</v>
      </c>
    </row>
    <row r="256" spans="1:4" x14ac:dyDescent="0.3">
      <c r="A256">
        <v>228</v>
      </c>
      <c r="B256">
        <v>0.34970130096764451</v>
      </c>
      <c r="C256">
        <v>-3.3757604382504525E-2</v>
      </c>
      <c r="D256">
        <v>-1.3271158633990561</v>
      </c>
    </row>
    <row r="257" spans="1:4" x14ac:dyDescent="0.3">
      <c r="A257">
        <v>229</v>
      </c>
      <c r="B257">
        <v>0.35025933617068516</v>
      </c>
      <c r="C257">
        <v>-6.0564151629861618E-3</v>
      </c>
      <c r="D257">
        <v>-0.23809641664901804</v>
      </c>
    </row>
    <row r="258" spans="1:4" x14ac:dyDescent="0.3">
      <c r="A258">
        <v>230</v>
      </c>
      <c r="B258">
        <v>0.34858979217305597</v>
      </c>
      <c r="C258">
        <v>5.2370239850350053E-3</v>
      </c>
      <c r="D258">
        <v>0.20588361451215206</v>
      </c>
    </row>
    <row r="259" spans="1:4" x14ac:dyDescent="0.3">
      <c r="A259">
        <v>231</v>
      </c>
      <c r="B259">
        <v>0.34855564229986169</v>
      </c>
      <c r="C259">
        <v>1.2802293826756295E-2</v>
      </c>
      <c r="D259">
        <v>0.50329777649119911</v>
      </c>
    </row>
    <row r="260" spans="1:4" x14ac:dyDescent="0.3">
      <c r="A260">
        <v>232</v>
      </c>
      <c r="B260">
        <v>0.34871333683718997</v>
      </c>
      <c r="C260">
        <v>-7.6756750825624942E-2</v>
      </c>
      <c r="D260">
        <v>-3.0175453355466435</v>
      </c>
    </row>
    <row r="261" spans="1:4" x14ac:dyDescent="0.3">
      <c r="A261">
        <v>233</v>
      </c>
      <c r="B261">
        <v>0.34849351612503732</v>
      </c>
      <c r="C261">
        <v>2.0835394230335702E-2</v>
      </c>
      <c r="D261">
        <v>0.81910380517351777</v>
      </c>
    </row>
    <row r="262" spans="1:4" x14ac:dyDescent="0.3">
      <c r="A262">
        <v>234</v>
      </c>
      <c r="B262">
        <v>0.34857418563402781</v>
      </c>
      <c r="C262">
        <v>3.7663259862361631E-3</v>
      </c>
      <c r="D262">
        <v>0.1480659263148599</v>
      </c>
    </row>
    <row r="263" spans="1:4" x14ac:dyDescent="0.3">
      <c r="A263">
        <v>235</v>
      </c>
      <c r="B263">
        <v>0.34781898367562369</v>
      </c>
      <c r="C263">
        <v>1.4115455834694313E-2</v>
      </c>
      <c r="D263">
        <v>0.55492223752228742</v>
      </c>
    </row>
    <row r="264" spans="1:4" x14ac:dyDescent="0.3">
      <c r="A264">
        <v>236</v>
      </c>
      <c r="B264">
        <v>0.34820277710480352</v>
      </c>
      <c r="C264">
        <v>-2.0578748855909546E-2</v>
      </c>
      <c r="D264">
        <v>-0.80901428152694455</v>
      </c>
    </row>
    <row r="265" spans="1:4" x14ac:dyDescent="0.3">
      <c r="A265">
        <v>237</v>
      </c>
      <c r="B265">
        <v>0.34755918315136963</v>
      </c>
      <c r="C265">
        <v>-1.2779055530672656E-2</v>
      </c>
      <c r="D265">
        <v>-0.50238420718037013</v>
      </c>
    </row>
    <row r="266" spans="1:4" x14ac:dyDescent="0.3">
      <c r="A266">
        <v>238</v>
      </c>
      <c r="B266">
        <v>0.34563835684401323</v>
      </c>
      <c r="C266">
        <v>-2.1504724934285235E-2</v>
      </c>
      <c r="D266">
        <v>-0.84541726583874943</v>
      </c>
    </row>
    <row r="267" spans="1:4" x14ac:dyDescent="0.3">
      <c r="A267">
        <v>239</v>
      </c>
      <c r="B267">
        <v>0.34650987159050917</v>
      </c>
      <c r="C267">
        <v>-1.5096854359066159E-2</v>
      </c>
      <c r="D267">
        <v>-0.5935040496453452</v>
      </c>
    </row>
    <row r="268" spans="1:4" x14ac:dyDescent="0.3">
      <c r="A268">
        <v>240</v>
      </c>
      <c r="B268">
        <v>0.34642414492904705</v>
      </c>
      <c r="C268">
        <v>1.5925769419807945E-2</v>
      </c>
      <c r="D268">
        <v>0.62609126507852764</v>
      </c>
    </row>
    <row r="269" spans="1:4" x14ac:dyDescent="0.3">
      <c r="A269">
        <v>241</v>
      </c>
      <c r="B269">
        <v>0.34576919398733874</v>
      </c>
      <c r="C269">
        <v>-4.797417654457975E-2</v>
      </c>
      <c r="D269">
        <v>-1.8860132965719392</v>
      </c>
    </row>
    <row r="270" spans="1:4" x14ac:dyDescent="0.3">
      <c r="A270">
        <v>242</v>
      </c>
      <c r="B270">
        <v>0.34675001237797082</v>
      </c>
      <c r="C270">
        <v>2.1841225806351616E-3</v>
      </c>
      <c r="D270">
        <v>8.5864615614467274E-2</v>
      </c>
    </row>
    <row r="271" spans="1:4" x14ac:dyDescent="0.3">
      <c r="A271">
        <v>243</v>
      </c>
      <c r="B271">
        <v>0.34558488733400783</v>
      </c>
      <c r="C271">
        <v>3.1460305691811685E-3</v>
      </c>
      <c r="D271">
        <v>0.12368019447678977</v>
      </c>
    </row>
    <row r="272" spans="1:4" x14ac:dyDescent="0.3">
      <c r="A272">
        <v>244</v>
      </c>
      <c r="B272">
        <v>0.34542891762783934</v>
      </c>
      <c r="C272">
        <v>-1.1254484943288345E-2</v>
      </c>
      <c r="D272">
        <v>-0.4424486208613973</v>
      </c>
    </row>
    <row r="273" spans="1:4" x14ac:dyDescent="0.3">
      <c r="A273">
        <v>245</v>
      </c>
      <c r="B273">
        <v>0.34498604195847205</v>
      </c>
      <c r="C273">
        <v>3.6648889500562942E-2</v>
      </c>
      <c r="D273">
        <v>1.4407812260920785</v>
      </c>
    </row>
    <row r="274" spans="1:4" x14ac:dyDescent="0.3">
      <c r="A274">
        <v>246</v>
      </c>
      <c r="B274">
        <v>0.34471003892510288</v>
      </c>
      <c r="C274">
        <v>-2.8342578440311905E-2</v>
      </c>
      <c r="D274">
        <v>-1.114234441270485</v>
      </c>
    </row>
    <row r="275" spans="1:4" x14ac:dyDescent="0.3">
      <c r="A275">
        <v>247</v>
      </c>
      <c r="B275">
        <v>0.34566165184625608</v>
      </c>
      <c r="C275">
        <v>-2.2223677125495056E-2</v>
      </c>
      <c r="D275">
        <v>-0.87368150068103456</v>
      </c>
    </row>
    <row r="276" spans="1:4" x14ac:dyDescent="0.3">
      <c r="A276">
        <v>248</v>
      </c>
      <c r="B276">
        <v>0.34343900259554783</v>
      </c>
      <c r="C276">
        <v>3.1089202812101813E-3</v>
      </c>
      <c r="D276">
        <v>0.1222212742494075</v>
      </c>
    </row>
    <row r="277" spans="1:4" x14ac:dyDescent="0.3">
      <c r="A277">
        <v>249</v>
      </c>
      <c r="B277">
        <v>0.34417604686429715</v>
      </c>
      <c r="C277">
        <v>-1.9456846850394172E-2</v>
      </c>
      <c r="D277">
        <v>-0.76490884288775274</v>
      </c>
    </row>
    <row r="278" spans="1:4" x14ac:dyDescent="0.3">
      <c r="A278">
        <v>250</v>
      </c>
      <c r="B278">
        <v>0.3428265159627033</v>
      </c>
      <c r="C278">
        <v>-5.2644102520331304E-2</v>
      </c>
      <c r="D278">
        <v>-2.069602533921115</v>
      </c>
    </row>
    <row r="279" spans="1:4" x14ac:dyDescent="0.3">
      <c r="A279">
        <v>251</v>
      </c>
      <c r="B279">
        <v>0.34258219350354091</v>
      </c>
      <c r="C279">
        <v>-1.2695040923647927E-2</v>
      </c>
      <c r="D279">
        <v>-0.49908133306417424</v>
      </c>
    </row>
    <row r="280" spans="1:4" x14ac:dyDescent="0.3">
      <c r="A280">
        <v>252</v>
      </c>
      <c r="B280">
        <v>0.34309154688794175</v>
      </c>
      <c r="C280">
        <v>-3.6314234847184768E-2</v>
      </c>
      <c r="D280">
        <v>-1.4276249163543926</v>
      </c>
    </row>
    <row r="281" spans="1:4" x14ac:dyDescent="0.3">
      <c r="A281">
        <v>253</v>
      </c>
      <c r="B281">
        <v>0.34221070451896946</v>
      </c>
      <c r="C281">
        <v>-9.6372043507534366E-3</v>
      </c>
      <c r="D281">
        <v>-0.37886831742514787</v>
      </c>
    </row>
    <row r="282" spans="1:4" x14ac:dyDescent="0.3">
      <c r="A282">
        <v>254</v>
      </c>
      <c r="B282">
        <v>0.34084765074638601</v>
      </c>
      <c r="C282">
        <v>2.5296678027063979E-2</v>
      </c>
      <c r="D282">
        <v>0.99449067299378713</v>
      </c>
    </row>
    <row r="283" spans="1:4" x14ac:dyDescent="0.3">
      <c r="A283">
        <v>255</v>
      </c>
      <c r="B283">
        <v>0.34158602814215361</v>
      </c>
      <c r="C283">
        <v>-3.257118254772462E-2</v>
      </c>
      <c r="D283">
        <v>-1.2804739506679663</v>
      </c>
    </row>
    <row r="284" spans="1:4" x14ac:dyDescent="0.3">
      <c r="A284">
        <v>256</v>
      </c>
      <c r="B284">
        <v>0.33996982133056719</v>
      </c>
      <c r="C284">
        <v>1.2130574908240821E-2</v>
      </c>
      <c r="D284">
        <v>0.47689042772301599</v>
      </c>
    </row>
    <row r="285" spans="1:4" x14ac:dyDescent="0.3">
      <c r="A285">
        <v>257</v>
      </c>
      <c r="B285">
        <v>0.34191141798928837</v>
      </c>
      <c r="C285">
        <v>-6.3101858045743753E-3</v>
      </c>
      <c r="D285">
        <v>-0.24807292565423697</v>
      </c>
    </row>
    <row r="286" spans="1:4" x14ac:dyDescent="0.3">
      <c r="A286">
        <v>258</v>
      </c>
      <c r="B286">
        <v>0.3401198303255395</v>
      </c>
      <c r="C286">
        <v>2.8686781927564908E-3</v>
      </c>
      <c r="D286">
        <v>0.11277661452087977</v>
      </c>
    </row>
    <row r="287" spans="1:4" x14ac:dyDescent="0.3">
      <c r="A287">
        <v>259</v>
      </c>
      <c r="B287">
        <v>0.3405765798932609</v>
      </c>
      <c r="C287">
        <v>-1.9562334918267921E-2</v>
      </c>
      <c r="D287">
        <v>-0.76905590518187461</v>
      </c>
    </row>
    <row r="288" spans="1:4" x14ac:dyDescent="0.3">
      <c r="A288">
        <v>260</v>
      </c>
      <c r="B288">
        <v>0.34075163443316792</v>
      </c>
      <c r="C288">
        <v>1.324601577281409E-2</v>
      </c>
      <c r="D288">
        <v>0.52074185892309088</v>
      </c>
    </row>
    <row r="289" spans="1:4" x14ac:dyDescent="0.3">
      <c r="A289">
        <v>261</v>
      </c>
      <c r="B289">
        <v>0.3393295340610949</v>
      </c>
      <c r="C289">
        <v>-1.2377169171853886E-2</v>
      </c>
      <c r="D289">
        <v>-0.48658481110863666</v>
      </c>
    </row>
    <row r="290" spans="1:4" x14ac:dyDescent="0.3">
      <c r="A290">
        <v>262</v>
      </c>
      <c r="B290">
        <v>0.33918158872977294</v>
      </c>
      <c r="C290">
        <v>3.3607444781216078E-2</v>
      </c>
      <c r="D290">
        <v>1.3212126249271088</v>
      </c>
    </row>
    <row r="291" spans="1:4" x14ac:dyDescent="0.3">
      <c r="A291">
        <v>263</v>
      </c>
      <c r="B291">
        <v>0.33930825605145493</v>
      </c>
      <c r="C291">
        <v>-4.1941496355819952E-2</v>
      </c>
      <c r="D291">
        <v>-1.6488499751881023</v>
      </c>
    </row>
    <row r="292" spans="1:4" x14ac:dyDescent="0.3">
      <c r="A292">
        <v>264</v>
      </c>
      <c r="B292">
        <v>0.33912211837271644</v>
      </c>
      <c r="C292">
        <v>-7.7840044250664375E-3</v>
      </c>
      <c r="D292">
        <v>-0.30601329514448505</v>
      </c>
    </row>
    <row r="293" spans="1:4" x14ac:dyDescent="0.3">
      <c r="A293">
        <v>265</v>
      </c>
      <c r="B293">
        <v>0.33863882825998504</v>
      </c>
      <c r="C293">
        <v>-8.5793970049950485E-3</v>
      </c>
      <c r="D293">
        <v>-0.33728263814917503</v>
      </c>
    </row>
    <row r="294" spans="1:4" x14ac:dyDescent="0.3">
      <c r="A294">
        <v>266</v>
      </c>
      <c r="B294">
        <v>0.33852468464094365</v>
      </c>
      <c r="C294">
        <v>-1.0878120743756381E-3</v>
      </c>
      <c r="D294">
        <v>-4.2765257982854424E-2</v>
      </c>
    </row>
    <row r="295" spans="1:4" x14ac:dyDescent="0.3">
      <c r="A295">
        <v>267</v>
      </c>
      <c r="B295">
        <v>0.33802305786624653</v>
      </c>
      <c r="C295">
        <v>-1.2349274122246512E-2</v>
      </c>
      <c r="D295">
        <v>-0.48548817041029863</v>
      </c>
    </row>
    <row r="296" spans="1:4" x14ac:dyDescent="0.3">
      <c r="A296">
        <v>268</v>
      </c>
      <c r="B296">
        <v>0.33653833116766296</v>
      </c>
      <c r="C296">
        <v>-9.86971445714796E-3</v>
      </c>
      <c r="D296">
        <v>-0.38800900901867502</v>
      </c>
    </row>
    <row r="297" spans="1:4" x14ac:dyDescent="0.3">
      <c r="A297">
        <v>269</v>
      </c>
      <c r="B297">
        <v>0.33581740716150282</v>
      </c>
      <c r="C297">
        <v>2.1076362730341192E-2</v>
      </c>
      <c r="D297">
        <v>0.82857702238742947</v>
      </c>
    </row>
    <row r="298" spans="1:4" x14ac:dyDescent="0.3">
      <c r="A298">
        <v>270</v>
      </c>
      <c r="B298">
        <v>0.33641990243822939</v>
      </c>
      <c r="C298">
        <v>-8.1760912113333917E-3</v>
      </c>
      <c r="D298">
        <v>-0.32142743970249482</v>
      </c>
    </row>
    <row r="299" spans="1:4" x14ac:dyDescent="0.3">
      <c r="A299">
        <v>271</v>
      </c>
      <c r="B299">
        <v>0.33527130297740271</v>
      </c>
      <c r="C299">
        <v>-3.2569650784789683E-2</v>
      </c>
      <c r="D299">
        <v>-1.2804137323282143</v>
      </c>
    </row>
    <row r="300" spans="1:4" x14ac:dyDescent="0.3">
      <c r="A300">
        <v>272</v>
      </c>
      <c r="B300">
        <v>0.3336655031015594</v>
      </c>
      <c r="C300">
        <v>-3.5937919931622375E-2</v>
      </c>
      <c r="D300">
        <v>-1.4128308128268521</v>
      </c>
    </row>
    <row r="301" spans="1:4" x14ac:dyDescent="0.3">
      <c r="A301">
        <v>273</v>
      </c>
      <c r="B301">
        <v>0.33245414201096851</v>
      </c>
      <c r="C301">
        <v>-8.2252411909525258E-3</v>
      </c>
      <c r="D301">
        <v>-0.32335967745548239</v>
      </c>
    </row>
    <row r="302" spans="1:4" x14ac:dyDescent="0.3">
      <c r="A302">
        <v>274</v>
      </c>
      <c r="B302">
        <v>0.33195911905309178</v>
      </c>
      <c r="C302">
        <v>-5.0566275749047707E-3</v>
      </c>
      <c r="D302">
        <v>-0.19879167354171537</v>
      </c>
    </row>
    <row r="303" spans="1:4" x14ac:dyDescent="0.3">
      <c r="A303">
        <v>275</v>
      </c>
      <c r="B303">
        <v>0.33265301203014147</v>
      </c>
      <c r="C303">
        <v>-5.9970620423354659E-3</v>
      </c>
      <c r="D303">
        <v>-0.2357630618568575</v>
      </c>
    </row>
    <row r="304" spans="1:4" x14ac:dyDescent="0.3">
      <c r="A304">
        <v>276</v>
      </c>
      <c r="B304">
        <v>0.33020890693252958</v>
      </c>
      <c r="C304">
        <v>-2.0437105188341576E-2</v>
      </c>
      <c r="D304">
        <v>-0.80344583075509723</v>
      </c>
    </row>
    <row r="305" spans="1:4" x14ac:dyDescent="0.3">
      <c r="A305">
        <v>277</v>
      </c>
      <c r="B305">
        <v>0.33034748933353875</v>
      </c>
      <c r="C305">
        <v>-2.0135423352330761E-2</v>
      </c>
      <c r="D305">
        <v>-0.79158578447536765</v>
      </c>
    </row>
    <row r="306" spans="1:4" x14ac:dyDescent="0.3">
      <c r="A306">
        <v>278</v>
      </c>
      <c r="B306">
        <v>0.32917972645701438</v>
      </c>
      <c r="C306">
        <v>1.2631710787427641E-2</v>
      </c>
      <c r="D306">
        <v>0.4965916294863717</v>
      </c>
    </row>
    <row r="307" spans="1:4" x14ac:dyDescent="0.3">
      <c r="A307">
        <v>279</v>
      </c>
      <c r="B307">
        <v>0.32854658078356697</v>
      </c>
      <c r="C307">
        <v>3.8957152201149037E-2</v>
      </c>
      <c r="D307">
        <v>1.5315261738712453</v>
      </c>
    </row>
    <row r="308" spans="1:4" x14ac:dyDescent="0.3">
      <c r="A308">
        <v>280</v>
      </c>
      <c r="B308">
        <v>0.32780426576517052</v>
      </c>
      <c r="C308">
        <v>2.1814293169223453E-2</v>
      </c>
      <c r="D308">
        <v>0.85758735085828586</v>
      </c>
    </row>
    <row r="309" spans="1:4" x14ac:dyDescent="0.3">
      <c r="A309">
        <v>281</v>
      </c>
      <c r="B309">
        <v>0.32854623711752301</v>
      </c>
      <c r="C309">
        <v>1.0549975007562995E-2</v>
      </c>
      <c r="D309">
        <v>0.41475215576187963</v>
      </c>
    </row>
    <row r="310" spans="1:4" x14ac:dyDescent="0.3">
      <c r="A310">
        <v>282</v>
      </c>
      <c r="B310">
        <v>0.3270711427922412</v>
      </c>
      <c r="C310">
        <v>3.6034909446483798E-2</v>
      </c>
      <c r="D310">
        <v>1.4166437707102819</v>
      </c>
    </row>
    <row r="311" spans="1:4" x14ac:dyDescent="0.3">
      <c r="A311">
        <v>283</v>
      </c>
      <c r="B311">
        <v>0.32648388218970331</v>
      </c>
      <c r="C311">
        <v>-3.4896461537492318E-2</v>
      </c>
      <c r="D311">
        <v>-1.3718878614177641</v>
      </c>
    </row>
    <row r="312" spans="1:4" x14ac:dyDescent="0.3">
      <c r="A312">
        <v>284</v>
      </c>
      <c r="B312">
        <v>0.32756484761964699</v>
      </c>
      <c r="C312">
        <v>-1.8415364568966974E-2</v>
      </c>
      <c r="D312">
        <v>-0.72396495239511438</v>
      </c>
    </row>
    <row r="313" spans="1:4" x14ac:dyDescent="0.3">
      <c r="A313">
        <v>285</v>
      </c>
      <c r="B313">
        <v>0.32714279776081623</v>
      </c>
      <c r="C313">
        <v>-1.609807950663622E-2</v>
      </c>
      <c r="D313">
        <v>-0.63286530766349214</v>
      </c>
    </row>
    <row r="314" spans="1:4" x14ac:dyDescent="0.3">
      <c r="A314">
        <v>286</v>
      </c>
      <c r="B314">
        <v>0.32572059511472229</v>
      </c>
      <c r="C314">
        <v>-4.5398185814805314E-2</v>
      </c>
      <c r="D314">
        <v>-1.7847431317013438</v>
      </c>
    </row>
    <row r="315" spans="1:4" x14ac:dyDescent="0.3">
      <c r="A315">
        <v>287</v>
      </c>
      <c r="B315">
        <v>0.32427665280695128</v>
      </c>
      <c r="C315">
        <v>-7.1891442702782804E-3</v>
      </c>
      <c r="D315">
        <v>-0.28262750215460902</v>
      </c>
    </row>
    <row r="316" spans="1:4" x14ac:dyDescent="0.3">
      <c r="A316">
        <v>288</v>
      </c>
      <c r="B316">
        <v>0.32348490190247625</v>
      </c>
      <c r="C316">
        <v>-6.3220456595357244E-2</v>
      </c>
      <c r="D316">
        <v>-2.4853917324332762</v>
      </c>
    </row>
    <row r="317" spans="1:4" x14ac:dyDescent="0.3">
      <c r="A317">
        <v>289</v>
      </c>
      <c r="B317">
        <v>0.3230467569656148</v>
      </c>
      <c r="C317">
        <v>-8.5526709178658233E-3</v>
      </c>
      <c r="D317">
        <v>-0.33623195298224529</v>
      </c>
    </row>
    <row r="318" spans="1:4" x14ac:dyDescent="0.3">
      <c r="A318">
        <v>290</v>
      </c>
      <c r="B318">
        <v>0.32292970932203641</v>
      </c>
      <c r="C318">
        <v>4.5380164029746595E-2</v>
      </c>
      <c r="D318">
        <v>1.7840346395771045</v>
      </c>
    </row>
    <row r="319" spans="1:4" x14ac:dyDescent="0.3">
      <c r="A319">
        <v>291</v>
      </c>
      <c r="B319">
        <v>0.32205395773843604</v>
      </c>
      <c r="C319">
        <v>6.9899144995089757E-3</v>
      </c>
      <c r="D319">
        <v>0.27479516351311667</v>
      </c>
    </row>
    <row r="320" spans="1:4" x14ac:dyDescent="0.3">
      <c r="A320">
        <v>292</v>
      </c>
      <c r="B320">
        <v>0.32044972105195757</v>
      </c>
      <c r="C320">
        <v>-7.2812250909005671E-3</v>
      </c>
      <c r="D320">
        <v>-0.28624748408158407</v>
      </c>
    </row>
    <row r="321" spans="1:4" x14ac:dyDescent="0.3">
      <c r="A321">
        <v>293</v>
      </c>
      <c r="B321">
        <v>0.31861865627030261</v>
      </c>
      <c r="C321">
        <v>1.6899801292957373E-2</v>
      </c>
      <c r="D321">
        <v>0.66438347135199294</v>
      </c>
    </row>
    <row r="322" spans="1:4" x14ac:dyDescent="0.3">
      <c r="A322">
        <v>294</v>
      </c>
      <c r="B322">
        <v>0.31868018625942862</v>
      </c>
      <c r="C322">
        <v>5.6891339002213548E-3</v>
      </c>
      <c r="D322">
        <v>0.22365745396015413</v>
      </c>
    </row>
    <row r="323" spans="1:4" x14ac:dyDescent="0.3">
      <c r="A323">
        <v>295</v>
      </c>
      <c r="B323">
        <v>0.31880064821659937</v>
      </c>
      <c r="C323">
        <v>-4.4105697719172388E-2</v>
      </c>
      <c r="D323">
        <v>-1.7339314261213747</v>
      </c>
    </row>
    <row r="324" spans="1:4" x14ac:dyDescent="0.3">
      <c r="A324">
        <v>296</v>
      </c>
      <c r="B324">
        <v>0.31825743581729438</v>
      </c>
      <c r="C324">
        <v>-1.6699291659115378E-2</v>
      </c>
      <c r="D324">
        <v>-0.6565008173336303</v>
      </c>
    </row>
    <row r="325" spans="1:4" x14ac:dyDescent="0.3">
      <c r="A325">
        <v>297</v>
      </c>
      <c r="B325">
        <v>0.31586686417993248</v>
      </c>
      <c r="C325">
        <v>-3.1822891796087494E-2</v>
      </c>
      <c r="D325">
        <v>-1.2510563262512555</v>
      </c>
    </row>
    <row r="326" spans="1:4" x14ac:dyDescent="0.3">
      <c r="A326">
        <v>298</v>
      </c>
      <c r="B326">
        <v>0.3144161961766147</v>
      </c>
      <c r="C326">
        <v>7.9793987287232748E-3</v>
      </c>
      <c r="D326">
        <v>0.31369484970809008</v>
      </c>
    </row>
    <row r="327" spans="1:4" x14ac:dyDescent="0.3">
      <c r="A327">
        <v>299</v>
      </c>
      <c r="B327">
        <v>0.31419072093733946</v>
      </c>
      <c r="C327">
        <v>2.9099374100917563E-2</v>
      </c>
      <c r="D327">
        <v>1.1439864199701899</v>
      </c>
    </row>
    <row r="328" spans="1:4" x14ac:dyDescent="0.3">
      <c r="A328">
        <v>300</v>
      </c>
      <c r="B328">
        <v>0.3138347039912332</v>
      </c>
      <c r="C328">
        <v>7.2587818203427856E-3</v>
      </c>
      <c r="D328">
        <v>0.28536516968372871</v>
      </c>
    </row>
    <row r="329" spans="1:4" x14ac:dyDescent="0.3">
      <c r="A329">
        <v>301</v>
      </c>
      <c r="B329">
        <v>0.31084037115516971</v>
      </c>
      <c r="C329">
        <v>-2.8532778735152697E-2</v>
      </c>
      <c r="D329">
        <v>-1.1217118032789459</v>
      </c>
    </row>
    <row r="330" spans="1:4" x14ac:dyDescent="0.3">
      <c r="A330">
        <v>302</v>
      </c>
      <c r="B330">
        <v>0.31129077110001924</v>
      </c>
      <c r="C330">
        <v>8.8263808430744106E-5</v>
      </c>
      <c r="D330">
        <v>3.4699233691228341E-3</v>
      </c>
    </row>
    <row r="331" spans="1:4" x14ac:dyDescent="0.3">
      <c r="A331">
        <v>303</v>
      </c>
      <c r="B331">
        <v>0.30928603313859687</v>
      </c>
      <c r="C331">
        <v>1.6959512470101135E-2</v>
      </c>
      <c r="D331">
        <v>0.66673090245260713</v>
      </c>
    </row>
    <row r="332" spans="1:4" x14ac:dyDescent="0.3">
      <c r="A332">
        <v>304</v>
      </c>
      <c r="B332">
        <v>0.30820170479362607</v>
      </c>
      <c r="C332">
        <v>1.4054198488217928E-2</v>
      </c>
      <c r="D332">
        <v>0.55251402172185948</v>
      </c>
    </row>
    <row r="333" spans="1:4" x14ac:dyDescent="0.3">
      <c r="A333">
        <v>305</v>
      </c>
      <c r="B333">
        <v>0.30978978879623914</v>
      </c>
      <c r="C333">
        <v>-3.1552144892083134E-2</v>
      </c>
      <c r="D333">
        <v>-1.2404124278513859</v>
      </c>
    </row>
    <row r="334" spans="1:4" x14ac:dyDescent="0.3">
      <c r="A334">
        <v>306</v>
      </c>
      <c r="B334">
        <v>0.306010507879801</v>
      </c>
      <c r="C334">
        <v>-8.0774687315049998E-3</v>
      </c>
      <c r="D334">
        <v>-0.31755028491434745</v>
      </c>
    </row>
    <row r="335" spans="1:4" x14ac:dyDescent="0.3">
      <c r="A335">
        <v>307</v>
      </c>
      <c r="B335">
        <v>0.30298242368331851</v>
      </c>
      <c r="C335">
        <v>1.9807129888521513E-2</v>
      </c>
      <c r="D335">
        <v>0.77867955277910195</v>
      </c>
    </row>
    <row r="336" spans="1:4" x14ac:dyDescent="0.3">
      <c r="A336">
        <v>308</v>
      </c>
      <c r="B336">
        <v>0.29925277883955947</v>
      </c>
      <c r="C336">
        <v>-8.1276829774804549E-3</v>
      </c>
      <c r="D336">
        <v>-0.31952436227029829</v>
      </c>
    </row>
    <row r="337" spans="1:4" x14ac:dyDescent="0.3">
      <c r="A337">
        <v>309</v>
      </c>
      <c r="B337">
        <v>0.35827491120689731</v>
      </c>
      <c r="C337">
        <v>-5.0621252185628629E-4</v>
      </c>
      <c r="D337">
        <v>-1.9900780292184849E-2</v>
      </c>
    </row>
    <row r="338" spans="1:4" x14ac:dyDescent="0.3">
      <c r="A338">
        <v>310</v>
      </c>
      <c r="B338">
        <v>0.33807325216263479</v>
      </c>
      <c r="C338">
        <v>-2.5380532224517804E-2</v>
      </c>
      <c r="D338">
        <v>-0.99778724091349547</v>
      </c>
    </row>
    <row r="339" spans="1:4" x14ac:dyDescent="0.3">
      <c r="A339">
        <v>311</v>
      </c>
      <c r="B339">
        <v>0.33839491198148863</v>
      </c>
      <c r="C339">
        <v>-4.3918027377988611E-2</v>
      </c>
      <c r="D339">
        <v>-1.7265535244180306</v>
      </c>
    </row>
    <row r="340" spans="1:4" x14ac:dyDescent="0.3">
      <c r="A340">
        <v>312</v>
      </c>
      <c r="B340">
        <v>0.34109740349790024</v>
      </c>
      <c r="C340">
        <v>-4.3012422109980242E-2</v>
      </c>
      <c r="D340">
        <v>-1.6909513796824716</v>
      </c>
    </row>
    <row r="341" spans="1:4" x14ac:dyDescent="0.3">
      <c r="A341">
        <v>313</v>
      </c>
      <c r="B341">
        <v>0.32430830106279906</v>
      </c>
      <c r="C341">
        <v>-9.6370713670570485E-3</v>
      </c>
      <c r="D341">
        <v>-0.37886308942463426</v>
      </c>
    </row>
    <row r="342" spans="1:4" x14ac:dyDescent="0.3">
      <c r="A342">
        <v>314</v>
      </c>
      <c r="B342">
        <v>0.31362593973740543</v>
      </c>
      <c r="C342">
        <v>-3.5270447588976461E-2</v>
      </c>
      <c r="D342">
        <v>-1.3865904100936355</v>
      </c>
    </row>
    <row r="343" spans="1:4" x14ac:dyDescent="0.3">
      <c r="A343">
        <v>315</v>
      </c>
      <c r="B343">
        <v>0.32269344933541266</v>
      </c>
      <c r="C343">
        <v>-1.4968375253017641E-2</v>
      </c>
      <c r="D343">
        <v>-0.58845313851372816</v>
      </c>
    </row>
    <row r="344" spans="1:4" x14ac:dyDescent="0.3">
      <c r="A344">
        <v>316</v>
      </c>
      <c r="B344">
        <v>0.33250031467602453</v>
      </c>
      <c r="C344">
        <v>1.0269824924797444E-2</v>
      </c>
      <c r="D344">
        <v>0.40373858931451023</v>
      </c>
    </row>
    <row r="345" spans="1:4" x14ac:dyDescent="0.3">
      <c r="A345">
        <v>317</v>
      </c>
      <c r="B345">
        <v>0.32884585868203475</v>
      </c>
      <c r="C345">
        <v>2.386789907133724E-2</v>
      </c>
      <c r="D345">
        <v>0.93832095206363697</v>
      </c>
    </row>
    <row r="346" spans="1:4" x14ac:dyDescent="0.3">
      <c r="A346">
        <v>318</v>
      </c>
      <c r="B346">
        <v>0.32590194546932283</v>
      </c>
      <c r="C346">
        <v>1.7633508729395175E-2</v>
      </c>
      <c r="D346">
        <v>0.69322778053215228</v>
      </c>
    </row>
    <row r="347" spans="1:4" x14ac:dyDescent="0.3">
      <c r="A347">
        <v>319</v>
      </c>
      <c r="B347">
        <v>0.31934300131705812</v>
      </c>
      <c r="C347">
        <v>-7.0092651622901125E-3</v>
      </c>
      <c r="D347">
        <v>-0.27555589793174273</v>
      </c>
    </row>
    <row r="348" spans="1:4" x14ac:dyDescent="0.3">
      <c r="A348">
        <v>320</v>
      </c>
      <c r="B348">
        <v>0.32410990448611487</v>
      </c>
      <c r="C348">
        <v>1.8815098086871207E-3</v>
      </c>
      <c r="D348">
        <v>7.3967971363030308E-2</v>
      </c>
    </row>
    <row r="349" spans="1:4" x14ac:dyDescent="0.3">
      <c r="A349">
        <v>321</v>
      </c>
      <c r="B349">
        <v>0.33112889821336894</v>
      </c>
      <c r="C349">
        <v>-1.662913687865919E-3</v>
      </c>
      <c r="D349">
        <v>-6.537428158776698E-2</v>
      </c>
    </row>
    <row r="350" spans="1:4" x14ac:dyDescent="0.3">
      <c r="A350">
        <v>322</v>
      </c>
      <c r="B350">
        <v>0.30590194291210498</v>
      </c>
      <c r="C350">
        <v>-1.7897875848774003E-2</v>
      </c>
      <c r="D350">
        <v>-0.70362086986139949</v>
      </c>
    </row>
    <row r="351" spans="1:4" x14ac:dyDescent="0.3">
      <c r="A351">
        <v>323</v>
      </c>
      <c r="B351">
        <v>0.32342580822645933</v>
      </c>
      <c r="C351">
        <v>-1.7751448560483329E-2</v>
      </c>
      <c r="D351">
        <v>-0.69786436015996545</v>
      </c>
    </row>
    <row r="352" spans="1:4" x14ac:dyDescent="0.3">
      <c r="A352">
        <v>324</v>
      </c>
      <c r="B352">
        <v>0.33795368809819831</v>
      </c>
      <c r="C352">
        <v>-5.8157657262473295E-2</v>
      </c>
      <c r="D352">
        <v>-2.2863574279919741</v>
      </c>
    </row>
    <row r="353" spans="1:4" x14ac:dyDescent="0.3">
      <c r="A353">
        <v>325</v>
      </c>
      <c r="B353">
        <v>0.30309387532008686</v>
      </c>
      <c r="C353">
        <v>1.1132430748941324E-3</v>
      </c>
      <c r="D353">
        <v>4.3765029288536733E-2</v>
      </c>
    </row>
    <row r="354" spans="1:4" x14ac:dyDescent="0.3">
      <c r="A354">
        <v>326</v>
      </c>
      <c r="B354">
        <v>0.31667257541938998</v>
      </c>
      <c r="C354">
        <v>3.8049748328754018E-2</v>
      </c>
      <c r="D354">
        <v>1.4958533204329465</v>
      </c>
    </row>
    <row r="355" spans="1:4" x14ac:dyDescent="0.3">
      <c r="A355">
        <v>327</v>
      </c>
      <c r="B355">
        <v>0.30074201713475174</v>
      </c>
      <c r="C355">
        <v>6.3336752023609277E-2</v>
      </c>
      <c r="D355">
        <v>2.4899636654983501</v>
      </c>
    </row>
    <row r="356" spans="1:4" x14ac:dyDescent="0.3">
      <c r="A356">
        <v>328</v>
      </c>
      <c r="B356">
        <v>0.33789421021648142</v>
      </c>
      <c r="C356">
        <v>-2.5419090940704436E-2</v>
      </c>
      <c r="D356">
        <v>-0.99930310333500372</v>
      </c>
    </row>
    <row r="357" spans="1:4" x14ac:dyDescent="0.3">
      <c r="A357">
        <v>329</v>
      </c>
      <c r="B357">
        <v>0.30339516227617769</v>
      </c>
      <c r="C357">
        <v>7.8556216049663341E-3</v>
      </c>
      <c r="D357">
        <v>0.30882878804676916</v>
      </c>
    </row>
    <row r="358" spans="1:4" x14ac:dyDescent="0.3">
      <c r="A358">
        <v>330</v>
      </c>
      <c r="B358">
        <v>0.30777209222677149</v>
      </c>
      <c r="C358">
        <v>-1.8912233609094498E-2</v>
      </c>
      <c r="D358">
        <v>-0.74349841151482743</v>
      </c>
    </row>
    <row r="359" spans="1:4" x14ac:dyDescent="0.3">
      <c r="A359">
        <v>331</v>
      </c>
      <c r="B359">
        <v>0.32122614708390929</v>
      </c>
      <c r="C359">
        <v>7.0150009819527348E-3</v>
      </c>
      <c r="D359">
        <v>0.2757813907474535</v>
      </c>
    </row>
    <row r="360" spans="1:4" x14ac:dyDescent="0.3">
      <c r="A360">
        <v>332</v>
      </c>
      <c r="B360">
        <v>0.31432808736217877</v>
      </c>
      <c r="C360">
        <v>1.806994779930321E-2</v>
      </c>
      <c r="D360">
        <v>0.71038555057173092</v>
      </c>
    </row>
    <row r="361" spans="1:4" x14ac:dyDescent="0.3">
      <c r="A361">
        <v>333</v>
      </c>
      <c r="B361">
        <v>0.34196557975591307</v>
      </c>
      <c r="C361">
        <v>-4.8518963090390943E-3</v>
      </c>
      <c r="D361">
        <v>-0.19074305410813605</v>
      </c>
    </row>
    <row r="362" spans="1:4" x14ac:dyDescent="0.3">
      <c r="A362">
        <v>334</v>
      </c>
      <c r="B362">
        <v>0.30727428098884557</v>
      </c>
      <c r="C362">
        <v>4.9243522973041465E-4</v>
      </c>
      <c r="D362">
        <v>1.9359152316225654E-2</v>
      </c>
    </row>
    <row r="363" spans="1:4" x14ac:dyDescent="0.3">
      <c r="A363">
        <v>335</v>
      </c>
      <c r="B363">
        <v>0.30157572394205678</v>
      </c>
      <c r="C363">
        <v>-8.6277045210677583E-3</v>
      </c>
      <c r="D363">
        <v>-0.3391817560538426</v>
      </c>
    </row>
    <row r="364" spans="1:4" x14ac:dyDescent="0.3">
      <c r="A364">
        <v>336</v>
      </c>
      <c r="B364">
        <v>0.31614514523166309</v>
      </c>
      <c r="C364">
        <v>-1.8066361416213095E-2</v>
      </c>
      <c r="D364">
        <v>-0.71024455875734771</v>
      </c>
    </row>
    <row r="365" spans="1:4" x14ac:dyDescent="0.3">
      <c r="A365">
        <v>337</v>
      </c>
      <c r="B365">
        <v>0.30681400175394724</v>
      </c>
      <c r="C365">
        <v>8.3351306150347693E-3</v>
      </c>
      <c r="D365">
        <v>0.32767977067853449</v>
      </c>
    </row>
    <row r="366" spans="1:4" x14ac:dyDescent="0.3">
      <c r="A366">
        <v>338</v>
      </c>
      <c r="B366">
        <v>0.30410284957485773</v>
      </c>
      <c r="C366">
        <v>-5.8671000138276724E-2</v>
      </c>
      <c r="D366">
        <v>-2.3065385245568328</v>
      </c>
    </row>
    <row r="367" spans="1:4" x14ac:dyDescent="0.3">
      <c r="A367">
        <v>339</v>
      </c>
      <c r="B367">
        <v>0.33102193533911028</v>
      </c>
      <c r="C367">
        <v>6.5864952500355733E-2</v>
      </c>
      <c r="D367">
        <v>2.5893550476748111</v>
      </c>
    </row>
    <row r="368" spans="1:4" x14ac:dyDescent="0.3">
      <c r="A368">
        <v>340</v>
      </c>
      <c r="B368">
        <v>0.32637494961646135</v>
      </c>
      <c r="C368">
        <v>-8.0773763693233747E-3</v>
      </c>
      <c r="D368">
        <v>-0.31754665387124903</v>
      </c>
    </row>
    <row r="369" spans="1:4" x14ac:dyDescent="0.3">
      <c r="A369">
        <v>341</v>
      </c>
      <c r="B369">
        <v>0.29978477959925209</v>
      </c>
      <c r="C369">
        <v>-1.8637058460385103E-2</v>
      </c>
      <c r="D369">
        <v>-0.73268042511604436</v>
      </c>
    </row>
    <row r="370" spans="1:4" x14ac:dyDescent="0.3">
      <c r="A370">
        <v>342</v>
      </c>
      <c r="B370">
        <v>0.32576506386952025</v>
      </c>
      <c r="C370">
        <v>-1.8081102461082244E-2</v>
      </c>
      <c r="D370">
        <v>-0.71082407483518484</v>
      </c>
    </row>
    <row r="371" spans="1:4" x14ac:dyDescent="0.3">
      <c r="A371">
        <v>343</v>
      </c>
      <c r="B371">
        <v>0.29377092090371243</v>
      </c>
      <c r="C371">
        <v>-1.657912974789344E-2</v>
      </c>
      <c r="D371">
        <v>-0.65177688086135999</v>
      </c>
    </row>
    <row r="372" spans="1:4" x14ac:dyDescent="0.3">
      <c r="A372">
        <v>344</v>
      </c>
      <c r="B372">
        <v>0.33156112416231914</v>
      </c>
      <c r="C372">
        <v>-1.2333207175919125E-2</v>
      </c>
      <c r="D372">
        <v>-0.48485652904422744</v>
      </c>
    </row>
    <row r="373" spans="1:4" x14ac:dyDescent="0.3">
      <c r="A373">
        <v>345</v>
      </c>
      <c r="B373">
        <v>0.30911467674381077</v>
      </c>
      <c r="C373">
        <v>-1.1817498882895794E-2</v>
      </c>
      <c r="D373">
        <v>-0.4645824406106176</v>
      </c>
    </row>
    <row r="374" spans="1:4" x14ac:dyDescent="0.3">
      <c r="A374">
        <v>346</v>
      </c>
      <c r="B374">
        <v>0.3097966972529369</v>
      </c>
      <c r="C374">
        <v>-1.7557917638014897E-2</v>
      </c>
      <c r="D374">
        <v>-0.69025606087557601</v>
      </c>
    </row>
    <row r="375" spans="1:4" x14ac:dyDescent="0.3">
      <c r="A375">
        <v>347</v>
      </c>
      <c r="B375">
        <v>0.30766578204272127</v>
      </c>
      <c r="C375">
        <v>1.9115268590853718E-2</v>
      </c>
      <c r="D375">
        <v>0.75148034477242687</v>
      </c>
    </row>
    <row r="376" spans="1:4" x14ac:dyDescent="0.3">
      <c r="A376">
        <v>348</v>
      </c>
      <c r="B376">
        <v>0.333552068199086</v>
      </c>
      <c r="C376">
        <v>2.9178974730971974E-2</v>
      </c>
      <c r="D376">
        <v>1.1471157669962637</v>
      </c>
    </row>
    <row r="377" spans="1:4" x14ac:dyDescent="0.3">
      <c r="A377">
        <v>349</v>
      </c>
      <c r="B377">
        <v>0.30360548943516419</v>
      </c>
      <c r="C377">
        <v>2.362324074018779E-2</v>
      </c>
      <c r="D377">
        <v>0.92870267617231061</v>
      </c>
    </row>
    <row r="378" spans="1:4" x14ac:dyDescent="0.3">
      <c r="A378">
        <v>350</v>
      </c>
      <c r="B378">
        <v>0.31428962923118897</v>
      </c>
      <c r="C378">
        <v>-2.7465968526448947E-2</v>
      </c>
      <c r="D378">
        <v>-1.0797721936086413</v>
      </c>
    </row>
    <row r="379" spans="1:4" x14ac:dyDescent="0.3">
      <c r="A379">
        <v>351</v>
      </c>
      <c r="B379">
        <v>0.30016973433539496</v>
      </c>
      <c r="C379">
        <v>-2.4901770704186976E-2</v>
      </c>
      <c r="D379">
        <v>-0.97896564441580725</v>
      </c>
    </row>
    <row r="380" spans="1:4" x14ac:dyDescent="0.3">
      <c r="A380">
        <v>352</v>
      </c>
      <c r="B380">
        <v>0.31252902071682553</v>
      </c>
      <c r="C380">
        <v>5.1063783958444908E-3</v>
      </c>
      <c r="D380">
        <v>0.20074753222582412</v>
      </c>
    </row>
    <row r="381" spans="1:4" x14ac:dyDescent="0.3">
      <c r="A381">
        <v>353</v>
      </c>
      <c r="B381">
        <v>0.30498685147536758</v>
      </c>
      <c r="C381">
        <v>3.8376618573060406E-2</v>
      </c>
      <c r="D381">
        <v>1.5087036009675734</v>
      </c>
    </row>
    <row r="382" spans="1:4" x14ac:dyDescent="0.3">
      <c r="A382">
        <v>354</v>
      </c>
      <c r="B382">
        <v>0.29903165509406948</v>
      </c>
      <c r="C382">
        <v>7.3401036342315429E-3</v>
      </c>
      <c r="D382">
        <v>0.28856218177111748</v>
      </c>
    </row>
    <row r="383" spans="1:4" x14ac:dyDescent="0.3">
      <c r="A383">
        <v>355</v>
      </c>
      <c r="B383">
        <v>0.31403869718779026</v>
      </c>
      <c r="C383">
        <v>-1.0138070532132448E-3</v>
      </c>
      <c r="D383">
        <v>-3.9855891653332073E-2</v>
      </c>
    </row>
    <row r="384" spans="1:4" x14ac:dyDescent="0.3">
      <c r="A384">
        <v>356</v>
      </c>
      <c r="B384">
        <v>0.33200119764112862</v>
      </c>
      <c r="C384">
        <v>-1.4821895486145598E-2</v>
      </c>
      <c r="D384">
        <v>-0.5826945657169087</v>
      </c>
    </row>
    <row r="385" spans="1:4" x14ac:dyDescent="0.3">
      <c r="A385">
        <v>357</v>
      </c>
      <c r="B385">
        <v>0.32022454946671153</v>
      </c>
      <c r="C385">
        <v>-6.2763772997175282E-3</v>
      </c>
      <c r="D385">
        <v>-0.24674380873572188</v>
      </c>
    </row>
    <row r="386" spans="1:4" x14ac:dyDescent="0.3">
      <c r="A386">
        <v>358</v>
      </c>
      <c r="B386">
        <v>0.29987652642263712</v>
      </c>
      <c r="C386">
        <v>1.381485694385387E-2</v>
      </c>
      <c r="D386">
        <v>0.54310476516748774</v>
      </c>
    </row>
    <row r="387" spans="1:4" x14ac:dyDescent="0.3">
      <c r="A387">
        <v>359</v>
      </c>
      <c r="B387">
        <v>0.30924790259361001</v>
      </c>
      <c r="C387">
        <v>1.0981350010516977E-2</v>
      </c>
      <c r="D387">
        <v>0.43171084166290713</v>
      </c>
    </row>
    <row r="388" spans="1:4" x14ac:dyDescent="0.3">
      <c r="A388">
        <v>360</v>
      </c>
      <c r="B388">
        <v>0.30956463116694616</v>
      </c>
      <c r="C388">
        <v>-3.786660557660515E-2</v>
      </c>
      <c r="D388">
        <v>-1.4886534122614623</v>
      </c>
    </row>
    <row r="389" spans="1:4" x14ac:dyDescent="0.3">
      <c r="A389">
        <v>361</v>
      </c>
      <c r="B389">
        <v>0.29797375083917577</v>
      </c>
      <c r="C389">
        <v>-8.959738769063752E-3</v>
      </c>
      <c r="D389">
        <v>-0.3522350495492671</v>
      </c>
    </row>
    <row r="390" spans="1:4" x14ac:dyDescent="0.3">
      <c r="A390">
        <v>362</v>
      </c>
      <c r="B390">
        <v>0.30420709348525699</v>
      </c>
      <c r="C390">
        <v>9.6383241806229925E-3</v>
      </c>
      <c r="D390">
        <v>0.37891234140171198</v>
      </c>
    </row>
    <row r="391" spans="1:4" x14ac:dyDescent="0.3">
      <c r="A391">
        <v>363</v>
      </c>
      <c r="B391">
        <v>0.28728831269647243</v>
      </c>
      <c r="C391">
        <v>-1.5428778666059406E-2</v>
      </c>
      <c r="D391">
        <v>-0.60655302101982977</v>
      </c>
    </row>
    <row r="392" spans="1:4" x14ac:dyDescent="0.3">
      <c r="A392">
        <v>364</v>
      </c>
      <c r="B392">
        <v>0.30868100002937537</v>
      </c>
      <c r="C392">
        <v>5.0485198606275983E-3</v>
      </c>
      <c r="D392">
        <v>0.1984729342108309</v>
      </c>
    </row>
    <row r="393" spans="1:4" x14ac:dyDescent="0.3">
      <c r="A393">
        <v>365</v>
      </c>
      <c r="B393">
        <v>0.30182407242635145</v>
      </c>
      <c r="C393">
        <v>1.5238900502249519E-2</v>
      </c>
      <c r="D393">
        <v>0.59908832297876313</v>
      </c>
    </row>
    <row r="394" spans="1:4" x14ac:dyDescent="0.3">
      <c r="A394">
        <v>366</v>
      </c>
      <c r="B394">
        <v>0.31729434906329373</v>
      </c>
      <c r="C394">
        <v>-1.8429239657158758E-2</v>
      </c>
      <c r="D394">
        <v>-0.72451042503697405</v>
      </c>
    </row>
    <row r="395" spans="1:4" x14ac:dyDescent="0.3">
      <c r="A395">
        <v>367</v>
      </c>
      <c r="B395">
        <v>0.2918780614861794</v>
      </c>
      <c r="C395">
        <v>4.6626223068645944E-3</v>
      </c>
      <c r="D395">
        <v>0.18330210753003737</v>
      </c>
    </row>
    <row r="396" spans="1:4" x14ac:dyDescent="0.3">
      <c r="A396">
        <v>368</v>
      </c>
      <c r="B396">
        <v>0.31029301854431257</v>
      </c>
      <c r="C396">
        <v>2.5607413049026417E-2</v>
      </c>
      <c r="D396">
        <v>1.0067066280209078</v>
      </c>
    </row>
    <row r="397" spans="1:4" x14ac:dyDescent="0.3">
      <c r="A397">
        <v>369</v>
      </c>
      <c r="B397">
        <v>0.30860767118023213</v>
      </c>
      <c r="C397">
        <v>8.8692036304458544E-3</v>
      </c>
      <c r="D397">
        <v>0.34867583316372541</v>
      </c>
    </row>
    <row r="398" spans="1:4" x14ac:dyDescent="0.3">
      <c r="A398">
        <v>370</v>
      </c>
      <c r="B398">
        <v>0.32057673597299735</v>
      </c>
      <c r="C398">
        <v>-1.4842285941362332E-2</v>
      </c>
      <c r="D398">
        <v>-0.58349617759295991</v>
      </c>
    </row>
    <row r="399" spans="1:4" x14ac:dyDescent="0.3">
      <c r="A399">
        <v>371</v>
      </c>
      <c r="B399">
        <v>0.31723866898455838</v>
      </c>
      <c r="C399">
        <v>3.1540151616073597E-2</v>
      </c>
      <c r="D399">
        <v>1.2399409350681294</v>
      </c>
    </row>
    <row r="400" spans="1:4" x14ac:dyDescent="0.3">
      <c r="A400">
        <v>372</v>
      </c>
      <c r="B400">
        <v>0.30285056616052136</v>
      </c>
      <c r="C400">
        <v>-2.0241484736889359E-2</v>
      </c>
      <c r="D400">
        <v>-0.79575538562202763</v>
      </c>
    </row>
    <row r="401" spans="1:4" x14ac:dyDescent="0.3">
      <c r="A401">
        <v>373</v>
      </c>
      <c r="B401">
        <v>0.30337070738490585</v>
      </c>
      <c r="C401">
        <v>-9.0102760605548227E-3</v>
      </c>
      <c r="D401">
        <v>-0.35422182682383524</v>
      </c>
    </row>
    <row r="402" spans="1:4" x14ac:dyDescent="0.3">
      <c r="A402">
        <v>374</v>
      </c>
      <c r="B402">
        <v>0.28931288912809161</v>
      </c>
      <c r="C402">
        <v>-2.9195443196801618E-2</v>
      </c>
      <c r="D402">
        <v>-1.1477631933361403</v>
      </c>
    </row>
    <row r="403" spans="1:4" x14ac:dyDescent="0.3">
      <c r="A403">
        <v>375</v>
      </c>
      <c r="B403">
        <v>0.29049891207497008</v>
      </c>
      <c r="C403">
        <v>-3.8096804210030089E-2</v>
      </c>
      <c r="D403">
        <v>-1.4977032327016044</v>
      </c>
    </row>
    <row r="404" spans="1:4" x14ac:dyDescent="0.3">
      <c r="A404">
        <v>376</v>
      </c>
      <c r="B404">
        <v>0.29851891830172372</v>
      </c>
      <c r="C404">
        <v>1.0397249020687283E-2</v>
      </c>
      <c r="D404">
        <v>0.40874802473292904</v>
      </c>
    </row>
    <row r="405" spans="1:4" x14ac:dyDescent="0.3">
      <c r="A405">
        <v>377</v>
      </c>
      <c r="B405">
        <v>0.30829519272351963</v>
      </c>
      <c r="C405">
        <v>-2.3599506588946606E-2</v>
      </c>
      <c r="D405">
        <v>-0.92776961326122298</v>
      </c>
    </row>
    <row r="406" spans="1:4" x14ac:dyDescent="0.3">
      <c r="A406">
        <v>378</v>
      </c>
      <c r="B406">
        <v>0.31568287111363019</v>
      </c>
      <c r="C406">
        <v>-4.7591462662626205E-2</v>
      </c>
      <c r="D406">
        <v>-1.8709676298792275</v>
      </c>
    </row>
    <row r="407" spans="1:4" x14ac:dyDescent="0.3">
      <c r="A407">
        <v>379</v>
      </c>
      <c r="B407">
        <v>0.30936368817149473</v>
      </c>
      <c r="C407">
        <v>-3.9110233564077501E-3</v>
      </c>
      <c r="D407">
        <v>-0.15375442758322483</v>
      </c>
    </row>
    <row r="408" spans="1:4" x14ac:dyDescent="0.3">
      <c r="A408">
        <v>380</v>
      </c>
      <c r="B408">
        <v>0.27755712904960822</v>
      </c>
      <c r="C408">
        <v>2.7347897749225802E-2</v>
      </c>
      <c r="D408">
        <v>1.0751304660831567</v>
      </c>
    </row>
    <row r="409" spans="1:4" x14ac:dyDescent="0.3">
      <c r="A409">
        <v>381</v>
      </c>
      <c r="B409">
        <v>0.30799309907970662</v>
      </c>
      <c r="C409">
        <v>1.1593238811066386E-2</v>
      </c>
      <c r="D409">
        <v>0.45576608339878699</v>
      </c>
    </row>
    <row r="410" spans="1:4" x14ac:dyDescent="0.3">
      <c r="A410">
        <v>382</v>
      </c>
      <c r="B410">
        <v>0.30932202547230797</v>
      </c>
      <c r="C410">
        <v>-2.4150888589032971E-2</v>
      </c>
      <c r="D410">
        <v>-0.94944614548240613</v>
      </c>
    </row>
    <row r="411" spans="1:4" x14ac:dyDescent="0.3">
      <c r="A411">
        <v>383</v>
      </c>
      <c r="B411">
        <v>0.29364592948328749</v>
      </c>
      <c r="C411">
        <v>7.1510180259278522E-2</v>
      </c>
      <c r="D411">
        <v>2.8112864153891008</v>
      </c>
    </row>
    <row r="412" spans="1:4" x14ac:dyDescent="0.3">
      <c r="A412">
        <v>384</v>
      </c>
      <c r="B412">
        <v>0.28816961257021123</v>
      </c>
      <c r="C412">
        <v>-3.5231576022879241E-2</v>
      </c>
      <c r="D412">
        <v>-1.3850622485742854</v>
      </c>
    </row>
    <row r="413" spans="1:4" x14ac:dyDescent="0.3">
      <c r="A413">
        <v>385</v>
      </c>
      <c r="B413">
        <v>0.28382711161158158</v>
      </c>
      <c r="C413">
        <v>3.9320289126105412E-2</v>
      </c>
      <c r="D413">
        <v>1.5458022098196176</v>
      </c>
    </row>
    <row r="414" spans="1:4" x14ac:dyDescent="0.3">
      <c r="A414">
        <v>386</v>
      </c>
      <c r="B414">
        <v>0.2911058481355952</v>
      </c>
      <c r="C414">
        <v>-1.7481787394573178E-2</v>
      </c>
      <c r="D414">
        <v>-0.6872631454835022</v>
      </c>
    </row>
    <row r="415" spans="1:4" x14ac:dyDescent="0.3">
      <c r="A415">
        <v>387</v>
      </c>
      <c r="B415">
        <v>0.30715063500034923</v>
      </c>
      <c r="C415">
        <v>4.2359768916807761E-2</v>
      </c>
      <c r="D415">
        <v>1.6652935635607167</v>
      </c>
    </row>
    <row r="416" spans="1:4" x14ac:dyDescent="0.3">
      <c r="A416">
        <v>388</v>
      </c>
      <c r="B416">
        <v>0.2828918352565164</v>
      </c>
      <c r="C416">
        <v>2.8664044017806589E-2</v>
      </c>
      <c r="D416">
        <v>1.1268722476324506</v>
      </c>
    </row>
    <row r="417" spans="1:4" x14ac:dyDescent="0.3">
      <c r="A417">
        <v>389</v>
      </c>
      <c r="B417">
        <v>0.26847175340854751</v>
      </c>
      <c r="C417">
        <v>-1.7924560956746494E-2</v>
      </c>
      <c r="D417">
        <v>-0.70466994401090166</v>
      </c>
    </row>
    <row r="418" spans="1:4" x14ac:dyDescent="0.3">
      <c r="A418">
        <v>390</v>
      </c>
      <c r="B418">
        <v>0.29631004102318725</v>
      </c>
      <c r="C418">
        <v>-3.9294702172042228E-2</v>
      </c>
      <c r="D418">
        <v>-1.5447963074976236</v>
      </c>
    </row>
    <row r="419" spans="1:4" x14ac:dyDescent="0.3">
      <c r="A419">
        <v>391</v>
      </c>
      <c r="B419">
        <v>0.30012587785136641</v>
      </c>
      <c r="C419">
        <v>4.127024249907657E-2</v>
      </c>
      <c r="D419">
        <v>1.6224609094369311</v>
      </c>
    </row>
    <row r="420" spans="1:4" x14ac:dyDescent="0.3">
      <c r="A420">
        <v>392</v>
      </c>
      <c r="B420">
        <v>0.28094055912877075</v>
      </c>
      <c r="C420">
        <v>6.5474468861652646E-3</v>
      </c>
      <c r="D420">
        <v>0.25740039278071575</v>
      </c>
    </row>
    <row r="421" spans="1:4" x14ac:dyDescent="0.3">
      <c r="A421">
        <v>393</v>
      </c>
      <c r="B421">
        <v>0.37262745477856324</v>
      </c>
      <c r="C421">
        <v>2.086216563354476E-2</v>
      </c>
      <c r="D421">
        <v>0.82015627185573914</v>
      </c>
    </row>
    <row r="422" spans="1:4" x14ac:dyDescent="0.3">
      <c r="A422">
        <v>394</v>
      </c>
      <c r="B422">
        <v>0.37111413379787317</v>
      </c>
      <c r="C422">
        <v>1.2720290056712824E-2</v>
      </c>
      <c r="D422">
        <v>0.5000739545976165</v>
      </c>
    </row>
    <row r="423" spans="1:4" x14ac:dyDescent="0.3">
      <c r="A423">
        <v>395</v>
      </c>
      <c r="B423">
        <v>0.37888731880541715</v>
      </c>
      <c r="C423">
        <v>-4.7380259492201149E-2</v>
      </c>
      <c r="D423">
        <v>-1.8626645798554371</v>
      </c>
    </row>
    <row r="424" spans="1:4" x14ac:dyDescent="0.3">
      <c r="A424">
        <v>396</v>
      </c>
      <c r="B424">
        <v>0.37858027524974891</v>
      </c>
      <c r="C424">
        <v>2.4098280221176105E-2</v>
      </c>
      <c r="D424">
        <v>0.94737794778865736</v>
      </c>
    </row>
    <row r="425" spans="1:4" x14ac:dyDescent="0.3">
      <c r="A425">
        <v>397</v>
      </c>
      <c r="B425">
        <v>0.36438459805304602</v>
      </c>
      <c r="C425">
        <v>-5.281386125705001E-3</v>
      </c>
      <c r="D425">
        <v>-0.20762762750402194</v>
      </c>
    </row>
    <row r="426" spans="1:4" x14ac:dyDescent="0.3">
      <c r="A426">
        <v>398</v>
      </c>
      <c r="B426">
        <v>0.37135072261184504</v>
      </c>
      <c r="C426">
        <v>5.954777088584895E-2</v>
      </c>
      <c r="D426">
        <v>2.3410070950893553</v>
      </c>
    </row>
    <row r="427" spans="1:4" x14ac:dyDescent="0.3">
      <c r="A427">
        <v>399</v>
      </c>
      <c r="B427">
        <v>0.36790845986773013</v>
      </c>
      <c r="C427">
        <v>-1.5290842632564139E-2</v>
      </c>
      <c r="D427">
        <v>-0.60113032881360251</v>
      </c>
    </row>
    <row r="428" spans="1:4" x14ac:dyDescent="0.3">
      <c r="A428">
        <v>400</v>
      </c>
      <c r="B428">
        <v>0.36985496931237338</v>
      </c>
      <c r="C428">
        <v>2.1462932534205614E-2</v>
      </c>
      <c r="D428">
        <v>0.84377427729943444</v>
      </c>
    </row>
    <row r="429" spans="1:4" x14ac:dyDescent="0.3">
      <c r="A429">
        <v>401</v>
      </c>
      <c r="B429">
        <v>0.376113693990765</v>
      </c>
      <c r="C429">
        <v>1.0931071784676005E-2</v>
      </c>
      <c r="D429">
        <v>0.42973424906050983</v>
      </c>
    </row>
    <row r="430" spans="1:4" x14ac:dyDescent="0.3">
      <c r="A430">
        <v>402</v>
      </c>
      <c r="B430">
        <v>0.37230617140730649</v>
      </c>
      <c r="C430">
        <v>-7.8220817808914989E-3</v>
      </c>
      <c r="D430">
        <v>-0.30751023380100651</v>
      </c>
    </row>
    <row r="431" spans="1:4" x14ac:dyDescent="0.3">
      <c r="A431">
        <v>403</v>
      </c>
      <c r="B431">
        <v>0.38479725608480686</v>
      </c>
      <c r="C431">
        <v>-1.5299022850625843E-2</v>
      </c>
      <c r="D431">
        <v>-0.60145191849256019</v>
      </c>
    </row>
    <row r="432" spans="1:4" x14ac:dyDescent="0.3">
      <c r="A432">
        <v>404</v>
      </c>
      <c r="B432">
        <v>0.38165279330255508</v>
      </c>
      <c r="C432">
        <v>-2.9610344245720732E-3</v>
      </c>
      <c r="D432">
        <v>-0.11640742371389652</v>
      </c>
    </row>
    <row r="433" spans="1:4" x14ac:dyDescent="0.3">
      <c r="A433">
        <v>405</v>
      </c>
      <c r="B433">
        <v>0.37195727646773591</v>
      </c>
      <c r="C433">
        <v>7.5287668771080729E-3</v>
      </c>
      <c r="D433">
        <v>0.29597911751172101</v>
      </c>
    </row>
    <row r="434" spans="1:4" x14ac:dyDescent="0.3">
      <c r="A434">
        <v>406</v>
      </c>
      <c r="B434">
        <v>0.36483189328945931</v>
      </c>
      <c r="C434">
        <v>-8.5951222317232068E-4</v>
      </c>
      <c r="D434">
        <v>-3.3790084546063054E-2</v>
      </c>
    </row>
    <row r="435" spans="1:4" x14ac:dyDescent="0.3">
      <c r="A435">
        <v>407</v>
      </c>
      <c r="B435">
        <v>0.32512250583597163</v>
      </c>
      <c r="C435">
        <v>8.6853053050423568E-3</v>
      </c>
      <c r="D435">
        <v>0.34144622107010214</v>
      </c>
    </row>
    <row r="436" spans="1:4" x14ac:dyDescent="0.3">
      <c r="A436">
        <v>408</v>
      </c>
      <c r="B436">
        <v>0.35754233922863266</v>
      </c>
      <c r="C436">
        <v>1.5906343095763331E-2</v>
      </c>
      <c r="D436">
        <v>0.62532755618156277</v>
      </c>
    </row>
    <row r="437" spans="1:4" x14ac:dyDescent="0.3">
      <c r="A437">
        <v>409</v>
      </c>
      <c r="B437">
        <v>0.35225221059429201</v>
      </c>
      <c r="C437">
        <v>1.7283221238711011E-2</v>
      </c>
      <c r="D437">
        <v>0.67945689559701949</v>
      </c>
    </row>
    <row r="438" spans="1:4" x14ac:dyDescent="0.3">
      <c r="A438">
        <v>410</v>
      </c>
      <c r="B438">
        <v>0.39526746757041509</v>
      </c>
      <c r="C438">
        <v>2.4972175376882899E-2</v>
      </c>
      <c r="D438">
        <v>0.98173346990879751</v>
      </c>
    </row>
    <row r="439" spans="1:4" x14ac:dyDescent="0.3">
      <c r="A439">
        <v>411</v>
      </c>
      <c r="B439">
        <v>0.34832507818261371</v>
      </c>
      <c r="C439">
        <v>-3.3898439877290687E-2</v>
      </c>
      <c r="D439">
        <v>-1.3326525423986251</v>
      </c>
    </row>
    <row r="440" spans="1:4" x14ac:dyDescent="0.3">
      <c r="A440">
        <v>412</v>
      </c>
      <c r="B440">
        <v>0.35569575714363194</v>
      </c>
      <c r="C440">
        <v>1.3233069373896067E-2</v>
      </c>
      <c r="D440">
        <v>0.52023289592964739</v>
      </c>
    </row>
    <row r="441" spans="1:4" x14ac:dyDescent="0.3">
      <c r="A441">
        <v>413</v>
      </c>
      <c r="B441">
        <v>0.3496783742828265</v>
      </c>
      <c r="C441">
        <v>4.5784016473425226E-3</v>
      </c>
      <c r="D441">
        <v>0.17999113285271104</v>
      </c>
    </row>
    <row r="442" spans="1:4" x14ac:dyDescent="0.3">
      <c r="A442">
        <v>414</v>
      </c>
      <c r="B442">
        <v>0.33055456898349778</v>
      </c>
      <c r="C442">
        <v>-1.6329331801782754E-2</v>
      </c>
      <c r="D442">
        <v>-0.64195655080559921</v>
      </c>
    </row>
    <row r="443" spans="1:4" x14ac:dyDescent="0.3">
      <c r="A443">
        <v>415</v>
      </c>
      <c r="B443">
        <v>0.34134817395784073</v>
      </c>
      <c r="C443">
        <v>3.1696952911412279E-2</v>
      </c>
      <c r="D443">
        <v>1.2461052790804472</v>
      </c>
    </row>
    <row r="444" spans="1:4" x14ac:dyDescent="0.3">
      <c r="A444">
        <v>416</v>
      </c>
      <c r="B444">
        <v>0.37196563555792911</v>
      </c>
      <c r="C444">
        <v>4.7082238507695884E-2</v>
      </c>
      <c r="D444">
        <v>1.8509484529738827</v>
      </c>
    </row>
    <row r="445" spans="1:4" x14ac:dyDescent="0.3">
      <c r="A445">
        <v>417</v>
      </c>
      <c r="B445">
        <v>0.3507807497260953</v>
      </c>
      <c r="C445">
        <v>-1.5174001310432894E-3</v>
      </c>
      <c r="D445">
        <v>-5.9653693497131732E-2</v>
      </c>
    </row>
    <row r="446" spans="1:4" x14ac:dyDescent="0.3">
      <c r="A446">
        <v>418</v>
      </c>
      <c r="B446">
        <v>0.37190439673471437</v>
      </c>
      <c r="C446">
        <v>-2.2215794673216382E-2</v>
      </c>
      <c r="D446">
        <v>-0.87337161709619893</v>
      </c>
    </row>
    <row r="447" spans="1:4" x14ac:dyDescent="0.3">
      <c r="A447">
        <v>419</v>
      </c>
      <c r="B447">
        <v>0.36091634332126787</v>
      </c>
      <c r="C447">
        <v>1.7639268965084109E-2</v>
      </c>
      <c r="D447">
        <v>0.69345423321739275</v>
      </c>
    </row>
    <row r="448" spans="1:4" x14ac:dyDescent="0.3">
      <c r="A448">
        <v>420</v>
      </c>
      <c r="B448">
        <v>0.35097782728666405</v>
      </c>
      <c r="C448">
        <v>-7.014613240193035E-3</v>
      </c>
      <c r="D448">
        <v>-0.27576614741933198</v>
      </c>
    </row>
    <row r="449" spans="1:4" x14ac:dyDescent="0.3">
      <c r="A449">
        <v>421</v>
      </c>
      <c r="B449">
        <v>0.35573600968177527</v>
      </c>
      <c r="C449">
        <v>6.8789448374207418E-3</v>
      </c>
      <c r="D449">
        <v>0.27043260279214165</v>
      </c>
    </row>
    <row r="450" spans="1:4" x14ac:dyDescent="0.3">
      <c r="A450">
        <v>422</v>
      </c>
      <c r="B450">
        <v>0.35666916028343698</v>
      </c>
      <c r="C450">
        <v>1.8173570722400001E-2</v>
      </c>
      <c r="D450">
        <v>0.71445928825451521</v>
      </c>
    </row>
    <row r="451" spans="1:4" x14ac:dyDescent="0.3">
      <c r="A451">
        <v>423</v>
      </c>
      <c r="B451">
        <v>0.33361646574803011</v>
      </c>
      <c r="C451">
        <v>2.0121834858448651E-3</v>
      </c>
      <c r="D451">
        <v>7.9105157874245158E-2</v>
      </c>
    </row>
    <row r="452" spans="1:4" x14ac:dyDescent="0.3">
      <c r="A452">
        <v>424</v>
      </c>
      <c r="B452">
        <v>0.35987817864923843</v>
      </c>
      <c r="C452">
        <v>2.9433590874897553E-2</v>
      </c>
      <c r="D452">
        <v>1.1571255153140756</v>
      </c>
    </row>
    <row r="453" spans="1:4" x14ac:dyDescent="0.3">
      <c r="A453">
        <v>425</v>
      </c>
      <c r="B453">
        <v>0.35132820486960514</v>
      </c>
      <c r="C453">
        <v>3.9916113595100833E-2</v>
      </c>
      <c r="D453">
        <v>1.5692259129842576</v>
      </c>
    </row>
    <row r="454" spans="1:4" x14ac:dyDescent="0.3">
      <c r="A454">
        <v>426</v>
      </c>
      <c r="B454">
        <v>0.33083470667603476</v>
      </c>
      <c r="C454">
        <v>3.2527191920240228E-2</v>
      </c>
      <c r="D454">
        <v>1.2787445430087645</v>
      </c>
    </row>
    <row r="455" spans="1:4" x14ac:dyDescent="0.3">
      <c r="A455">
        <v>427</v>
      </c>
      <c r="B455">
        <v>0.34604631616206583</v>
      </c>
      <c r="C455">
        <v>7.8894828769251468E-3</v>
      </c>
      <c r="D455">
        <v>0.31015997940330686</v>
      </c>
    </row>
    <row r="456" spans="1:4" x14ac:dyDescent="0.3">
      <c r="A456">
        <v>428</v>
      </c>
      <c r="B456">
        <v>0.35753037111417296</v>
      </c>
      <c r="C456">
        <v>2.1616234089960051E-2</v>
      </c>
      <c r="D456">
        <v>0.84980103572163179</v>
      </c>
    </row>
    <row r="457" spans="1:4" x14ac:dyDescent="0.3">
      <c r="A457">
        <v>429</v>
      </c>
      <c r="B457">
        <v>0.34652212296194906</v>
      </c>
      <c r="C457">
        <v>-4.1659968094690081E-2</v>
      </c>
      <c r="D457">
        <v>-1.6377822282855929</v>
      </c>
    </row>
    <row r="458" spans="1:4" x14ac:dyDescent="0.3">
      <c r="A458">
        <v>430</v>
      </c>
      <c r="B458">
        <v>0.3364243163170943</v>
      </c>
      <c r="C458">
        <v>6.3102205177573145E-4</v>
      </c>
      <c r="D458">
        <v>2.480742903368497E-2</v>
      </c>
    </row>
    <row r="459" spans="1:4" x14ac:dyDescent="0.3">
      <c r="A459">
        <v>431</v>
      </c>
      <c r="B459">
        <v>0.35554462220791982</v>
      </c>
      <c r="C459">
        <v>-4.9432755826809838E-2</v>
      </c>
      <c r="D459">
        <v>-1.9433545605295193</v>
      </c>
    </row>
    <row r="460" spans="1:4" x14ac:dyDescent="0.3">
      <c r="A460">
        <v>432</v>
      </c>
      <c r="B460">
        <v>0.33450281575711449</v>
      </c>
      <c r="C460">
        <v>-1.2065856193900493E-2</v>
      </c>
      <c r="D460">
        <v>-0.47434613484350246</v>
      </c>
    </row>
    <row r="461" spans="1:4" x14ac:dyDescent="0.3">
      <c r="A461">
        <v>433</v>
      </c>
      <c r="B461">
        <v>0.33552808108533427</v>
      </c>
      <c r="C461">
        <v>-1.6347633184712884E-3</v>
      </c>
      <c r="D461">
        <v>-6.4267603478714921E-2</v>
      </c>
    </row>
    <row r="462" spans="1:4" x14ac:dyDescent="0.3">
      <c r="A462">
        <v>434</v>
      </c>
      <c r="B462">
        <v>0.35416253495956485</v>
      </c>
      <c r="C462">
        <v>-2.3393031816058563E-3</v>
      </c>
      <c r="D462">
        <v>-9.1965245117274691E-2</v>
      </c>
    </row>
    <row r="463" spans="1:4" x14ac:dyDescent="0.3">
      <c r="A463">
        <v>435</v>
      </c>
      <c r="B463">
        <v>0.33614830757154945</v>
      </c>
      <c r="C463">
        <v>3.716687548156572E-3</v>
      </c>
      <c r="D463">
        <v>0.14611448574865912</v>
      </c>
    </row>
    <row r="464" spans="1:4" x14ac:dyDescent="0.3">
      <c r="A464">
        <v>436</v>
      </c>
      <c r="B464">
        <v>0.34810226977400671</v>
      </c>
      <c r="C464">
        <v>-7.316270552301718E-3</v>
      </c>
      <c r="D464">
        <v>-0.28762522958859971</v>
      </c>
    </row>
    <row r="465" spans="1:4" x14ac:dyDescent="0.3">
      <c r="A465">
        <v>437</v>
      </c>
      <c r="B465">
        <v>0.35625159533392559</v>
      </c>
      <c r="C465">
        <v>-3.8015740598842607E-2</v>
      </c>
      <c r="D465">
        <v>-1.4945163713611984</v>
      </c>
    </row>
    <row r="466" spans="1:4" x14ac:dyDescent="0.3">
      <c r="A466">
        <v>438</v>
      </c>
      <c r="B466">
        <v>0.3155718757347743</v>
      </c>
      <c r="C466">
        <v>-4.0807943574572847E-3</v>
      </c>
      <c r="D466">
        <v>-0.16042865085111596</v>
      </c>
    </row>
    <row r="467" spans="1:4" x14ac:dyDescent="0.3">
      <c r="A467">
        <v>439</v>
      </c>
      <c r="B467">
        <v>0.35484991272710592</v>
      </c>
      <c r="C467">
        <v>-3.023674344760191E-2</v>
      </c>
      <c r="D467">
        <v>-1.188699927641691</v>
      </c>
    </row>
    <row r="468" spans="1:4" x14ac:dyDescent="0.3">
      <c r="A468">
        <v>440</v>
      </c>
      <c r="B468">
        <v>0.35299734024033491</v>
      </c>
      <c r="C468">
        <v>1.0906407237666116E-2</v>
      </c>
      <c r="D468">
        <v>0.42876460941341032</v>
      </c>
    </row>
    <row r="469" spans="1:4" x14ac:dyDescent="0.3">
      <c r="A469">
        <v>441</v>
      </c>
      <c r="B469">
        <v>0.34040811463619913</v>
      </c>
      <c r="C469">
        <v>4.2582030104809876E-2</v>
      </c>
      <c r="D469">
        <v>1.6740313384653958</v>
      </c>
    </row>
    <row r="470" spans="1:4" x14ac:dyDescent="0.3">
      <c r="A470">
        <v>442</v>
      </c>
      <c r="B470">
        <v>0.34781079671936316</v>
      </c>
      <c r="C470">
        <v>-4.135355424168613E-2</v>
      </c>
      <c r="D470">
        <v>-1.6257361517785311</v>
      </c>
    </row>
    <row r="471" spans="1:4" x14ac:dyDescent="0.3">
      <c r="A471">
        <v>443</v>
      </c>
      <c r="B471">
        <v>0.35656684933833804</v>
      </c>
      <c r="C471">
        <v>2.5951519940398959E-2</v>
      </c>
      <c r="D471">
        <v>1.0202345344763231</v>
      </c>
    </row>
    <row r="472" spans="1:4" x14ac:dyDescent="0.3">
      <c r="A472">
        <v>444</v>
      </c>
      <c r="B472">
        <v>0.32284003559563013</v>
      </c>
      <c r="C472">
        <v>2.2957545352431885E-2</v>
      </c>
      <c r="D472">
        <v>0.90253213103314456</v>
      </c>
    </row>
    <row r="473" spans="1:4" x14ac:dyDescent="0.3">
      <c r="A473">
        <v>445</v>
      </c>
      <c r="B473">
        <v>0.35541329424006157</v>
      </c>
      <c r="C473">
        <v>8.1726675965704265E-3</v>
      </c>
      <c r="D473">
        <v>0.32129284681460457</v>
      </c>
    </row>
    <row r="474" spans="1:4" x14ac:dyDescent="0.3">
      <c r="A474">
        <v>446</v>
      </c>
      <c r="B474">
        <v>0.33452903672238155</v>
      </c>
      <c r="C474">
        <v>-2.3300831175907533E-2</v>
      </c>
      <c r="D474">
        <v>-0.916027758769414</v>
      </c>
    </row>
    <row r="475" spans="1:4" x14ac:dyDescent="0.3">
      <c r="A475">
        <v>447</v>
      </c>
      <c r="B475">
        <v>0.33743504386888801</v>
      </c>
      <c r="C475">
        <v>7.3886003870720085E-3</v>
      </c>
      <c r="D475">
        <v>0.29046873915856297</v>
      </c>
    </row>
    <row r="476" spans="1:4" x14ac:dyDescent="0.3">
      <c r="A476">
        <v>448</v>
      </c>
      <c r="B476">
        <v>0.33035070281250273</v>
      </c>
      <c r="C476">
        <v>7.7117618636632912E-3</v>
      </c>
      <c r="D476">
        <v>0.30317321656057983</v>
      </c>
    </row>
    <row r="477" spans="1:4" x14ac:dyDescent="0.3">
      <c r="A477">
        <v>449</v>
      </c>
      <c r="B477">
        <v>0.33683670840032065</v>
      </c>
      <c r="C477">
        <v>4.0296291452774358E-2</v>
      </c>
      <c r="D477">
        <v>1.5841718807168819</v>
      </c>
    </row>
    <row r="478" spans="1:4" x14ac:dyDescent="0.3">
      <c r="A478">
        <v>450</v>
      </c>
      <c r="B478">
        <v>0.34707494264020922</v>
      </c>
      <c r="C478">
        <v>-1.2415816593555229E-2</v>
      </c>
      <c r="D478">
        <v>-0.48810416081835445</v>
      </c>
    </row>
    <row r="479" spans="1:4" x14ac:dyDescent="0.3">
      <c r="A479">
        <v>451</v>
      </c>
      <c r="B479">
        <v>0.32416417224566391</v>
      </c>
      <c r="C479">
        <v>4.0240879642761129E-3</v>
      </c>
      <c r="D479">
        <v>0.15819934710390221</v>
      </c>
    </row>
    <row r="480" spans="1:4" x14ac:dyDescent="0.3">
      <c r="A480">
        <v>452</v>
      </c>
      <c r="B480">
        <v>0.3191963582250813</v>
      </c>
      <c r="C480">
        <v>1.122439964695171E-2</v>
      </c>
      <c r="D480">
        <v>0.44126587478821616</v>
      </c>
    </row>
    <row r="481" spans="1:4" x14ac:dyDescent="0.3">
      <c r="A481">
        <v>453</v>
      </c>
      <c r="B481">
        <v>0.32404375510266248</v>
      </c>
      <c r="C481">
        <v>-1.7542013289631453E-2</v>
      </c>
      <c r="D481">
        <v>-0.68963081173770668</v>
      </c>
    </row>
    <row r="482" spans="1:4" x14ac:dyDescent="0.3">
      <c r="A482">
        <v>454</v>
      </c>
      <c r="B482">
        <v>0.35498263246385559</v>
      </c>
      <c r="C482">
        <v>3.002594350109139E-2</v>
      </c>
      <c r="D482">
        <v>1.1804127295974254</v>
      </c>
    </row>
    <row r="483" spans="1:4" x14ac:dyDescent="0.3">
      <c r="A483">
        <v>455</v>
      </c>
      <c r="B483">
        <v>0.33261341573721886</v>
      </c>
      <c r="C483">
        <v>-2.5892385698054854E-2</v>
      </c>
      <c r="D483">
        <v>-1.0179097844675333</v>
      </c>
    </row>
    <row r="484" spans="1:4" x14ac:dyDescent="0.3">
      <c r="A484">
        <v>456</v>
      </c>
      <c r="B484">
        <v>0.32228224155155399</v>
      </c>
      <c r="C484">
        <v>-3.7271585544651986E-2</v>
      </c>
      <c r="D484">
        <v>-1.4652613340056215</v>
      </c>
    </row>
    <row r="485" spans="1:4" x14ac:dyDescent="0.3">
      <c r="A485">
        <v>457</v>
      </c>
      <c r="B485">
        <v>0.3402105571849765</v>
      </c>
      <c r="C485">
        <v>1.3648923555390491E-2</v>
      </c>
      <c r="D485">
        <v>0.53658141032269202</v>
      </c>
    </row>
    <row r="486" spans="1:4" x14ac:dyDescent="0.3">
      <c r="A486">
        <v>458</v>
      </c>
      <c r="B486">
        <v>0.33393972449971615</v>
      </c>
      <c r="C486">
        <v>-2.6304850481350173E-2</v>
      </c>
      <c r="D486">
        <v>-1.034125051131668</v>
      </c>
    </row>
    <row r="487" spans="1:4" x14ac:dyDescent="0.3">
      <c r="A487">
        <v>459</v>
      </c>
      <c r="B487">
        <v>0.33349341259876142</v>
      </c>
      <c r="C487">
        <v>1.3663401069279602E-2</v>
      </c>
      <c r="D487">
        <v>0.53715056618242407</v>
      </c>
    </row>
    <row r="488" spans="1:4" x14ac:dyDescent="0.3">
      <c r="A488">
        <v>460</v>
      </c>
      <c r="B488">
        <v>0.32803643158514184</v>
      </c>
      <c r="C488">
        <v>-2.1486969912338227E-3</v>
      </c>
      <c r="D488">
        <v>-8.4471926099771028E-2</v>
      </c>
    </row>
    <row r="489" spans="1:4" x14ac:dyDescent="0.3">
      <c r="A489">
        <v>461</v>
      </c>
      <c r="B489">
        <v>0.33116720802893951</v>
      </c>
      <c r="C489">
        <v>-2.726651081912651E-2</v>
      </c>
      <c r="D489">
        <v>-1.0719308940760832</v>
      </c>
    </row>
    <row r="490" spans="1:4" x14ac:dyDescent="0.3">
      <c r="A490">
        <v>462</v>
      </c>
      <c r="B490">
        <v>0.3139691120732615</v>
      </c>
      <c r="C490">
        <v>2.1049945670907511E-2</v>
      </c>
      <c r="D490">
        <v>0.82753848605524338</v>
      </c>
    </row>
    <row r="491" spans="1:4" x14ac:dyDescent="0.3">
      <c r="A491">
        <v>463</v>
      </c>
      <c r="B491">
        <v>0.33994241639219946</v>
      </c>
      <c r="C491">
        <v>9.2852838745785538E-3</v>
      </c>
      <c r="D491">
        <v>0.36503323477844535</v>
      </c>
    </row>
    <row r="492" spans="1:4" x14ac:dyDescent="0.3">
      <c r="A492">
        <v>464</v>
      </c>
      <c r="B492">
        <v>0.31984356599777047</v>
      </c>
      <c r="C492">
        <v>2.9753810388553514E-2</v>
      </c>
      <c r="D492">
        <v>1.1697143350516219</v>
      </c>
    </row>
    <row r="493" spans="1:4" x14ac:dyDescent="0.3">
      <c r="A493">
        <v>465</v>
      </c>
      <c r="B493">
        <v>0.337760661482292</v>
      </c>
      <c r="C493">
        <v>-4.0056450364169827E-3</v>
      </c>
      <c r="D493">
        <v>-0.15747429855329886</v>
      </c>
    </row>
    <row r="494" spans="1:4" x14ac:dyDescent="0.3">
      <c r="A494">
        <v>466</v>
      </c>
      <c r="B494">
        <v>0.33829501787920091</v>
      </c>
      <c r="C494">
        <v>2.9748433481574077E-2</v>
      </c>
      <c r="D494">
        <v>1.1695029522038471</v>
      </c>
    </row>
    <row r="495" spans="1:4" x14ac:dyDescent="0.3">
      <c r="A495">
        <v>467</v>
      </c>
      <c r="B495">
        <v>0.33381826102244461</v>
      </c>
      <c r="C495">
        <v>-3.4515412832803627E-2</v>
      </c>
      <c r="D495">
        <v>-1.3569076579948542</v>
      </c>
    </row>
    <row r="496" spans="1:4" x14ac:dyDescent="0.3">
      <c r="A496">
        <v>468</v>
      </c>
      <c r="B496">
        <v>0.32742112681824165</v>
      </c>
      <c r="C496">
        <v>-4.1898618854263658E-2</v>
      </c>
      <c r="D496">
        <v>-1.6471643279527859</v>
      </c>
    </row>
    <row r="497" spans="1:4" x14ac:dyDescent="0.3">
      <c r="A497">
        <v>469</v>
      </c>
      <c r="B497">
        <v>0.31998044854529173</v>
      </c>
      <c r="C497">
        <v>-7.5063809328427267E-3</v>
      </c>
      <c r="D497">
        <v>-0.29509905678777032</v>
      </c>
    </row>
    <row r="498" spans="1:4" x14ac:dyDescent="0.3">
      <c r="A498">
        <v>470</v>
      </c>
      <c r="B498">
        <v>0.33422182918819254</v>
      </c>
      <c r="C498">
        <v>-8.3870569090075398E-3</v>
      </c>
      <c r="D498">
        <v>-0.32972115393778323</v>
      </c>
    </row>
    <row r="499" spans="1:4" x14ac:dyDescent="0.3">
      <c r="A499">
        <v>471</v>
      </c>
      <c r="B499">
        <v>0.36345071264517437</v>
      </c>
      <c r="C499">
        <v>1.936272542808648E-3</v>
      </c>
      <c r="D499">
        <v>7.6120863859556201E-2</v>
      </c>
    </row>
    <row r="500" spans="1:4" x14ac:dyDescent="0.3">
      <c r="A500">
        <v>472</v>
      </c>
      <c r="B500">
        <v>0.33995696625303479</v>
      </c>
      <c r="C500">
        <v>-3.9913015975304778E-2</v>
      </c>
      <c r="D500">
        <v>-1.5691041359670397</v>
      </c>
    </row>
    <row r="501" spans="1:4" x14ac:dyDescent="0.3">
      <c r="A501">
        <v>473</v>
      </c>
      <c r="B501">
        <v>0.33166339279966195</v>
      </c>
      <c r="C501">
        <v>-4.0991476951906969E-2</v>
      </c>
      <c r="D501">
        <v>-1.6115017733671444</v>
      </c>
    </row>
    <row r="502" spans="1:4" x14ac:dyDescent="0.3">
      <c r="A502">
        <v>474</v>
      </c>
      <c r="B502">
        <v>0.34487414937529415</v>
      </c>
      <c r="C502">
        <v>-1.6481103774918127E-2</v>
      </c>
      <c r="D502">
        <v>-0.64792317660300669</v>
      </c>
    </row>
    <row r="503" spans="1:4" x14ac:dyDescent="0.3">
      <c r="A503">
        <v>475</v>
      </c>
      <c r="B503">
        <v>0.35168494380190041</v>
      </c>
      <c r="C503">
        <v>1.5926406885268585E-2</v>
      </c>
      <c r="D503">
        <v>0.62611632581789756</v>
      </c>
    </row>
    <row r="504" spans="1:4" x14ac:dyDescent="0.3">
      <c r="A504">
        <v>476</v>
      </c>
      <c r="B504">
        <v>0.3501226563617621</v>
      </c>
      <c r="C504">
        <v>-1.2278188689235081E-2</v>
      </c>
      <c r="D504">
        <v>-0.4826935821232532</v>
      </c>
    </row>
    <row r="505" spans="1:4" x14ac:dyDescent="0.3">
      <c r="A505">
        <v>477</v>
      </c>
      <c r="B505">
        <v>0.3585703103434833</v>
      </c>
      <c r="C505">
        <v>1.3310636010117727E-2</v>
      </c>
      <c r="D505">
        <v>0.52328228036563595</v>
      </c>
    </row>
    <row r="506" spans="1:4" x14ac:dyDescent="0.3">
      <c r="A506">
        <v>478</v>
      </c>
      <c r="B506">
        <v>0.32201428471911031</v>
      </c>
      <c r="C506">
        <v>3.5282037574738689E-2</v>
      </c>
      <c r="D506">
        <v>1.3870460482896205</v>
      </c>
    </row>
    <row r="507" spans="1:4" x14ac:dyDescent="0.3">
      <c r="A507">
        <v>479</v>
      </c>
      <c r="B507">
        <v>0.34837215320847748</v>
      </c>
      <c r="C507">
        <v>-3.9304099798439462E-2</v>
      </c>
      <c r="D507">
        <v>-1.5451657572645192</v>
      </c>
    </row>
    <row r="508" spans="1:4" x14ac:dyDescent="0.3">
      <c r="A508">
        <v>480</v>
      </c>
      <c r="B508">
        <v>0.34145455429561855</v>
      </c>
      <c r="C508">
        <v>6.1884072716689442E-2</v>
      </c>
      <c r="D508">
        <v>2.4328543478228335</v>
      </c>
    </row>
    <row r="509" spans="1:4" x14ac:dyDescent="0.3">
      <c r="A509">
        <v>481</v>
      </c>
      <c r="B509">
        <v>0.33407329492562499</v>
      </c>
      <c r="C509">
        <v>-4.1142930426629976E-2</v>
      </c>
      <c r="D509">
        <v>-1.6174558780066306</v>
      </c>
    </row>
    <row r="510" spans="1:4" x14ac:dyDescent="0.3">
      <c r="A510">
        <v>482</v>
      </c>
      <c r="B510">
        <v>0.32943546108981858</v>
      </c>
      <c r="C510">
        <v>3.4104744840064427E-3</v>
      </c>
      <c r="D510">
        <v>0.13407630287261701</v>
      </c>
    </row>
    <row r="511" spans="1:4" x14ac:dyDescent="0.3">
      <c r="A511">
        <v>483</v>
      </c>
      <c r="B511">
        <v>0.32631632658533838</v>
      </c>
      <c r="C511">
        <v>1.8399977955295632E-2</v>
      </c>
      <c r="D511">
        <v>0.72336005701048178</v>
      </c>
    </row>
    <row r="512" spans="1:4" x14ac:dyDescent="0.3">
      <c r="A512">
        <v>484</v>
      </c>
      <c r="B512">
        <v>0.33524314927145688</v>
      </c>
      <c r="C512">
        <v>-1.8508330986379884E-2</v>
      </c>
      <c r="D512">
        <v>-0.72761974987167921</v>
      </c>
    </row>
    <row r="513" spans="1:4" x14ac:dyDescent="0.3">
      <c r="A513">
        <v>485</v>
      </c>
      <c r="B513">
        <v>0.32668925141636013</v>
      </c>
      <c r="C513">
        <v>-1.7407708253044107E-2</v>
      </c>
      <c r="D513">
        <v>-0.68435086525306132</v>
      </c>
    </row>
    <row r="514" spans="1:4" x14ac:dyDescent="0.3">
      <c r="A514">
        <v>486</v>
      </c>
      <c r="B514">
        <v>0.33794412222704895</v>
      </c>
      <c r="C514">
        <v>-1.7550135170185943E-2</v>
      </c>
      <c r="D514">
        <v>-0.68995010798877843</v>
      </c>
    </row>
    <row r="515" spans="1:4" x14ac:dyDescent="0.3">
      <c r="A515">
        <v>487</v>
      </c>
      <c r="B515">
        <v>0.3396930671060604</v>
      </c>
      <c r="C515">
        <v>-4.5783422625175374E-2</v>
      </c>
      <c r="D515">
        <v>-1.7998879825152341</v>
      </c>
    </row>
    <row r="516" spans="1:4" x14ac:dyDescent="0.3">
      <c r="A516">
        <v>488</v>
      </c>
      <c r="B516">
        <v>0.33969960046526737</v>
      </c>
      <c r="C516">
        <v>-1.2391798391458375E-2</v>
      </c>
      <c r="D516">
        <v>-0.48715993098936872</v>
      </c>
    </row>
    <row r="517" spans="1:4" x14ac:dyDescent="0.3">
      <c r="A517">
        <v>489</v>
      </c>
      <c r="B517">
        <v>0.32920182114362784</v>
      </c>
      <c r="C517">
        <v>4.9684943978520135E-2</v>
      </c>
      <c r="D517">
        <v>1.953268856961925</v>
      </c>
    </row>
    <row r="518" spans="1:4" x14ac:dyDescent="0.3">
      <c r="A518">
        <v>490</v>
      </c>
      <c r="B518">
        <v>0.31780461657249598</v>
      </c>
      <c r="C518">
        <v>1.0374115960310015E-2</v>
      </c>
      <c r="D518">
        <v>0.40783859256328281</v>
      </c>
    </row>
    <row r="519" spans="1:4" x14ac:dyDescent="0.3">
      <c r="A519">
        <v>491</v>
      </c>
      <c r="B519">
        <v>0.32849332969271267</v>
      </c>
      <c r="C519">
        <v>-3.5015604807246692E-2</v>
      </c>
      <c r="D519">
        <v>-1.3765717519425966</v>
      </c>
    </row>
    <row r="520" spans="1:4" x14ac:dyDescent="0.3">
      <c r="A520">
        <v>492</v>
      </c>
      <c r="B520">
        <v>0.31457959844679606</v>
      </c>
      <c r="C520">
        <v>-5.3047009954820812E-3</v>
      </c>
      <c r="D520">
        <v>-0.20854420716363434</v>
      </c>
    </row>
    <row r="521" spans="1:4" x14ac:dyDescent="0.3">
      <c r="A521">
        <v>493</v>
      </c>
      <c r="B521">
        <v>0.34846415434593253</v>
      </c>
      <c r="C521">
        <v>4.5849950607764756E-3</v>
      </c>
      <c r="D521">
        <v>0.18025034033269094</v>
      </c>
    </row>
    <row r="522" spans="1:4" x14ac:dyDescent="0.3">
      <c r="A522">
        <v>494</v>
      </c>
      <c r="B522">
        <v>0.3284378547157138</v>
      </c>
      <c r="C522">
        <v>-8.9691349303908097E-3</v>
      </c>
      <c r="D522">
        <v>-0.3526044417197215</v>
      </c>
    </row>
    <row r="523" spans="1:4" x14ac:dyDescent="0.3">
      <c r="A523">
        <v>495</v>
      </c>
      <c r="B523">
        <v>0.32937458870546388</v>
      </c>
      <c r="C523">
        <v>-7.8054309568008629E-3</v>
      </c>
      <c r="D523">
        <v>-0.30685563839373275</v>
      </c>
    </row>
    <row r="524" spans="1:4" x14ac:dyDescent="0.3">
      <c r="A524">
        <v>496</v>
      </c>
      <c r="B524">
        <v>0.3262623357394161</v>
      </c>
      <c r="C524">
        <v>1.8105872192101913E-2</v>
      </c>
      <c r="D524">
        <v>0.71179784959111414</v>
      </c>
    </row>
    <row r="525" spans="1:4" x14ac:dyDescent="0.3">
      <c r="A525">
        <v>497</v>
      </c>
      <c r="B525">
        <v>0.3287120020404905</v>
      </c>
      <c r="C525">
        <v>3.3946726341486488E-2</v>
      </c>
      <c r="D525">
        <v>1.3345508326888837</v>
      </c>
    </row>
    <row r="526" spans="1:4" x14ac:dyDescent="0.3">
      <c r="A526">
        <v>498</v>
      </c>
      <c r="B526">
        <v>0.32555853809153557</v>
      </c>
      <c r="C526">
        <v>1.485451482139144E-2</v>
      </c>
      <c r="D526">
        <v>0.58397693269910855</v>
      </c>
    </row>
    <row r="527" spans="1:4" x14ac:dyDescent="0.3">
      <c r="A527">
        <v>499</v>
      </c>
      <c r="B527">
        <v>0.34171531139062522</v>
      </c>
      <c r="C527">
        <v>1.6743365952667788E-2</v>
      </c>
      <c r="D527">
        <v>0.65823351416480191</v>
      </c>
    </row>
    <row r="528" spans="1:4" x14ac:dyDescent="0.3">
      <c r="A528">
        <v>500</v>
      </c>
      <c r="B528">
        <v>0.33775927561211089</v>
      </c>
      <c r="C528">
        <v>4.8402695924371131E-2</v>
      </c>
      <c r="D528">
        <v>1.9028597190920693</v>
      </c>
    </row>
    <row r="529" spans="1:4" x14ac:dyDescent="0.3">
      <c r="A529">
        <v>501</v>
      </c>
      <c r="B529">
        <v>0.32295501058711229</v>
      </c>
      <c r="C529">
        <v>1.4048590941591721E-2</v>
      </c>
      <c r="D529">
        <v>0.55229357171604554</v>
      </c>
    </row>
    <row r="530" spans="1:4" x14ac:dyDescent="0.3">
      <c r="A530">
        <v>502</v>
      </c>
      <c r="B530">
        <v>0.31019105072898789</v>
      </c>
      <c r="C530">
        <v>9.4366786326541274E-3</v>
      </c>
      <c r="D530">
        <v>0.37098503108487063</v>
      </c>
    </row>
    <row r="531" spans="1:4" x14ac:dyDescent="0.3">
      <c r="A531">
        <v>503</v>
      </c>
      <c r="B531">
        <v>0.3297920406751485</v>
      </c>
      <c r="C531">
        <v>2.8560177836294831E-3</v>
      </c>
      <c r="D531">
        <v>0.1122788946708811</v>
      </c>
    </row>
    <row r="532" spans="1:4" x14ac:dyDescent="0.3">
      <c r="A532">
        <v>504</v>
      </c>
      <c r="B532">
        <v>0.32501007489692951</v>
      </c>
      <c r="C532">
        <v>-4.3551209779947531E-2</v>
      </c>
      <c r="D532">
        <v>-1.7121327898238852</v>
      </c>
    </row>
    <row r="533" spans="1:4" x14ac:dyDescent="0.3">
      <c r="A533">
        <v>505</v>
      </c>
      <c r="B533">
        <v>0.32289839886041116</v>
      </c>
      <c r="C533">
        <v>1.0966236020428233E-3</v>
      </c>
      <c r="D533">
        <v>4.3111666395471572E-2</v>
      </c>
    </row>
    <row r="534" spans="1:4" x14ac:dyDescent="0.3">
      <c r="A534">
        <v>506</v>
      </c>
      <c r="B534">
        <v>0.33895896076428467</v>
      </c>
      <c r="C534">
        <v>1.7882981028177314E-2</v>
      </c>
      <c r="D534">
        <v>0.70303530838398032</v>
      </c>
    </row>
    <row r="535" spans="1:4" x14ac:dyDescent="0.3">
      <c r="A535">
        <v>507</v>
      </c>
      <c r="B535">
        <v>0.34377041671235292</v>
      </c>
      <c r="C535">
        <v>-7.8261782455439355E-3</v>
      </c>
      <c r="D535">
        <v>-0.30767127849963205</v>
      </c>
    </row>
    <row r="536" spans="1:4" x14ac:dyDescent="0.3">
      <c r="A536">
        <v>508</v>
      </c>
      <c r="B536">
        <v>0.31208299234646308</v>
      </c>
      <c r="C536">
        <v>2.3778491601808893E-2</v>
      </c>
      <c r="D536">
        <v>0.93480606783864939</v>
      </c>
    </row>
    <row r="537" spans="1:4" x14ac:dyDescent="0.3">
      <c r="A537">
        <v>509</v>
      </c>
      <c r="B537">
        <v>0.33978885513262946</v>
      </c>
      <c r="C537">
        <v>-2.4701270296185462E-2</v>
      </c>
      <c r="D537">
        <v>-0.97108335309377558</v>
      </c>
    </row>
    <row r="538" spans="1:4" x14ac:dyDescent="0.3">
      <c r="A538">
        <v>510</v>
      </c>
      <c r="B538">
        <v>0.33747340776706281</v>
      </c>
      <c r="C538">
        <v>-1.9255901463556824E-2</v>
      </c>
      <c r="D538">
        <v>-0.75700905807106367</v>
      </c>
    </row>
    <row r="539" spans="1:4" x14ac:dyDescent="0.3">
      <c r="A539">
        <v>511</v>
      </c>
      <c r="B539">
        <v>0.32782069944006653</v>
      </c>
      <c r="C539">
        <v>-1.3653353087338505E-2</v>
      </c>
      <c r="D539">
        <v>-0.5367555489271093</v>
      </c>
    </row>
    <row r="540" spans="1:4" x14ac:dyDescent="0.3">
      <c r="A540">
        <v>512</v>
      </c>
      <c r="B540">
        <v>0.33454103445479272</v>
      </c>
      <c r="C540">
        <v>-6.5379887869970732E-4</v>
      </c>
      <c r="D540">
        <v>-2.570285656421107E-2</v>
      </c>
    </row>
    <row r="541" spans="1:4" x14ac:dyDescent="0.3">
      <c r="A541">
        <v>513</v>
      </c>
      <c r="B541">
        <v>0.34069098287872301</v>
      </c>
      <c r="C541">
        <v>5.8344359266939705E-3</v>
      </c>
      <c r="D541">
        <v>0.22936972613832374</v>
      </c>
    </row>
    <row r="542" spans="1:4" x14ac:dyDescent="0.3">
      <c r="A542">
        <v>514</v>
      </c>
      <c r="B542">
        <v>0.34837777811479348</v>
      </c>
      <c r="C542">
        <v>-2.2557837775554757E-3</v>
      </c>
      <c r="D542">
        <v>-8.8681838961998452E-2</v>
      </c>
    </row>
    <row r="543" spans="1:4" x14ac:dyDescent="0.3">
      <c r="A543">
        <v>515</v>
      </c>
      <c r="B543">
        <v>0.30726810319204356</v>
      </c>
      <c r="C543">
        <v>-1.7701906611695573E-2</v>
      </c>
      <c r="D543">
        <v>-0.69591671288633328</v>
      </c>
    </row>
    <row r="544" spans="1:4" x14ac:dyDescent="0.3">
      <c r="A544">
        <v>516</v>
      </c>
      <c r="B544">
        <v>0.33716239096731637</v>
      </c>
      <c r="C544">
        <v>-6.4636111548388442E-5</v>
      </c>
      <c r="D544">
        <v>-2.54104550821604E-3</v>
      </c>
    </row>
    <row r="545" spans="1:4" x14ac:dyDescent="0.3">
      <c r="A545">
        <v>517</v>
      </c>
      <c r="B545">
        <v>0.33216268454131781</v>
      </c>
      <c r="C545">
        <v>-7.5205616395228048E-3</v>
      </c>
      <c r="D545">
        <v>-0.29565654423788967</v>
      </c>
    </row>
    <row r="546" spans="1:4" x14ac:dyDescent="0.3">
      <c r="A546">
        <v>518</v>
      </c>
      <c r="B546">
        <v>0.32642835561043843</v>
      </c>
      <c r="C546">
        <v>6.5967200159345873E-3</v>
      </c>
      <c r="D546">
        <v>0.259337471947094</v>
      </c>
    </row>
    <row r="547" spans="1:4" x14ac:dyDescent="0.3">
      <c r="A547">
        <v>519</v>
      </c>
      <c r="B547">
        <v>0.29690824573545321</v>
      </c>
      <c r="C547">
        <v>3.1843615795347779E-2</v>
      </c>
      <c r="D547">
        <v>1.2518710507755362</v>
      </c>
    </row>
    <row r="548" spans="1:4" x14ac:dyDescent="0.3">
      <c r="A548">
        <v>520</v>
      </c>
      <c r="B548">
        <v>0.30681862278328292</v>
      </c>
      <c r="C548">
        <v>-7.7436897040529251E-3</v>
      </c>
      <c r="D548">
        <v>-0.30442839874072042</v>
      </c>
    </row>
    <row r="549" spans="1:4" x14ac:dyDescent="0.3">
      <c r="A549">
        <v>521</v>
      </c>
      <c r="B549">
        <v>0.30860582988110241</v>
      </c>
      <c r="C549">
        <v>3.7733184172775713E-3</v>
      </c>
      <c r="D549">
        <v>0.14834082041142047</v>
      </c>
    </row>
    <row r="550" spans="1:4" x14ac:dyDescent="0.3">
      <c r="A550">
        <v>522</v>
      </c>
      <c r="B550">
        <v>0.3223123175347764</v>
      </c>
      <c r="C550">
        <v>1.861646435953962E-2</v>
      </c>
      <c r="D550">
        <v>0.73187080730031318</v>
      </c>
    </row>
    <row r="551" spans="1:4" x14ac:dyDescent="0.3">
      <c r="A551">
        <v>523</v>
      </c>
      <c r="B551">
        <v>0.29920539275143687</v>
      </c>
      <c r="C551">
        <v>-2.8562125087831847E-2</v>
      </c>
      <c r="D551">
        <v>-1.1228654991908984</v>
      </c>
    </row>
    <row r="552" spans="1:4" x14ac:dyDescent="0.3">
      <c r="A552">
        <v>524</v>
      </c>
      <c r="B552">
        <v>0.29436987327741204</v>
      </c>
      <c r="C552">
        <v>-7.0361093339437047E-2</v>
      </c>
      <c r="D552">
        <v>-2.7661122536664071</v>
      </c>
    </row>
    <row r="553" spans="1:4" x14ac:dyDescent="0.3">
      <c r="A553">
        <v>525</v>
      </c>
      <c r="B553">
        <v>0.33917856214897024</v>
      </c>
      <c r="C553">
        <v>2.4052476819192758E-2</v>
      </c>
      <c r="D553">
        <v>0.94557727435576278</v>
      </c>
    </row>
    <row r="554" spans="1:4" x14ac:dyDescent="0.3">
      <c r="A554">
        <v>526</v>
      </c>
      <c r="B554">
        <v>0.31523006378317175</v>
      </c>
      <c r="C554">
        <v>2.228281122240422E-2</v>
      </c>
      <c r="D554">
        <v>0.87600624497232682</v>
      </c>
    </row>
    <row r="555" spans="1:4" x14ac:dyDescent="0.3">
      <c r="A555">
        <v>527</v>
      </c>
      <c r="B555">
        <v>0.3056570832684381</v>
      </c>
      <c r="C555">
        <v>3.015480952201488E-2</v>
      </c>
      <c r="D555">
        <v>1.1854788515497674</v>
      </c>
    </row>
    <row r="556" spans="1:4" x14ac:dyDescent="0.3">
      <c r="A556">
        <v>528</v>
      </c>
      <c r="B556">
        <v>0.30791328377107607</v>
      </c>
      <c r="C556">
        <v>-5.0189473098316062E-2</v>
      </c>
      <c r="D556">
        <v>-1.973103457511215</v>
      </c>
    </row>
    <row r="557" spans="1:4" x14ac:dyDescent="0.3">
      <c r="A557">
        <v>529</v>
      </c>
      <c r="B557">
        <v>0.32031861174618392</v>
      </c>
      <c r="C557">
        <v>1.7130406557512079E-2</v>
      </c>
      <c r="D557">
        <v>0.67344927771983165</v>
      </c>
    </row>
    <row r="558" spans="1:4" x14ac:dyDescent="0.3">
      <c r="A558">
        <v>530</v>
      </c>
      <c r="B558">
        <v>0.31560311043990807</v>
      </c>
      <c r="C558">
        <v>-1.0560524264935089E-2</v>
      </c>
      <c r="D558">
        <v>-0.41516687970517113</v>
      </c>
    </row>
    <row r="559" spans="1:4" x14ac:dyDescent="0.3">
      <c r="A559">
        <v>531</v>
      </c>
      <c r="B559">
        <v>0.30962583242665576</v>
      </c>
      <c r="C559">
        <v>6.2061970023324253E-2</v>
      </c>
      <c r="D559">
        <v>2.4398480413034465</v>
      </c>
    </row>
    <row r="560" spans="1:4" x14ac:dyDescent="0.3">
      <c r="A560">
        <v>532</v>
      </c>
      <c r="B560">
        <v>0.30934648821402955</v>
      </c>
      <c r="C560">
        <v>-4.6754211142713553E-2</v>
      </c>
      <c r="D560">
        <v>-1.8380526824457268</v>
      </c>
    </row>
    <row r="561" spans="1:4" x14ac:dyDescent="0.3">
      <c r="A561">
        <v>533</v>
      </c>
      <c r="B561">
        <v>0.33879741142461028</v>
      </c>
      <c r="C561">
        <v>1.9269717112467277E-3</v>
      </c>
      <c r="D561">
        <v>7.5755219397088833E-2</v>
      </c>
    </row>
    <row r="562" spans="1:4" x14ac:dyDescent="0.3">
      <c r="A562">
        <v>534</v>
      </c>
      <c r="B562">
        <v>0.31636853460542202</v>
      </c>
      <c r="C562">
        <v>2.0225525609682993E-2</v>
      </c>
      <c r="D562">
        <v>0.79512798295916121</v>
      </c>
    </row>
    <row r="563" spans="1:4" x14ac:dyDescent="0.3">
      <c r="A563">
        <v>535</v>
      </c>
      <c r="B563">
        <v>0.29791933445155439</v>
      </c>
      <c r="C563">
        <v>1.7494086961159616E-2</v>
      </c>
      <c r="D563">
        <v>0.68774667949690083</v>
      </c>
    </row>
    <row r="564" spans="1:4" x14ac:dyDescent="0.3">
      <c r="A564">
        <v>536</v>
      </c>
      <c r="B564">
        <v>0.31533933578437323</v>
      </c>
      <c r="C564">
        <v>7.0468853289579192E-4</v>
      </c>
      <c r="D564">
        <v>2.7703486306809695E-2</v>
      </c>
    </row>
    <row r="565" spans="1:4" x14ac:dyDescent="0.3">
      <c r="A565">
        <v>537</v>
      </c>
      <c r="B565">
        <v>0.30958310775025216</v>
      </c>
      <c r="C565">
        <v>-7.6273547955441612E-3</v>
      </c>
      <c r="D565">
        <v>-0.29985491358461513</v>
      </c>
    </row>
    <row r="566" spans="1:4" x14ac:dyDescent="0.3">
      <c r="A566">
        <v>538</v>
      </c>
      <c r="B566">
        <v>0.29848840687392741</v>
      </c>
      <c r="C566">
        <v>1.8339561938396587E-2</v>
      </c>
      <c r="D566">
        <v>0.7209849164785409</v>
      </c>
    </row>
    <row r="567" spans="1:4" x14ac:dyDescent="0.3">
      <c r="A567">
        <v>539</v>
      </c>
      <c r="B567">
        <v>0.3235772552016013</v>
      </c>
      <c r="C567">
        <v>-2.3065669766764274E-2</v>
      </c>
      <c r="D567">
        <v>-0.90678283626255984</v>
      </c>
    </row>
    <row r="568" spans="1:4" x14ac:dyDescent="0.3">
      <c r="A568">
        <v>540</v>
      </c>
      <c r="B568">
        <v>0.30859904829933105</v>
      </c>
      <c r="C568">
        <v>-7.3863585468980641E-3</v>
      </c>
      <c r="D568">
        <v>-0.29038060548579592</v>
      </c>
    </row>
    <row r="569" spans="1:4" x14ac:dyDescent="0.3">
      <c r="A569">
        <v>541</v>
      </c>
      <c r="B569">
        <v>0.31616455344802563</v>
      </c>
      <c r="C569">
        <v>-4.6421712519208624E-2</v>
      </c>
      <c r="D569">
        <v>-1.8249811329124184</v>
      </c>
    </row>
    <row r="570" spans="1:4" x14ac:dyDescent="0.3">
      <c r="A570">
        <v>542</v>
      </c>
      <c r="B570">
        <v>0.29413386775995065</v>
      </c>
      <c r="C570">
        <v>-2.5205826953906663E-2</v>
      </c>
      <c r="D570">
        <v>-0.99091903624410149</v>
      </c>
    </row>
    <row r="571" spans="1:4" x14ac:dyDescent="0.3">
      <c r="A571">
        <v>543</v>
      </c>
      <c r="B571">
        <v>0.31291628589236564</v>
      </c>
      <c r="C571">
        <v>-6.6836990370146565E-3</v>
      </c>
      <c r="D571">
        <v>-0.26275688635074479</v>
      </c>
    </row>
    <row r="572" spans="1:4" x14ac:dyDescent="0.3">
      <c r="A572">
        <v>544</v>
      </c>
      <c r="B572">
        <v>0.32221050033008469</v>
      </c>
      <c r="C572">
        <v>-1.0333205548469671E-2</v>
      </c>
      <c r="D572">
        <v>-0.40623027771024045</v>
      </c>
    </row>
    <row r="573" spans="1:4" x14ac:dyDescent="0.3">
      <c r="A573">
        <v>545</v>
      </c>
      <c r="B573">
        <v>0.29818362811510102</v>
      </c>
      <c r="C573">
        <v>-9.9647818866330229E-3</v>
      </c>
      <c r="D573">
        <v>-0.39174640377964881</v>
      </c>
    </row>
    <row r="574" spans="1:4" x14ac:dyDescent="0.3">
      <c r="A574">
        <v>546</v>
      </c>
      <c r="B574">
        <v>0.30360667581684414</v>
      </c>
      <c r="C574">
        <v>-1.428591548712016E-2</v>
      </c>
      <c r="D574">
        <v>-0.5616235338062463</v>
      </c>
    </row>
    <row r="575" spans="1:4" x14ac:dyDescent="0.3">
      <c r="A575">
        <v>547</v>
      </c>
      <c r="B575">
        <v>0.30202308032235003</v>
      </c>
      <c r="C575">
        <v>2.5217439122381946E-2</v>
      </c>
      <c r="D575">
        <v>0.99137554651116289</v>
      </c>
    </row>
    <row r="576" spans="1:4" x14ac:dyDescent="0.3">
      <c r="A576">
        <v>548</v>
      </c>
      <c r="B576">
        <v>0.29285124924335998</v>
      </c>
      <c r="C576">
        <v>1.9392510004204E-2</v>
      </c>
      <c r="D576">
        <v>0.76237956242659854</v>
      </c>
    </row>
    <row r="577" spans="1:4" x14ac:dyDescent="0.3">
      <c r="A577">
        <v>549</v>
      </c>
      <c r="B577">
        <v>0.28857423412297234</v>
      </c>
      <c r="C577">
        <v>-1.3634882771659362E-2</v>
      </c>
      <c r="D577">
        <v>-0.53602942367657225</v>
      </c>
    </row>
    <row r="578" spans="1:4" x14ac:dyDescent="0.3">
      <c r="A578">
        <v>550</v>
      </c>
      <c r="B578">
        <v>0.29800509801636366</v>
      </c>
      <c r="C578">
        <v>2.4199670776172355E-2</v>
      </c>
      <c r="D578">
        <v>0.95136392417518356</v>
      </c>
    </row>
    <row r="579" spans="1:4" x14ac:dyDescent="0.3">
      <c r="A579">
        <v>551</v>
      </c>
      <c r="B579">
        <v>0.30715402481415593</v>
      </c>
      <c r="C579">
        <v>-6.3667434825289138E-3</v>
      </c>
      <c r="D579">
        <v>-0.25029638294581491</v>
      </c>
    </row>
    <row r="580" spans="1:4" x14ac:dyDescent="0.3">
      <c r="A580">
        <v>552</v>
      </c>
      <c r="B580">
        <v>0.31174765146658578</v>
      </c>
      <c r="C580">
        <v>-5.0005462393776234E-4</v>
      </c>
      <c r="D580">
        <v>-1.9658694274460778E-2</v>
      </c>
    </row>
    <row r="581" spans="1:4" x14ac:dyDescent="0.3">
      <c r="A581">
        <v>553</v>
      </c>
      <c r="B581">
        <v>0.3078237920654161</v>
      </c>
      <c r="C581">
        <v>6.2798987467708733E-3</v>
      </c>
      <c r="D581">
        <v>0.2468822477136085</v>
      </c>
    </row>
    <row r="582" spans="1:4" x14ac:dyDescent="0.3">
      <c r="A582">
        <v>554</v>
      </c>
      <c r="B582">
        <v>0.30307465653813959</v>
      </c>
      <c r="C582">
        <v>-9.895596285360575E-3</v>
      </c>
      <c r="D582">
        <v>-0.38902650375572845</v>
      </c>
    </row>
    <row r="583" spans="1:4" x14ac:dyDescent="0.3">
      <c r="A583">
        <v>555</v>
      </c>
      <c r="B583">
        <v>0.28458903099088517</v>
      </c>
      <c r="C583">
        <v>1.9381530111292844E-2</v>
      </c>
      <c r="D583">
        <v>0.76194790886801933</v>
      </c>
    </row>
    <row r="584" spans="1:4" x14ac:dyDescent="0.3">
      <c r="A584">
        <v>556</v>
      </c>
      <c r="B584">
        <v>0.30543721484416725</v>
      </c>
      <c r="C584">
        <v>-1.2744740243344266E-2</v>
      </c>
      <c r="D584">
        <v>-0.50103516707507745</v>
      </c>
    </row>
    <row r="585" spans="1:4" x14ac:dyDescent="0.3">
      <c r="A585">
        <v>557</v>
      </c>
      <c r="B585">
        <v>0.30592701562070512</v>
      </c>
      <c r="C585">
        <v>1.5074639779968868E-2</v>
      </c>
      <c r="D585">
        <v>0.59263072581629928</v>
      </c>
    </row>
    <row r="586" spans="1:4" x14ac:dyDescent="0.3">
      <c r="A586">
        <v>558</v>
      </c>
      <c r="B586">
        <v>0.29487656333436274</v>
      </c>
      <c r="C586">
        <v>9.8245806186722517E-3</v>
      </c>
      <c r="D586">
        <v>0.38623465819867886</v>
      </c>
    </row>
    <row r="587" spans="1:4" x14ac:dyDescent="0.3">
      <c r="A587">
        <v>559</v>
      </c>
      <c r="B587">
        <v>0.30023194767468731</v>
      </c>
      <c r="C587">
        <v>4.0284386965802721E-2</v>
      </c>
      <c r="D587">
        <v>1.5837038785053899</v>
      </c>
    </row>
    <row r="588" spans="1:4" x14ac:dyDescent="0.3">
      <c r="A588">
        <v>560</v>
      </c>
      <c r="B588">
        <v>0.29167658356615739</v>
      </c>
      <c r="C588">
        <v>3.701064107202362E-2</v>
      </c>
      <c r="D588">
        <v>1.4550027995086985</v>
      </c>
    </row>
    <row r="589" spans="1:4" x14ac:dyDescent="0.3">
      <c r="A589">
        <v>561</v>
      </c>
      <c r="B589">
        <v>0.30584801950186119</v>
      </c>
      <c r="C589">
        <v>-5.6575051257746201E-2</v>
      </c>
      <c r="D589">
        <v>-2.2241402898744229</v>
      </c>
    </row>
    <row r="590" spans="1:4" x14ac:dyDescent="0.3">
      <c r="A590">
        <v>562</v>
      </c>
      <c r="B590">
        <v>0.27849331920088061</v>
      </c>
      <c r="C590">
        <v>-2.6468012044735589E-2</v>
      </c>
      <c r="D590">
        <v>-1.0405394369575176</v>
      </c>
    </row>
    <row r="591" spans="1:4" ht="15" thickBot="1" x14ac:dyDescent="0.35">
      <c r="A591" s="4">
        <v>563</v>
      </c>
      <c r="B591" s="4">
        <v>0.28564712953718735</v>
      </c>
      <c r="C591" s="4">
        <v>-1.2470479481914376E-2</v>
      </c>
      <c r="D591" s="4">
        <v>-0.49025312806907062</v>
      </c>
    </row>
    <row r="592" spans="1:4" ht="15" thickBot="1" x14ac:dyDescent="0.35">
      <c r="A592" s="4">
        <v>563</v>
      </c>
      <c r="B592" s="4">
        <v>0.28558926948144531</v>
      </c>
      <c r="C592" s="4">
        <v>-1.2412619426172333E-2</v>
      </c>
      <c r="D592" s="4">
        <v>-0.48804727722305691</v>
      </c>
    </row>
    <row r="593" spans="1:4" ht="15" thickBot="1" x14ac:dyDescent="0.35">
      <c r="A593" s="4">
        <v>563</v>
      </c>
      <c r="B593" s="4">
        <v>0.28558926948144531</v>
      </c>
      <c r="C593" s="4">
        <v>-1.2412619426172333E-2</v>
      </c>
      <c r="D593" s="4">
        <v>-0.48848129000533358</v>
      </c>
    </row>
  </sheetData>
  <pageMargins left="0.7" right="0.7" top="0.75" bottom="0.75" header="0.3" footer="0.3"/>
  <pageSetup orientation="portrait" horizontalDpi="90" verticalDpi="9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8"/>
  <dimension ref="A1:X344"/>
  <sheetViews>
    <sheetView tabSelected="1" workbookViewId="0">
      <pane ySplit="1" topLeftCell="A309" activePane="bottomLeft" state="frozen"/>
      <selection pane="bottomLeft" activeCell="G345" sqref="G345"/>
    </sheetView>
  </sheetViews>
  <sheetFormatPr defaultRowHeight="14.4" x14ac:dyDescent="0.3"/>
  <cols>
    <col min="22" max="22" width="12.88671875" customWidth="1"/>
    <col min="23" max="25" width="19.5546875" customWidth="1"/>
  </cols>
  <sheetData>
    <row r="1" spans="1:24" s="9" customFormat="1" ht="28.8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s="19" t="s">
        <v>303</v>
      </c>
      <c r="R1" s="19" t="s">
        <v>244</v>
      </c>
      <c r="S1" s="19" t="s">
        <v>304</v>
      </c>
      <c r="T1" s="19" t="s">
        <v>300</v>
      </c>
      <c r="U1" s="19" t="s">
        <v>422</v>
      </c>
      <c r="V1" s="20" t="s">
        <v>301</v>
      </c>
      <c r="W1" s="21" t="s">
        <v>421</v>
      </c>
      <c r="X1" s="17" t="s">
        <v>526</v>
      </c>
    </row>
    <row r="2" spans="1:24" x14ac:dyDescent="0.3">
      <c r="A2" t="s">
        <v>16</v>
      </c>
      <c r="B2" t="s">
        <v>17</v>
      </c>
      <c r="C2">
        <v>2024</v>
      </c>
      <c r="D2">
        <v>370</v>
      </c>
      <c r="E2">
        <v>215</v>
      </c>
      <c r="F2">
        <v>45.6</v>
      </c>
      <c r="G2">
        <v>112.1</v>
      </c>
      <c r="H2">
        <v>116.1</v>
      </c>
      <c r="I2">
        <v>9.3000000000000007</v>
      </c>
      <c r="J2">
        <v>24.1</v>
      </c>
      <c r="K2">
        <v>55.1</v>
      </c>
      <c r="L2">
        <v>31</v>
      </c>
      <c r="M2">
        <v>23.1</v>
      </c>
      <c r="N2">
        <v>77</v>
      </c>
      <c r="O2">
        <v>42.9</v>
      </c>
      <c r="P2">
        <v>-6.4</v>
      </c>
      <c r="Q2">
        <f t="shared" ref="Q2:Q65" si="0">STANDARDIZE(L2,AVERAGE(L:L),_xlfn.STDEV.P(L:L))</f>
        <v>-1.1048979836597792</v>
      </c>
      <c r="R2">
        <f t="shared" ref="R2:R65" si="1">STANDARDIZE(G2,AVERAGE(G:G),_xlfn.STDEV.P(G:G))</f>
        <v>2.8890790967610487</v>
      </c>
      <c r="S2">
        <f t="shared" ref="S2:S65" si="2">STANDARDIZE(M2,AVERAGE(M:M),_xlfn.STDEV.P(M:M))</f>
        <v>-1.6153854690123692</v>
      </c>
      <c r="T2">
        <f t="shared" ref="T2:T65" si="3">STANDARDIZE(O2,AVERAGE(O:O),_xlfn.STDEV.P(O:O))</f>
        <v>1.697931323255276</v>
      </c>
      <c r="U2">
        <f t="shared" ref="U2:U65" si="4">STANDARDIZE(N2,AVERAGE(N:N),_xlfn.STDEV.P(N:N))</f>
        <v>-1.4532842599496374</v>
      </c>
      <c r="V2">
        <f t="shared" ref="V2:V65" si="5">R2+T2-U2-S2+Q2</f>
        <v>6.5507821653185516</v>
      </c>
      <c r="W2">
        <f>Q2*'Comb LR RESULTS'!$B$18+R2*'Comb LR RESULTS'!$B$19+S2*'Comb LR RESULTS'!$B$20+T2*'Comb LR RESULTS'!$B$21+U2*'Comb LR RESULTS'!$B$22</f>
        <v>2.9456725750636523</v>
      </c>
      <c r="X2">
        <f>'NO Z LR RESULTS'!$B$17+'NO Z LR RESULTS'!$B$19*F2+'NO Z LR RESULTS'!$B$18*K2+'NO Z LR RESULTS'!$B$20*L2+'NO Z LR RESULTS'!$B$21*M2+'NO Z LR RESULTS'!$B$22*N2</f>
        <v>0.39648901863716612</v>
      </c>
    </row>
    <row r="3" spans="1:24" x14ac:dyDescent="0.3">
      <c r="A3" t="s">
        <v>22</v>
      </c>
      <c r="B3" t="s">
        <v>25</v>
      </c>
      <c r="C3">
        <v>2024</v>
      </c>
      <c r="D3">
        <v>377</v>
      </c>
      <c r="E3">
        <v>255</v>
      </c>
      <c r="F3">
        <v>39.6</v>
      </c>
      <c r="G3">
        <v>111.5</v>
      </c>
      <c r="H3">
        <v>119.2</v>
      </c>
      <c r="I3">
        <v>6.3</v>
      </c>
      <c r="J3">
        <v>20.9</v>
      </c>
      <c r="K3">
        <v>51.9</v>
      </c>
      <c r="L3">
        <v>31</v>
      </c>
      <c r="M3">
        <v>30.5</v>
      </c>
      <c r="N3">
        <v>79.5</v>
      </c>
      <c r="O3">
        <v>32.1</v>
      </c>
      <c r="P3">
        <v>-1.4</v>
      </c>
      <c r="Q3">
        <f t="shared" si="0"/>
        <v>-1.1048979836597792</v>
      </c>
      <c r="R3">
        <f t="shared" si="1"/>
        <v>2.6689567473058569</v>
      </c>
      <c r="S3">
        <f t="shared" si="2"/>
        <v>-0.3749015802739184</v>
      </c>
      <c r="T3">
        <f t="shared" si="3"/>
        <v>0.23749276240572267</v>
      </c>
      <c r="U3">
        <f t="shared" si="4"/>
        <v>-0.98061547447388542</v>
      </c>
      <c r="V3">
        <f t="shared" si="5"/>
        <v>3.1570685807996042</v>
      </c>
      <c r="W3">
        <f>Q3*'Comb LR RESULTS'!$B$18+R3*'Comb LR RESULTS'!$B$19+S3*'Comb LR RESULTS'!$B$20+T3*'Comb LR RESULTS'!$B$21+U3*'Comb LR RESULTS'!$B$22</f>
        <v>1.9521915264767302</v>
      </c>
      <c r="X3">
        <f>'NO Z LR RESULTS'!$B$17+'NO Z LR RESULTS'!$B$19*F3+'NO Z LR RESULTS'!$B$18*K3+'NO Z LR RESULTS'!$B$20*L3+'NO Z LR RESULTS'!$B$21*M3+'NO Z LR RESULTS'!$B$22*N3</f>
        <v>0.37723740420566454</v>
      </c>
    </row>
    <row r="4" spans="1:24" x14ac:dyDescent="0.3">
      <c r="A4" t="s">
        <v>66</v>
      </c>
      <c r="B4" t="s">
        <v>17</v>
      </c>
      <c r="C4">
        <v>2024</v>
      </c>
      <c r="D4">
        <v>283</v>
      </c>
      <c r="E4">
        <v>171</v>
      </c>
      <c r="F4">
        <v>39.200000000000003</v>
      </c>
      <c r="G4">
        <v>113.2</v>
      </c>
      <c r="H4">
        <v>120</v>
      </c>
      <c r="I4">
        <v>11.1</v>
      </c>
      <c r="J4">
        <v>16.7</v>
      </c>
      <c r="K4">
        <v>53.3</v>
      </c>
      <c r="L4">
        <v>36.6</v>
      </c>
      <c r="M4">
        <v>35.1</v>
      </c>
      <c r="N4">
        <v>77.2</v>
      </c>
      <c r="O4">
        <v>41.2</v>
      </c>
      <c r="P4">
        <v>-2.6</v>
      </c>
      <c r="Q4">
        <f t="shared" si="0"/>
        <v>0.16890793856199393</v>
      </c>
      <c r="R4">
        <f t="shared" si="1"/>
        <v>3.2926367374289067</v>
      </c>
      <c r="S4">
        <f t="shared" si="2"/>
        <v>0.39621002623917312</v>
      </c>
      <c r="T4">
        <f t="shared" si="3"/>
        <v>1.4680474757141431</v>
      </c>
      <c r="U4">
        <f t="shared" si="4"/>
        <v>-1.4154707571115768</v>
      </c>
      <c r="V4">
        <f t="shared" si="5"/>
        <v>5.9488528825774472</v>
      </c>
      <c r="W4">
        <f>Q4*'Comb LR RESULTS'!$B$18+R4*'Comb LR RESULTS'!$B$19+S4*'Comb LR RESULTS'!$B$20+T4*'Comb LR RESULTS'!$B$21+U4*'Comb LR RESULTS'!$B$22</f>
        <v>2.8751888510761958</v>
      </c>
      <c r="X4">
        <f>'NO Z LR RESULTS'!$B$17+'NO Z LR RESULTS'!$B$19*F4+'NO Z LR RESULTS'!$B$18*K4+'NO Z LR RESULTS'!$B$20*L4+'NO Z LR RESULTS'!$B$21*M4+'NO Z LR RESULTS'!$B$22*N4</f>
        <v>0.35900585929515227</v>
      </c>
    </row>
    <row r="5" spans="1:24" x14ac:dyDescent="0.3">
      <c r="A5" t="s">
        <v>30</v>
      </c>
      <c r="B5" t="s">
        <v>21</v>
      </c>
      <c r="C5">
        <v>2024</v>
      </c>
      <c r="D5">
        <v>350</v>
      </c>
      <c r="E5">
        <v>227</v>
      </c>
      <c r="F5">
        <v>36.6</v>
      </c>
      <c r="G5">
        <v>106.3</v>
      </c>
      <c r="H5">
        <v>114.6</v>
      </c>
      <c r="I5">
        <v>12.3</v>
      </c>
      <c r="J5">
        <v>25.2</v>
      </c>
      <c r="K5">
        <v>52.4</v>
      </c>
      <c r="L5">
        <v>27.2</v>
      </c>
      <c r="M5">
        <v>29.4</v>
      </c>
      <c r="N5">
        <v>79.900000000000006</v>
      </c>
      <c r="O5">
        <v>40.299999999999997</v>
      </c>
      <c r="P5">
        <v>-3.2</v>
      </c>
      <c r="Q5">
        <f t="shared" si="0"/>
        <v>-1.9692662880245539</v>
      </c>
      <c r="R5">
        <f t="shared" si="1"/>
        <v>0.76122971869417722</v>
      </c>
      <c r="S5">
        <f t="shared" si="2"/>
        <v>-0.55929783400530997</v>
      </c>
      <c r="T5">
        <f t="shared" si="3"/>
        <v>1.3463442623100128</v>
      </c>
      <c r="U5">
        <f t="shared" si="4"/>
        <v>-0.90498846879776407</v>
      </c>
      <c r="V5">
        <f t="shared" si="5"/>
        <v>1.6025939957827104</v>
      </c>
      <c r="W5">
        <f>Q5*'Comb LR RESULTS'!$B$18+R5*'Comb LR RESULTS'!$B$19+S5*'Comb LR RESULTS'!$B$20+T5*'Comb LR RESULTS'!$B$21+U5*'Comb LR RESULTS'!$B$22</f>
        <v>1.0556456641111027</v>
      </c>
      <c r="X5">
        <f>'NO Z LR RESULTS'!$B$17+'NO Z LR RESULTS'!$B$19*F5+'NO Z LR RESULTS'!$B$18*K5+'NO Z LR RESULTS'!$B$20*L5+'NO Z LR RESULTS'!$B$21*M5+'NO Z LR RESULTS'!$B$22*N5</f>
        <v>0.37602865557430698</v>
      </c>
    </row>
    <row r="6" spans="1:24" x14ac:dyDescent="0.3">
      <c r="A6" t="s">
        <v>45</v>
      </c>
      <c r="B6" t="s">
        <v>46</v>
      </c>
      <c r="C6">
        <v>2024</v>
      </c>
      <c r="D6">
        <v>365</v>
      </c>
      <c r="E6">
        <v>202</v>
      </c>
      <c r="F6">
        <v>36.6</v>
      </c>
      <c r="G6">
        <v>108.9</v>
      </c>
      <c r="H6">
        <v>115.2</v>
      </c>
      <c r="I6">
        <v>16.8</v>
      </c>
      <c r="J6">
        <v>22.3</v>
      </c>
      <c r="K6">
        <v>56.8</v>
      </c>
      <c r="L6">
        <v>34.5</v>
      </c>
      <c r="M6">
        <v>23.9</v>
      </c>
      <c r="N6">
        <v>74.599999999999994</v>
      </c>
      <c r="O6">
        <v>42</v>
      </c>
      <c r="P6">
        <v>-8.4</v>
      </c>
      <c r="Q6">
        <f t="shared" si="0"/>
        <v>-0.30876928227117123</v>
      </c>
      <c r="R6">
        <f t="shared" si="1"/>
        <v>1.7150932330000197</v>
      </c>
      <c r="S6">
        <f t="shared" si="2"/>
        <v>-1.4812791026622669</v>
      </c>
      <c r="T6">
        <f t="shared" si="3"/>
        <v>1.5762281098511466</v>
      </c>
      <c r="U6">
        <f t="shared" si="4"/>
        <v>-1.9070462940063604</v>
      </c>
      <c r="V6">
        <f t="shared" si="5"/>
        <v>6.3708774572486213</v>
      </c>
      <c r="W6">
        <f>Q6*'Comb LR RESULTS'!$B$18+R6*'Comb LR RESULTS'!$B$19+S6*'Comb LR RESULTS'!$B$20+T6*'Comb LR RESULTS'!$B$21+U6*'Comb LR RESULTS'!$B$22</f>
        <v>2.2276371650136975</v>
      </c>
      <c r="X6">
        <f>'NO Z LR RESULTS'!$B$17+'NO Z LR RESULTS'!$B$19*F6+'NO Z LR RESULTS'!$B$18*K6+'NO Z LR RESULTS'!$B$20*L6+'NO Z LR RESULTS'!$B$21*M6+'NO Z LR RESULTS'!$B$22*N6</f>
        <v>0.35887447997431349</v>
      </c>
    </row>
    <row r="7" spans="1:24" x14ac:dyDescent="0.3">
      <c r="A7" t="s">
        <v>41</v>
      </c>
      <c r="B7" t="s">
        <v>42</v>
      </c>
      <c r="C7">
        <v>2024</v>
      </c>
      <c r="D7">
        <v>296</v>
      </c>
      <c r="E7">
        <v>164</v>
      </c>
      <c r="F7">
        <v>36.6</v>
      </c>
      <c r="G7">
        <v>110</v>
      </c>
      <c r="H7">
        <v>113.4</v>
      </c>
      <c r="I7">
        <v>12.8</v>
      </c>
      <c r="J7">
        <v>20.5</v>
      </c>
      <c r="K7">
        <v>51.4</v>
      </c>
      <c r="L7">
        <v>30.9</v>
      </c>
      <c r="M7">
        <v>34.1</v>
      </c>
      <c r="N7">
        <v>79.7</v>
      </c>
      <c r="O7">
        <v>45.8</v>
      </c>
      <c r="P7">
        <v>-3.9</v>
      </c>
      <c r="Q7">
        <f t="shared" si="0"/>
        <v>-1.1276445179851684</v>
      </c>
      <c r="R7">
        <f t="shared" si="1"/>
        <v>2.1186508736678729</v>
      </c>
      <c r="S7">
        <f t="shared" si="2"/>
        <v>0.22857706830154456</v>
      </c>
      <c r="T7">
        <f t="shared" si="3"/>
        <v>2.0900861220019151</v>
      </c>
      <c r="U7">
        <f t="shared" si="4"/>
        <v>-0.9428019716358248</v>
      </c>
      <c r="V7">
        <f t="shared" si="5"/>
        <v>3.7953173810188998</v>
      </c>
      <c r="W7">
        <f>Q7*'Comb LR RESULTS'!$B$18+R7*'Comb LR RESULTS'!$B$19+S7*'Comb LR RESULTS'!$B$20+T7*'Comb LR RESULTS'!$B$21+U7*'Comb LR RESULTS'!$B$22</f>
        <v>2.1841070656667689</v>
      </c>
      <c r="X7">
        <f>'NO Z LR RESULTS'!$B$17+'NO Z LR RESULTS'!$B$19*F7+'NO Z LR RESULTS'!$B$18*K7+'NO Z LR RESULTS'!$B$20*L7+'NO Z LR RESULTS'!$B$21*M7+'NO Z LR RESULTS'!$B$22*N7</f>
        <v>0.36568741685013212</v>
      </c>
    </row>
    <row r="8" spans="1:24" x14ac:dyDescent="0.3">
      <c r="A8" t="s">
        <v>53</v>
      </c>
      <c r="B8" t="s">
        <v>17</v>
      </c>
      <c r="C8">
        <v>2024</v>
      </c>
      <c r="D8">
        <v>376</v>
      </c>
      <c r="E8">
        <v>241</v>
      </c>
      <c r="F8">
        <v>36.5</v>
      </c>
      <c r="G8">
        <v>109.9</v>
      </c>
      <c r="H8">
        <v>115.7</v>
      </c>
      <c r="I8">
        <v>9.1</v>
      </c>
      <c r="J8">
        <v>24.7</v>
      </c>
      <c r="K8">
        <v>58.6</v>
      </c>
      <c r="L8">
        <v>33.9</v>
      </c>
      <c r="M8">
        <v>17.8</v>
      </c>
      <c r="N8">
        <v>83.6</v>
      </c>
      <c r="O8">
        <v>24</v>
      </c>
      <c r="P8">
        <v>-0.1</v>
      </c>
      <c r="Q8">
        <f t="shared" si="0"/>
        <v>-0.44524848822350438</v>
      </c>
      <c r="R8">
        <f t="shared" si="1"/>
        <v>2.0819638154253424</v>
      </c>
      <c r="S8">
        <f t="shared" si="2"/>
        <v>-2.5038401460818007</v>
      </c>
      <c r="T8">
        <f t="shared" si="3"/>
        <v>-0.85783615823144266</v>
      </c>
      <c r="U8">
        <f t="shared" si="4"/>
        <v>-0.20543866629365337</v>
      </c>
      <c r="V8">
        <f t="shared" si="5"/>
        <v>3.4881579813458492</v>
      </c>
      <c r="W8">
        <f>Q8*'Comb LR RESULTS'!$B$18+R8*'Comb LR RESULTS'!$B$19+S8*'Comb LR RESULTS'!$B$20+T8*'Comb LR RESULTS'!$B$21+U8*'Comb LR RESULTS'!$B$22</f>
        <v>1.4896457557044549</v>
      </c>
      <c r="X8">
        <f>'NO Z LR RESULTS'!$B$17+'NO Z LR RESULTS'!$B$19*F8+'NO Z LR RESULTS'!$B$18*K8+'NO Z LR RESULTS'!$B$20*L8+'NO Z LR RESULTS'!$B$21*M8+'NO Z LR RESULTS'!$B$22*N8</f>
        <v>0.39079224839869081</v>
      </c>
    </row>
    <row r="9" spans="1:24" x14ac:dyDescent="0.3">
      <c r="A9" t="s">
        <v>78</v>
      </c>
      <c r="B9" t="s">
        <v>27</v>
      </c>
      <c r="C9">
        <v>2024</v>
      </c>
      <c r="D9">
        <v>308</v>
      </c>
      <c r="E9">
        <v>174</v>
      </c>
      <c r="F9">
        <v>35.6</v>
      </c>
      <c r="G9">
        <v>106.5</v>
      </c>
      <c r="H9">
        <v>110.2</v>
      </c>
      <c r="I9">
        <v>13.8</v>
      </c>
      <c r="J9">
        <v>15.5</v>
      </c>
      <c r="K9">
        <v>47.8</v>
      </c>
      <c r="L9">
        <v>32.299999999999997</v>
      </c>
      <c r="M9">
        <v>36.700000000000003</v>
      </c>
      <c r="N9">
        <v>80.3</v>
      </c>
      <c r="O9">
        <v>37.9</v>
      </c>
      <c r="P9">
        <v>0.4</v>
      </c>
      <c r="Q9">
        <f t="shared" si="0"/>
        <v>-0.80919303742972548</v>
      </c>
      <c r="R9">
        <f t="shared" si="1"/>
        <v>0.83460383517924286</v>
      </c>
      <c r="S9">
        <f t="shared" si="2"/>
        <v>0.66442275893937897</v>
      </c>
      <c r="T9">
        <f t="shared" si="3"/>
        <v>1.0218023598990011</v>
      </c>
      <c r="U9">
        <f t="shared" si="4"/>
        <v>-0.82936146312164538</v>
      </c>
      <c r="V9">
        <f t="shared" si="5"/>
        <v>1.2121518618307849</v>
      </c>
      <c r="W9">
        <f>Q9*'Comb LR RESULTS'!$B$18+R9*'Comb LR RESULTS'!$B$19+S9*'Comb LR RESULTS'!$B$20+T9*'Comb LR RESULTS'!$B$21+U9*'Comb LR RESULTS'!$B$22</f>
        <v>0.856807051537535</v>
      </c>
      <c r="X9">
        <f>'NO Z LR RESULTS'!$B$17+'NO Z LR RESULTS'!$B$19*F9+'NO Z LR RESULTS'!$B$18*K9+'NO Z LR RESULTS'!$B$20*L9+'NO Z LR RESULTS'!$B$21*M9+'NO Z LR RESULTS'!$B$22*N9</f>
        <v>0.35775184434048518</v>
      </c>
    </row>
    <row r="10" spans="1:24" x14ac:dyDescent="0.3">
      <c r="A10" t="s">
        <v>342</v>
      </c>
      <c r="B10" t="s">
        <v>23</v>
      </c>
      <c r="C10">
        <v>2024</v>
      </c>
      <c r="D10">
        <v>125</v>
      </c>
      <c r="E10">
        <v>82</v>
      </c>
      <c r="F10">
        <v>35.4</v>
      </c>
      <c r="G10">
        <v>106.8</v>
      </c>
      <c r="H10">
        <v>114.5</v>
      </c>
      <c r="I10">
        <v>11</v>
      </c>
      <c r="J10">
        <v>9</v>
      </c>
      <c r="K10">
        <v>49.6</v>
      </c>
      <c r="L10">
        <v>40.6</v>
      </c>
      <c r="M10">
        <v>22.8</v>
      </c>
      <c r="N10">
        <v>85</v>
      </c>
      <c r="O10">
        <v>24</v>
      </c>
      <c r="P10">
        <v>7</v>
      </c>
      <c r="Q10">
        <f t="shared" si="0"/>
        <v>1.0787693115775461</v>
      </c>
      <c r="R10">
        <f t="shared" si="1"/>
        <v>0.94466500990683866</v>
      </c>
      <c r="S10">
        <f t="shared" si="2"/>
        <v>-1.6656753563936579</v>
      </c>
      <c r="T10">
        <f t="shared" si="3"/>
        <v>-0.85783615823144266</v>
      </c>
      <c r="U10">
        <f t="shared" si="4"/>
        <v>5.9255853572768774E-2</v>
      </c>
      <c r="V10">
        <f t="shared" si="5"/>
        <v>2.7720176660738312</v>
      </c>
      <c r="W10">
        <f>Q10*'Comb LR RESULTS'!$B$18+R10*'Comb LR RESULTS'!$B$19+S10*'Comb LR RESULTS'!$B$20+T10*'Comb LR RESULTS'!$B$21+U10*'Comb LR RESULTS'!$B$22</f>
        <v>0.6920943711044244</v>
      </c>
      <c r="X10">
        <f>'NO Z LR RESULTS'!$B$17+'NO Z LR RESULTS'!$B$19*F10+'NO Z LR RESULTS'!$B$18*K10+'NO Z LR RESULTS'!$B$20*L10+'NO Z LR RESULTS'!$B$21*M10+'NO Z LR RESULTS'!$B$22*N10</f>
        <v>0.37163294644707912</v>
      </c>
    </row>
    <row r="11" spans="1:24" x14ac:dyDescent="0.3">
      <c r="A11" t="s">
        <v>660</v>
      </c>
      <c r="B11" t="s">
        <v>42</v>
      </c>
      <c r="C11">
        <v>2024</v>
      </c>
      <c r="D11">
        <v>146</v>
      </c>
      <c r="E11">
        <v>85</v>
      </c>
      <c r="F11">
        <v>35.299999999999997</v>
      </c>
      <c r="G11">
        <v>106.1</v>
      </c>
      <c r="H11">
        <v>112.1</v>
      </c>
      <c r="I11">
        <v>3.5</v>
      </c>
      <c r="J11">
        <v>13.9</v>
      </c>
      <c r="K11">
        <v>49</v>
      </c>
      <c r="L11">
        <v>35.1</v>
      </c>
      <c r="M11">
        <v>33.299999999999997</v>
      </c>
      <c r="N11">
        <v>84.4</v>
      </c>
      <c r="O11">
        <v>43.1</v>
      </c>
      <c r="P11">
        <v>-4.3</v>
      </c>
      <c r="Q11">
        <f t="shared" si="0"/>
        <v>-0.17229007631883808</v>
      </c>
      <c r="R11">
        <f t="shared" si="1"/>
        <v>0.68785560220911168</v>
      </c>
      <c r="S11">
        <f t="shared" si="2"/>
        <v>9.4470701951441027E-2</v>
      </c>
      <c r="T11">
        <f t="shared" si="3"/>
        <v>1.7249764817895272</v>
      </c>
      <c r="U11">
        <f t="shared" si="4"/>
        <v>-5.4184654941410615E-2</v>
      </c>
      <c r="V11">
        <f t="shared" si="5"/>
        <v>2.2002559606697702</v>
      </c>
      <c r="W11">
        <f>Q11*'Comb LR RESULTS'!$B$18+R11*'Comb LR RESULTS'!$B$19+S11*'Comb LR RESULTS'!$B$20+T11*'Comb LR RESULTS'!$B$21+U11*'Comb LR RESULTS'!$B$22</f>
        <v>1.0945486959432229</v>
      </c>
      <c r="X11">
        <f>'NO Z LR RESULTS'!$B$17+'NO Z LR RESULTS'!$B$19*F11+'NO Z LR RESULTS'!$B$18*K11+'NO Z LR RESULTS'!$B$20*L11+'NO Z LR RESULTS'!$B$21*M11+'NO Z LR RESULTS'!$B$22*N11</f>
        <v>0.36806128464485932</v>
      </c>
    </row>
    <row r="12" spans="1:24" x14ac:dyDescent="0.3">
      <c r="A12" t="s">
        <v>70</v>
      </c>
      <c r="B12" t="s">
        <v>46</v>
      </c>
      <c r="C12">
        <v>2024</v>
      </c>
      <c r="D12">
        <v>328</v>
      </c>
      <c r="E12">
        <v>217</v>
      </c>
      <c r="F12">
        <v>35</v>
      </c>
      <c r="G12">
        <v>108</v>
      </c>
      <c r="H12">
        <v>112.5</v>
      </c>
      <c r="I12">
        <v>8.3000000000000007</v>
      </c>
      <c r="J12">
        <v>19.2</v>
      </c>
      <c r="K12">
        <v>49.2</v>
      </c>
      <c r="L12">
        <v>30</v>
      </c>
      <c r="M12">
        <v>35.9</v>
      </c>
      <c r="N12">
        <v>85</v>
      </c>
      <c r="O12">
        <v>34</v>
      </c>
      <c r="P12">
        <v>-0.5</v>
      </c>
      <c r="Q12">
        <f t="shared" si="0"/>
        <v>-1.3323633269136674</v>
      </c>
      <c r="R12">
        <f t="shared" si="1"/>
        <v>1.3849097088172271</v>
      </c>
      <c r="S12">
        <f t="shared" si="2"/>
        <v>0.53031639258927543</v>
      </c>
      <c r="T12">
        <f t="shared" si="3"/>
        <v>0.49442176848110692</v>
      </c>
      <c r="U12">
        <f t="shared" si="4"/>
        <v>5.9255853572768774E-2</v>
      </c>
      <c r="V12">
        <f t="shared" si="5"/>
        <v>-4.2604095777377671E-2</v>
      </c>
      <c r="W12">
        <f>Q12*'Comb LR RESULTS'!$B$18+R12*'Comb LR RESULTS'!$B$19+S12*'Comb LR RESULTS'!$B$20+T12*'Comb LR RESULTS'!$B$21+U12*'Comb LR RESULTS'!$B$22</f>
        <v>0.88112652347637888</v>
      </c>
      <c r="X12">
        <f>'NO Z LR RESULTS'!$B$17+'NO Z LR RESULTS'!$B$19*F12+'NO Z LR RESULTS'!$B$18*K12+'NO Z LR RESULTS'!$B$20*L12+'NO Z LR RESULTS'!$B$21*M12+'NO Z LR RESULTS'!$B$22*N12</f>
        <v>0.37387502400585398</v>
      </c>
    </row>
    <row r="13" spans="1:24" x14ac:dyDescent="0.3">
      <c r="A13" t="s">
        <v>337</v>
      </c>
      <c r="B13" t="s">
        <v>44</v>
      </c>
      <c r="C13">
        <v>2024</v>
      </c>
      <c r="D13">
        <v>243</v>
      </c>
      <c r="E13">
        <v>135</v>
      </c>
      <c r="F13">
        <v>34.799999999999997</v>
      </c>
      <c r="G13">
        <v>106.6</v>
      </c>
      <c r="H13">
        <v>113.1</v>
      </c>
      <c r="I13">
        <v>17</v>
      </c>
      <c r="J13">
        <v>14.8</v>
      </c>
      <c r="K13">
        <v>53.6</v>
      </c>
      <c r="L13">
        <v>38.799999999999997</v>
      </c>
      <c r="M13">
        <v>28.9</v>
      </c>
      <c r="N13">
        <v>80.3</v>
      </c>
      <c r="O13">
        <v>39.4</v>
      </c>
      <c r="P13">
        <v>-3.5</v>
      </c>
      <c r="Q13">
        <f t="shared" si="0"/>
        <v>0.66933169372054657</v>
      </c>
      <c r="R13">
        <f t="shared" si="1"/>
        <v>0.87129089342177302</v>
      </c>
      <c r="S13">
        <f t="shared" si="2"/>
        <v>-0.64311431297412425</v>
      </c>
      <c r="T13">
        <f t="shared" si="3"/>
        <v>1.2246410489058834</v>
      </c>
      <c r="U13">
        <f t="shared" si="4"/>
        <v>-0.82936146312164538</v>
      </c>
      <c r="V13">
        <f t="shared" si="5"/>
        <v>4.2377394121439727</v>
      </c>
      <c r="W13">
        <f>Q13*'Comb LR RESULTS'!$B$18+R13*'Comb LR RESULTS'!$B$19+S13*'Comb LR RESULTS'!$B$20+T13*'Comb LR RESULTS'!$B$21+U13*'Comb LR RESULTS'!$B$22</f>
        <v>1.3348358450558393</v>
      </c>
      <c r="X13">
        <f>'NO Z LR RESULTS'!$B$17+'NO Z LR RESULTS'!$B$19*F13+'NO Z LR RESULTS'!$B$18*K13+'NO Z LR RESULTS'!$B$20*L13+'NO Z LR RESULTS'!$B$21*M13+'NO Z LR RESULTS'!$B$22*N13</f>
        <v>0.35697438974608986</v>
      </c>
    </row>
    <row r="14" spans="1:24" x14ac:dyDescent="0.3">
      <c r="A14" t="s">
        <v>43</v>
      </c>
      <c r="B14" t="s">
        <v>44</v>
      </c>
      <c r="C14">
        <v>2024</v>
      </c>
      <c r="D14">
        <v>307</v>
      </c>
      <c r="E14">
        <v>203</v>
      </c>
      <c r="F14">
        <v>34.5</v>
      </c>
      <c r="G14">
        <v>108.9</v>
      </c>
      <c r="H14">
        <v>113.3</v>
      </c>
      <c r="I14">
        <v>7.9</v>
      </c>
      <c r="J14">
        <v>16.600000000000001</v>
      </c>
      <c r="K14">
        <v>49.4</v>
      </c>
      <c r="L14">
        <v>32.799999999999997</v>
      </c>
      <c r="M14">
        <v>33.6</v>
      </c>
      <c r="N14">
        <v>75.599999999999994</v>
      </c>
      <c r="O14">
        <v>25.7</v>
      </c>
      <c r="P14">
        <v>1.8</v>
      </c>
      <c r="Q14">
        <f t="shared" si="0"/>
        <v>-0.69546036580278148</v>
      </c>
      <c r="R14">
        <f t="shared" si="1"/>
        <v>1.7150932330000197</v>
      </c>
      <c r="S14">
        <f t="shared" si="2"/>
        <v>0.14476058933273028</v>
      </c>
      <c r="T14">
        <f t="shared" si="3"/>
        <v>-0.62795231069030932</v>
      </c>
      <c r="U14">
        <f t="shared" si="4"/>
        <v>-1.7179787798160595</v>
      </c>
      <c r="V14">
        <f t="shared" si="5"/>
        <v>1.9648987469902579</v>
      </c>
      <c r="W14">
        <f>Q14*'Comb LR RESULTS'!$B$18+R14*'Comb LR RESULTS'!$B$19+S14*'Comb LR RESULTS'!$B$20+T14*'Comb LR RESULTS'!$B$21+U14*'Comb LR RESULTS'!$B$22</f>
        <v>1.0238077039353679</v>
      </c>
      <c r="X14">
        <f>'NO Z LR RESULTS'!$B$17+'NO Z LR RESULTS'!$B$19*F14+'NO Z LR RESULTS'!$B$18*K14+'NO Z LR RESULTS'!$B$20*L14+'NO Z LR RESULTS'!$B$21*M14+'NO Z LR RESULTS'!$B$22*N14</f>
        <v>0.34447703638084304</v>
      </c>
    </row>
    <row r="15" spans="1:24" x14ac:dyDescent="0.3">
      <c r="A15" t="s">
        <v>20</v>
      </c>
      <c r="B15" t="s">
        <v>21</v>
      </c>
      <c r="C15">
        <v>2024</v>
      </c>
      <c r="D15">
        <v>346</v>
      </c>
      <c r="E15">
        <v>217</v>
      </c>
      <c r="F15">
        <v>34.1</v>
      </c>
      <c r="G15">
        <v>107.1</v>
      </c>
      <c r="H15">
        <v>113.9</v>
      </c>
      <c r="I15">
        <v>12.9</v>
      </c>
      <c r="J15">
        <v>20.3</v>
      </c>
      <c r="K15">
        <v>49.7</v>
      </c>
      <c r="L15">
        <v>29.4</v>
      </c>
      <c r="M15">
        <v>33.5</v>
      </c>
      <c r="N15">
        <v>81.5</v>
      </c>
      <c r="O15">
        <v>34.1</v>
      </c>
      <c r="P15">
        <v>-0.5</v>
      </c>
      <c r="Q15">
        <f t="shared" si="0"/>
        <v>-1.4688425328660004</v>
      </c>
      <c r="R15">
        <f t="shared" si="1"/>
        <v>1.0547261846344345</v>
      </c>
      <c r="S15">
        <f t="shared" si="2"/>
        <v>0.12799729353896722</v>
      </c>
      <c r="T15">
        <f t="shared" si="3"/>
        <v>0.50794434774823261</v>
      </c>
      <c r="U15">
        <f t="shared" si="4"/>
        <v>-0.60248044609328388</v>
      </c>
      <c r="V15">
        <f t="shared" si="5"/>
        <v>0.56831115207098359</v>
      </c>
      <c r="W15">
        <f>Q15*'Comb LR RESULTS'!$B$18+R15*'Comb LR RESULTS'!$B$19+S15*'Comb LR RESULTS'!$B$20+T15*'Comb LR RESULTS'!$B$21+U15*'Comb LR RESULTS'!$B$22</f>
        <v>0.81147568443636497</v>
      </c>
      <c r="X15">
        <f>'NO Z LR RESULTS'!$B$17+'NO Z LR RESULTS'!$B$19*F15+'NO Z LR RESULTS'!$B$18*K15+'NO Z LR RESULTS'!$B$20*L15+'NO Z LR RESULTS'!$B$21*M15+'NO Z LR RESULTS'!$B$22*N15</f>
        <v>0.36469376637223838</v>
      </c>
    </row>
    <row r="16" spans="1:24" x14ac:dyDescent="0.3">
      <c r="A16" t="s">
        <v>126</v>
      </c>
      <c r="B16" t="s">
        <v>48</v>
      </c>
      <c r="C16">
        <v>2024</v>
      </c>
      <c r="D16">
        <v>262</v>
      </c>
      <c r="E16">
        <v>162</v>
      </c>
      <c r="F16">
        <v>34</v>
      </c>
      <c r="G16">
        <v>106.8</v>
      </c>
      <c r="H16">
        <v>115</v>
      </c>
      <c r="I16">
        <v>8.6</v>
      </c>
      <c r="J16">
        <v>16.2</v>
      </c>
      <c r="K16">
        <v>54.5</v>
      </c>
      <c r="L16">
        <v>38.299999999999997</v>
      </c>
      <c r="M16">
        <v>26.1</v>
      </c>
      <c r="N16">
        <v>81.7</v>
      </c>
      <c r="O16">
        <v>32.5</v>
      </c>
      <c r="P16">
        <v>0.5</v>
      </c>
      <c r="Q16">
        <f t="shared" si="0"/>
        <v>0.55559902209360257</v>
      </c>
      <c r="R16">
        <f t="shared" si="1"/>
        <v>0.94466500990683866</v>
      </c>
      <c r="S16">
        <f t="shared" si="2"/>
        <v>-1.1124865951994838</v>
      </c>
      <c r="T16">
        <f t="shared" si="3"/>
        <v>0.29158307947422446</v>
      </c>
      <c r="U16">
        <f t="shared" si="4"/>
        <v>-0.56466694325522326</v>
      </c>
      <c r="V16">
        <f t="shared" si="5"/>
        <v>3.4690006499293728</v>
      </c>
      <c r="W16">
        <f>Q16*'Comb LR RESULTS'!$B$18+R16*'Comb LR RESULTS'!$B$19+S16*'Comb LR RESULTS'!$B$20+T16*'Comb LR RESULTS'!$B$21+U16*'Comb LR RESULTS'!$B$22</f>
        <v>1.0648830444560651</v>
      </c>
      <c r="X16">
        <f>'NO Z LR RESULTS'!$B$17+'NO Z LR RESULTS'!$B$19*F16+'NO Z LR RESULTS'!$B$18*K16+'NO Z LR RESULTS'!$B$20*L16+'NO Z LR RESULTS'!$B$21*M16+'NO Z LR RESULTS'!$B$22*N16</f>
        <v>0.36217417894117776</v>
      </c>
    </row>
    <row r="17" spans="1:24" x14ac:dyDescent="0.3">
      <c r="A17" t="s">
        <v>18</v>
      </c>
      <c r="B17" t="s">
        <v>38</v>
      </c>
      <c r="C17">
        <v>2024</v>
      </c>
      <c r="D17">
        <v>357</v>
      </c>
      <c r="E17">
        <v>236</v>
      </c>
      <c r="F17">
        <v>33.9</v>
      </c>
      <c r="G17">
        <v>109.6</v>
      </c>
      <c r="H17">
        <v>114.1</v>
      </c>
      <c r="I17">
        <v>10.6</v>
      </c>
      <c r="J17">
        <v>15</v>
      </c>
      <c r="K17">
        <v>50.8</v>
      </c>
      <c r="L17">
        <v>35.799999999999997</v>
      </c>
      <c r="M17">
        <v>26.7</v>
      </c>
      <c r="N17">
        <v>81.2</v>
      </c>
      <c r="O17">
        <v>23.9</v>
      </c>
      <c r="P17">
        <v>2.7</v>
      </c>
      <c r="Q17">
        <f t="shared" si="0"/>
        <v>-1.3064336041117446E-2</v>
      </c>
      <c r="R17">
        <f t="shared" si="1"/>
        <v>1.9719026406977416</v>
      </c>
      <c r="S17">
        <f t="shared" si="2"/>
        <v>-1.0119068204369071</v>
      </c>
      <c r="T17">
        <f t="shared" si="3"/>
        <v>-0.8713587374985684</v>
      </c>
      <c r="U17">
        <f t="shared" si="4"/>
        <v>-0.65920070035037359</v>
      </c>
      <c r="V17">
        <f t="shared" si="5"/>
        <v>2.7585870879453362</v>
      </c>
      <c r="W17">
        <f>Q17*'Comb LR RESULTS'!$B$18+R17*'Comb LR RESULTS'!$B$19+S17*'Comb LR RESULTS'!$B$20+T17*'Comb LR RESULTS'!$B$21+U17*'Comb LR RESULTS'!$B$22</f>
        <v>1.2393460228444748</v>
      </c>
      <c r="X17">
        <f>'NO Z LR RESULTS'!$B$17+'NO Z LR RESULTS'!$B$19*F17+'NO Z LR RESULTS'!$B$18*K17+'NO Z LR RESULTS'!$B$20*L17+'NO Z LR RESULTS'!$B$21*M17+'NO Z LR RESULTS'!$B$22*N17</f>
        <v>0.36086936770867534</v>
      </c>
    </row>
    <row r="18" spans="1:24" x14ac:dyDescent="0.3">
      <c r="A18" t="s">
        <v>33</v>
      </c>
      <c r="B18" t="s">
        <v>25</v>
      </c>
      <c r="C18">
        <v>2024</v>
      </c>
      <c r="D18">
        <v>166</v>
      </c>
      <c r="E18">
        <v>95</v>
      </c>
      <c r="F18">
        <v>33.700000000000003</v>
      </c>
      <c r="G18">
        <v>105.9</v>
      </c>
      <c r="H18">
        <v>110</v>
      </c>
      <c r="I18">
        <v>16.8</v>
      </c>
      <c r="J18">
        <v>12.4</v>
      </c>
      <c r="K18">
        <v>53.7</v>
      </c>
      <c r="L18">
        <v>41.3</v>
      </c>
      <c r="M18">
        <v>26.3</v>
      </c>
      <c r="N18">
        <v>75.8</v>
      </c>
      <c r="O18">
        <v>37.1</v>
      </c>
      <c r="P18">
        <v>-7.2</v>
      </c>
      <c r="Q18">
        <f t="shared" si="0"/>
        <v>1.2379950518552667</v>
      </c>
      <c r="R18">
        <f t="shared" si="1"/>
        <v>0.61448148572405126</v>
      </c>
      <c r="S18">
        <f t="shared" si="2"/>
        <v>-1.0789600036119582</v>
      </c>
      <c r="T18">
        <f t="shared" si="3"/>
        <v>0.91362172576199752</v>
      </c>
      <c r="U18">
        <f t="shared" si="4"/>
        <v>-1.6801652769779989</v>
      </c>
      <c r="V18">
        <f t="shared" si="5"/>
        <v>5.525223543931272</v>
      </c>
      <c r="W18">
        <f>Q18*'Comb LR RESULTS'!$B$18+R18*'Comb LR RESULTS'!$B$19+S18*'Comb LR RESULTS'!$B$20+T18*'Comb LR RESULTS'!$B$21+U18*'Comb LR RESULTS'!$B$22</f>
        <v>1.2851630535946632</v>
      </c>
      <c r="X18">
        <f>'NO Z LR RESULTS'!$B$17+'NO Z LR RESULTS'!$B$19*F18+'NO Z LR RESULTS'!$B$18*K18+'NO Z LR RESULTS'!$B$20*L18+'NO Z LR RESULTS'!$B$21*M18+'NO Z LR RESULTS'!$B$22*N18</f>
        <v>0.34000970947508657</v>
      </c>
    </row>
    <row r="19" spans="1:24" x14ac:dyDescent="0.3">
      <c r="A19" t="s">
        <v>36</v>
      </c>
      <c r="B19" t="s">
        <v>21</v>
      </c>
      <c r="C19">
        <v>2024</v>
      </c>
      <c r="D19">
        <v>298</v>
      </c>
      <c r="E19">
        <v>199</v>
      </c>
      <c r="F19">
        <v>33.700000000000003</v>
      </c>
      <c r="G19">
        <v>107.3</v>
      </c>
      <c r="H19">
        <v>113.5</v>
      </c>
      <c r="I19">
        <v>6</v>
      </c>
      <c r="J19">
        <v>20.7</v>
      </c>
      <c r="K19">
        <v>49.3</v>
      </c>
      <c r="L19">
        <v>28.6</v>
      </c>
      <c r="M19">
        <v>30.4</v>
      </c>
      <c r="N19">
        <v>82.2</v>
      </c>
      <c r="O19">
        <v>36.700000000000003</v>
      </c>
      <c r="P19">
        <v>0.1</v>
      </c>
      <c r="Q19">
        <f t="shared" si="0"/>
        <v>-1.6508148074691102</v>
      </c>
      <c r="R19">
        <f t="shared" si="1"/>
        <v>1.1281003011195001</v>
      </c>
      <c r="S19">
        <f t="shared" si="2"/>
        <v>-0.39166487606768147</v>
      </c>
      <c r="T19">
        <f t="shared" si="3"/>
        <v>0.85953140869349565</v>
      </c>
      <c r="U19">
        <f t="shared" si="4"/>
        <v>-0.47013318616007282</v>
      </c>
      <c r="V19">
        <f t="shared" si="5"/>
        <v>1.19861496457164</v>
      </c>
      <c r="W19">
        <f>Q19*'Comb LR RESULTS'!$B$18+R19*'Comb LR RESULTS'!$B$19+S19*'Comb LR RESULTS'!$B$20+T19*'Comb LR RESULTS'!$B$21+U19*'Comb LR RESULTS'!$B$22</f>
        <v>1.0558321379157072</v>
      </c>
      <c r="X19">
        <f>'NO Z LR RESULTS'!$B$17+'NO Z LR RESULTS'!$B$19*F19+'NO Z LR RESULTS'!$B$18*K19+'NO Z LR RESULTS'!$B$20*L19+'NO Z LR RESULTS'!$B$21*M19+'NO Z LR RESULTS'!$B$22*N19</f>
        <v>0.36889176839496507</v>
      </c>
    </row>
    <row r="20" spans="1:24" x14ac:dyDescent="0.3">
      <c r="A20" t="s">
        <v>24</v>
      </c>
      <c r="B20" t="s">
        <v>88</v>
      </c>
      <c r="C20">
        <v>2024</v>
      </c>
      <c r="D20">
        <v>239</v>
      </c>
      <c r="E20">
        <v>147</v>
      </c>
      <c r="F20">
        <v>33.299999999999997</v>
      </c>
      <c r="G20">
        <v>105.6</v>
      </c>
      <c r="H20">
        <v>109.4</v>
      </c>
      <c r="I20">
        <v>4.8</v>
      </c>
      <c r="J20">
        <v>16.899999999999999</v>
      </c>
      <c r="K20">
        <v>50.4</v>
      </c>
      <c r="L20">
        <v>33.5</v>
      </c>
      <c r="M20">
        <v>30.9</v>
      </c>
      <c r="N20">
        <v>85.4</v>
      </c>
      <c r="O20">
        <v>36.4</v>
      </c>
      <c r="P20">
        <v>-1.8</v>
      </c>
      <c r="Q20">
        <f t="shared" si="0"/>
        <v>-0.53623462552505929</v>
      </c>
      <c r="R20">
        <f t="shared" si="1"/>
        <v>0.50442031099645024</v>
      </c>
      <c r="S20">
        <f t="shared" si="2"/>
        <v>-0.30784839709886724</v>
      </c>
      <c r="T20">
        <f t="shared" si="3"/>
        <v>0.81896367089211863</v>
      </c>
      <c r="U20">
        <f t="shared" si="4"/>
        <v>0.13488285924889015</v>
      </c>
      <c r="V20">
        <f t="shared" si="5"/>
        <v>0.96011489421348661</v>
      </c>
      <c r="W20">
        <f>Q20*'Comb LR RESULTS'!$B$18+R20*'Comb LR RESULTS'!$B$19+S20*'Comb LR RESULTS'!$B$20+T20*'Comb LR RESULTS'!$B$21+U20*'Comb LR RESULTS'!$B$22</f>
        <v>0.63855685344058799</v>
      </c>
      <c r="X20">
        <f>'NO Z LR RESULTS'!$B$17+'NO Z LR RESULTS'!$B$19*F20+'NO Z LR RESULTS'!$B$18*K20+'NO Z LR RESULTS'!$B$20*L20+'NO Z LR RESULTS'!$B$21*M20+'NO Z LR RESULTS'!$B$22*N20</f>
        <v>0.3701430035273679</v>
      </c>
    </row>
    <row r="21" spans="1:24" x14ac:dyDescent="0.3">
      <c r="A21" t="s">
        <v>63</v>
      </c>
      <c r="B21" t="s">
        <v>42</v>
      </c>
      <c r="C21">
        <v>2024</v>
      </c>
      <c r="D21">
        <v>274</v>
      </c>
      <c r="E21">
        <v>179</v>
      </c>
      <c r="F21">
        <v>32.4</v>
      </c>
      <c r="G21">
        <v>107.1</v>
      </c>
      <c r="H21">
        <v>112.3</v>
      </c>
      <c r="I21">
        <v>10.6</v>
      </c>
      <c r="J21">
        <v>18.5</v>
      </c>
      <c r="K21">
        <v>50.2</v>
      </c>
      <c r="L21">
        <v>31.7</v>
      </c>
      <c r="M21">
        <v>36.9</v>
      </c>
      <c r="N21">
        <v>83.4</v>
      </c>
      <c r="O21">
        <v>38.9</v>
      </c>
      <c r="P21">
        <v>1.7</v>
      </c>
      <c r="Q21">
        <f t="shared" si="0"/>
        <v>-0.94567224338205791</v>
      </c>
      <c r="R21">
        <f t="shared" si="1"/>
        <v>1.0547261846344345</v>
      </c>
      <c r="S21">
        <f t="shared" si="2"/>
        <v>0.69794935052690399</v>
      </c>
      <c r="T21">
        <f t="shared" si="3"/>
        <v>1.1570281525702559</v>
      </c>
      <c r="U21">
        <f t="shared" si="4"/>
        <v>-0.24325216913171138</v>
      </c>
      <c r="V21">
        <f t="shared" si="5"/>
        <v>0.81138491242743993</v>
      </c>
      <c r="W21">
        <f>Q21*'Comb LR RESULTS'!$B$18+R21*'Comb LR RESULTS'!$B$19+S21*'Comb LR RESULTS'!$B$20+T21*'Comb LR RESULTS'!$B$21+U21*'Comb LR RESULTS'!$B$22</f>
        <v>0.96153445120286485</v>
      </c>
      <c r="X21">
        <f>'NO Z LR RESULTS'!$B$17+'NO Z LR RESULTS'!$B$19*F21+'NO Z LR RESULTS'!$B$18*K21+'NO Z LR RESULTS'!$B$20*L21+'NO Z LR RESULTS'!$B$21*M21+'NO Z LR RESULTS'!$B$22*N21</f>
        <v>0.3592437990554469</v>
      </c>
    </row>
    <row r="22" spans="1:24" x14ac:dyDescent="0.3">
      <c r="A22" t="s">
        <v>31</v>
      </c>
      <c r="B22" t="s">
        <v>32</v>
      </c>
      <c r="C22">
        <v>2024</v>
      </c>
      <c r="D22">
        <v>303</v>
      </c>
      <c r="E22">
        <v>161</v>
      </c>
      <c r="F22">
        <v>32.299999999999997</v>
      </c>
      <c r="G22">
        <v>105.2</v>
      </c>
      <c r="H22">
        <v>111</v>
      </c>
      <c r="I22">
        <v>16.100000000000001</v>
      </c>
      <c r="J22">
        <v>13.6</v>
      </c>
      <c r="K22">
        <v>48.2</v>
      </c>
      <c r="L22">
        <v>34.6</v>
      </c>
      <c r="M22">
        <v>34.5</v>
      </c>
      <c r="N22">
        <v>72.900000000000006</v>
      </c>
      <c r="O22">
        <v>45.1</v>
      </c>
      <c r="P22">
        <v>-10.3</v>
      </c>
      <c r="Q22">
        <f t="shared" si="0"/>
        <v>-0.28602274794578209</v>
      </c>
      <c r="R22">
        <f t="shared" si="1"/>
        <v>0.35767207802632428</v>
      </c>
      <c r="S22">
        <f t="shared" si="2"/>
        <v>0.29563025147659572</v>
      </c>
      <c r="T22">
        <f t="shared" si="3"/>
        <v>1.9954280671320372</v>
      </c>
      <c r="U22">
        <f t="shared" si="4"/>
        <v>-2.2284610681298695</v>
      </c>
      <c r="V22">
        <f t="shared" si="5"/>
        <v>3.9999082138658522</v>
      </c>
      <c r="W22">
        <f>Q22*'Comb LR RESULTS'!$B$18+R22*'Comb LR RESULTS'!$B$19+S22*'Comb LR RESULTS'!$B$20+T22*'Comb LR RESULTS'!$B$21+U22*'Comb LR RESULTS'!$B$22</f>
        <v>1.209138744695591</v>
      </c>
      <c r="X22">
        <f>'NO Z LR RESULTS'!$B$17+'NO Z LR RESULTS'!$B$19*F22+'NO Z LR RESULTS'!$B$18*K22+'NO Z LR RESULTS'!$B$20*L22+'NO Z LR RESULTS'!$B$21*M22+'NO Z LR RESULTS'!$B$22*N22</f>
        <v>0.32638054916761972</v>
      </c>
    </row>
    <row r="23" spans="1:24" x14ac:dyDescent="0.3">
      <c r="A23" t="s">
        <v>77</v>
      </c>
      <c r="B23" t="s">
        <v>69</v>
      </c>
      <c r="C23">
        <v>2024</v>
      </c>
      <c r="D23">
        <v>360</v>
      </c>
      <c r="E23">
        <v>218</v>
      </c>
      <c r="F23">
        <v>32.1</v>
      </c>
      <c r="G23">
        <v>108.3</v>
      </c>
      <c r="H23">
        <v>113</v>
      </c>
      <c r="I23">
        <v>5.5</v>
      </c>
      <c r="J23">
        <v>11.1</v>
      </c>
      <c r="K23">
        <v>48.1</v>
      </c>
      <c r="L23">
        <v>37</v>
      </c>
      <c r="M23">
        <v>29.6</v>
      </c>
      <c r="N23">
        <v>81.2</v>
      </c>
      <c r="O23">
        <v>32.200000000000003</v>
      </c>
      <c r="P23">
        <v>-0.8</v>
      </c>
      <c r="Q23">
        <f t="shared" si="0"/>
        <v>0.25989407586354885</v>
      </c>
      <c r="R23">
        <f t="shared" si="1"/>
        <v>1.4949708835448228</v>
      </c>
      <c r="S23">
        <f t="shared" si="2"/>
        <v>-0.52577124241778384</v>
      </c>
      <c r="T23">
        <f t="shared" si="3"/>
        <v>0.25101534167284839</v>
      </c>
      <c r="U23">
        <f t="shared" si="4"/>
        <v>-0.65920070035037359</v>
      </c>
      <c r="V23">
        <f t="shared" si="5"/>
        <v>3.1908522438493776</v>
      </c>
      <c r="W23">
        <f>Q23*'Comb LR RESULTS'!$B$18+R23*'Comb LR RESULTS'!$B$19+S23*'Comb LR RESULTS'!$B$20+T23*'Comb LR RESULTS'!$B$21+U23*'Comb LR RESULTS'!$B$22</f>
        <v>1.2925417306074376</v>
      </c>
      <c r="X23">
        <f>'NO Z LR RESULTS'!$B$17+'NO Z LR RESULTS'!$B$19*F23+'NO Z LR RESULTS'!$B$18*K23+'NO Z LR RESULTS'!$B$20*L23+'NO Z LR RESULTS'!$B$21*M23+'NO Z LR RESULTS'!$B$22*N23</f>
        <v>0.34955712405745315</v>
      </c>
    </row>
    <row r="24" spans="1:24" x14ac:dyDescent="0.3">
      <c r="A24" t="s">
        <v>661</v>
      </c>
      <c r="B24" t="s">
        <v>38</v>
      </c>
      <c r="C24">
        <v>2024</v>
      </c>
      <c r="D24">
        <v>213</v>
      </c>
      <c r="E24">
        <v>134</v>
      </c>
      <c r="F24">
        <v>32.1</v>
      </c>
      <c r="G24">
        <v>107.7</v>
      </c>
      <c r="H24">
        <v>109.3</v>
      </c>
      <c r="I24">
        <v>2.2000000000000002</v>
      </c>
      <c r="J24">
        <v>17.3</v>
      </c>
      <c r="K24">
        <v>49.5</v>
      </c>
      <c r="L24">
        <v>32.200000000000003</v>
      </c>
      <c r="M24">
        <v>33.6</v>
      </c>
      <c r="N24">
        <v>84</v>
      </c>
      <c r="O24">
        <v>31.9</v>
      </c>
      <c r="P24">
        <v>-1.8</v>
      </c>
      <c r="Q24">
        <f t="shared" si="0"/>
        <v>-0.83193957175511302</v>
      </c>
      <c r="R24">
        <f t="shared" si="1"/>
        <v>1.2748485340896312</v>
      </c>
      <c r="S24">
        <f t="shared" si="2"/>
        <v>0.14476058933273028</v>
      </c>
      <c r="T24">
        <f t="shared" si="3"/>
        <v>0.21044760387147129</v>
      </c>
      <c r="U24">
        <f t="shared" si="4"/>
        <v>-0.12981166061753199</v>
      </c>
      <c r="V24">
        <f t="shared" si="5"/>
        <v>0.63840763749079099</v>
      </c>
      <c r="W24">
        <f>Q24*'Comb LR RESULTS'!$B$18+R24*'Comb LR RESULTS'!$B$19+S24*'Comb LR RESULTS'!$B$20+T24*'Comb LR RESULTS'!$B$21+U24*'Comb LR RESULTS'!$B$22</f>
        <v>0.83955029360448141</v>
      </c>
      <c r="X24">
        <f>'NO Z LR RESULTS'!$B$17+'NO Z LR RESULTS'!$B$19*F24+'NO Z LR RESULTS'!$B$18*K24+'NO Z LR RESULTS'!$B$20*L24+'NO Z LR RESULTS'!$B$21*M24+'NO Z LR RESULTS'!$B$22*N24</f>
        <v>0.3616134232384462</v>
      </c>
    </row>
    <row r="25" spans="1:24" x14ac:dyDescent="0.3">
      <c r="A25" t="s">
        <v>662</v>
      </c>
      <c r="B25" t="s">
        <v>27</v>
      </c>
      <c r="C25">
        <v>2024</v>
      </c>
      <c r="D25">
        <v>140</v>
      </c>
      <c r="E25">
        <v>84</v>
      </c>
      <c r="F25">
        <v>32.1</v>
      </c>
      <c r="G25">
        <v>107.9</v>
      </c>
      <c r="H25">
        <v>110.5</v>
      </c>
      <c r="I25">
        <v>10.7</v>
      </c>
      <c r="J25">
        <v>12.6</v>
      </c>
      <c r="K25">
        <v>48.6</v>
      </c>
      <c r="L25">
        <v>36</v>
      </c>
      <c r="M25">
        <v>42.8</v>
      </c>
      <c r="N25">
        <v>77.8</v>
      </c>
      <c r="O25">
        <v>38.799999999999997</v>
      </c>
      <c r="P25">
        <v>-2.2999999999999998</v>
      </c>
      <c r="Q25">
        <f t="shared" si="0"/>
        <v>3.2428732609660803E-2</v>
      </c>
      <c r="R25">
        <f t="shared" si="1"/>
        <v>1.3482226505746968</v>
      </c>
      <c r="S25">
        <f t="shared" si="2"/>
        <v>1.6869838023589121</v>
      </c>
      <c r="T25">
        <f t="shared" si="3"/>
        <v>1.1435055733031303</v>
      </c>
      <c r="U25">
        <f t="shared" si="4"/>
        <v>-1.3020302485973974</v>
      </c>
      <c r="V25">
        <f t="shared" si="5"/>
        <v>2.1392034027259732</v>
      </c>
      <c r="W25">
        <f>Q25*'Comb LR RESULTS'!$B$18+R25*'Comb LR RESULTS'!$B$19+S25*'Comb LR RESULTS'!$B$20+T25*'Comb LR RESULTS'!$B$21+U25*'Comb LR RESULTS'!$B$22</f>
        <v>1.1984214934567274</v>
      </c>
      <c r="X25">
        <f>'NO Z LR RESULTS'!$B$17+'NO Z LR RESULTS'!$B$19*F25+'NO Z LR RESULTS'!$B$18*K25+'NO Z LR RESULTS'!$B$20*L25+'NO Z LR RESULTS'!$B$21*M25+'NO Z LR RESULTS'!$B$22*N25</f>
        <v>0.3307576831482486</v>
      </c>
    </row>
    <row r="26" spans="1:24" x14ac:dyDescent="0.3">
      <c r="A26" t="s">
        <v>104</v>
      </c>
      <c r="B26" t="s">
        <v>80</v>
      </c>
      <c r="C26">
        <v>2024</v>
      </c>
      <c r="D26">
        <v>379</v>
      </c>
      <c r="E26">
        <v>286</v>
      </c>
      <c r="F26">
        <v>31.8</v>
      </c>
      <c r="G26">
        <v>109.2</v>
      </c>
      <c r="H26">
        <v>116.9</v>
      </c>
      <c r="I26">
        <v>5.6</v>
      </c>
      <c r="J26">
        <v>18.8</v>
      </c>
      <c r="K26">
        <v>49.8</v>
      </c>
      <c r="L26">
        <v>31</v>
      </c>
      <c r="M26">
        <v>34.200000000000003</v>
      </c>
      <c r="N26">
        <v>84</v>
      </c>
      <c r="O26">
        <v>26.8</v>
      </c>
      <c r="P26">
        <v>7.3</v>
      </c>
      <c r="Q26">
        <f t="shared" si="0"/>
        <v>-1.1048979836597792</v>
      </c>
      <c r="R26">
        <f t="shared" si="1"/>
        <v>1.8251544077276154</v>
      </c>
      <c r="S26">
        <f t="shared" si="2"/>
        <v>0.24534036409530766</v>
      </c>
      <c r="T26">
        <f t="shared" si="3"/>
        <v>-0.47920393875192868</v>
      </c>
      <c r="U26">
        <f t="shared" si="4"/>
        <v>-0.12981166061753199</v>
      </c>
      <c r="V26">
        <f t="shared" si="5"/>
        <v>0.12552378183813184</v>
      </c>
      <c r="W26">
        <f>Q26*'Comb LR RESULTS'!$B$18+R26*'Comb LR RESULTS'!$B$19+S26*'Comb LR RESULTS'!$B$20+T26*'Comb LR RESULTS'!$B$21+U26*'Comb LR RESULTS'!$B$22</f>
        <v>0.89541001227244355</v>
      </c>
      <c r="X26">
        <f>'NO Z LR RESULTS'!$B$17+'NO Z LR RESULTS'!$B$19*F26+'NO Z LR RESULTS'!$B$18*K26+'NO Z LR RESULTS'!$B$20*L26+'NO Z LR RESULTS'!$B$21*M26+'NO Z LR RESULTS'!$B$22*N26</f>
        <v>0.36209779989965279</v>
      </c>
    </row>
    <row r="27" spans="1:24" x14ac:dyDescent="0.3">
      <c r="A27" t="s">
        <v>56</v>
      </c>
      <c r="B27" t="s">
        <v>32</v>
      </c>
      <c r="C27">
        <v>2024</v>
      </c>
      <c r="D27">
        <v>354</v>
      </c>
      <c r="E27">
        <v>218</v>
      </c>
      <c r="F27">
        <v>31.7</v>
      </c>
      <c r="G27">
        <v>105.4</v>
      </c>
      <c r="H27">
        <v>111.4</v>
      </c>
      <c r="I27">
        <v>7.3</v>
      </c>
      <c r="J27">
        <v>17.2</v>
      </c>
      <c r="K27">
        <v>51.7</v>
      </c>
      <c r="L27">
        <v>34.5</v>
      </c>
      <c r="M27">
        <v>32.9</v>
      </c>
      <c r="N27">
        <v>77.2</v>
      </c>
      <c r="O27">
        <v>31.4</v>
      </c>
      <c r="P27">
        <v>0.4</v>
      </c>
      <c r="Q27">
        <f t="shared" si="0"/>
        <v>-0.30876928227117123</v>
      </c>
      <c r="R27">
        <f t="shared" si="1"/>
        <v>0.43104619451138987</v>
      </c>
      <c r="S27">
        <f t="shared" si="2"/>
        <v>2.7417518776389847E-2</v>
      </c>
      <c r="T27">
        <f t="shared" si="3"/>
        <v>0.14283470753584382</v>
      </c>
      <c r="U27">
        <f t="shared" si="4"/>
        <v>-1.4154707571115768</v>
      </c>
      <c r="V27">
        <f t="shared" si="5"/>
        <v>1.6531648581112495</v>
      </c>
      <c r="W27">
        <f>Q27*'Comb LR RESULTS'!$B$18+R27*'Comb LR RESULTS'!$B$19+S27*'Comb LR RESULTS'!$B$20+T27*'Comb LR RESULTS'!$B$21+U27*'Comb LR RESULTS'!$B$22</f>
        <v>0.48735211563631864</v>
      </c>
      <c r="X27">
        <f>'NO Z LR RESULTS'!$B$17+'NO Z LR RESULTS'!$B$19*F27+'NO Z LR RESULTS'!$B$18*K27+'NO Z LR RESULTS'!$B$20*L27+'NO Z LR RESULTS'!$B$21*M27+'NO Z LR RESULTS'!$B$22*N27</f>
        <v>0.34047937525729288</v>
      </c>
    </row>
    <row r="28" spans="1:24" x14ac:dyDescent="0.3">
      <c r="A28" t="s">
        <v>97</v>
      </c>
      <c r="B28" t="s">
        <v>82</v>
      </c>
      <c r="C28">
        <v>2024</v>
      </c>
      <c r="D28">
        <v>373</v>
      </c>
      <c r="E28">
        <v>271</v>
      </c>
      <c r="F28">
        <v>31.4</v>
      </c>
      <c r="G28">
        <v>107.8</v>
      </c>
      <c r="H28">
        <v>114.6</v>
      </c>
      <c r="I28">
        <v>4.8</v>
      </c>
      <c r="J28">
        <v>23.1</v>
      </c>
      <c r="K28">
        <v>51.4</v>
      </c>
      <c r="L28">
        <v>28.3</v>
      </c>
      <c r="M28">
        <v>32.6</v>
      </c>
      <c r="N28">
        <v>81.400000000000006</v>
      </c>
      <c r="O28">
        <v>37.1</v>
      </c>
      <c r="P28">
        <v>-1</v>
      </c>
      <c r="Q28">
        <f t="shared" si="0"/>
        <v>-1.7190544104452767</v>
      </c>
      <c r="R28">
        <f t="shared" si="1"/>
        <v>1.3115355923321614</v>
      </c>
      <c r="S28">
        <f t="shared" si="2"/>
        <v>-2.2872368604898236E-2</v>
      </c>
      <c r="T28">
        <f t="shared" si="3"/>
        <v>0.91362172576199752</v>
      </c>
      <c r="U28">
        <f t="shared" si="4"/>
        <v>-0.62138719751231297</v>
      </c>
      <c r="V28">
        <f t="shared" si="5"/>
        <v>1.1503624737660934</v>
      </c>
      <c r="W28">
        <f>Q28*'Comb LR RESULTS'!$B$18+R28*'Comb LR RESULTS'!$B$19+S28*'Comb LR RESULTS'!$B$20+T28*'Comb LR RESULTS'!$B$21+U28*'Comb LR RESULTS'!$B$22</f>
        <v>1.144456859770878</v>
      </c>
      <c r="X28">
        <f>'NO Z LR RESULTS'!$B$17+'NO Z LR RESULTS'!$B$19*F28+'NO Z LR RESULTS'!$B$18*K28+'NO Z LR RESULTS'!$B$20*L28+'NO Z LR RESULTS'!$B$21*M28+'NO Z LR RESULTS'!$B$22*N28</f>
        <v>0.35990602206249833</v>
      </c>
    </row>
    <row r="29" spans="1:24" x14ac:dyDescent="0.3">
      <c r="A29" t="s">
        <v>347</v>
      </c>
      <c r="B29" t="s">
        <v>25</v>
      </c>
      <c r="C29">
        <v>2024</v>
      </c>
      <c r="D29">
        <v>354</v>
      </c>
      <c r="E29">
        <v>224</v>
      </c>
      <c r="F29">
        <v>31.2</v>
      </c>
      <c r="G29">
        <v>106.6</v>
      </c>
      <c r="H29">
        <v>112.7</v>
      </c>
      <c r="I29">
        <v>6.2</v>
      </c>
      <c r="J29">
        <v>16.100000000000001</v>
      </c>
      <c r="K29">
        <v>46.6</v>
      </c>
      <c r="L29">
        <v>30.5</v>
      </c>
      <c r="M29">
        <v>34.4</v>
      </c>
      <c r="N29">
        <v>78.2</v>
      </c>
      <c r="O29">
        <v>43.2</v>
      </c>
      <c r="P29">
        <v>-5.9</v>
      </c>
      <c r="Q29">
        <f t="shared" si="0"/>
        <v>-1.2186306552867234</v>
      </c>
      <c r="R29">
        <f t="shared" si="1"/>
        <v>0.87129089342177302</v>
      </c>
      <c r="S29">
        <f t="shared" si="2"/>
        <v>0.27886695568283265</v>
      </c>
      <c r="T29">
        <f t="shared" si="3"/>
        <v>1.7384990610566529</v>
      </c>
      <c r="U29">
        <f t="shared" si="4"/>
        <v>-1.2264032429212759</v>
      </c>
      <c r="V29">
        <f t="shared" si="5"/>
        <v>2.3386955864301457</v>
      </c>
      <c r="W29">
        <f>Q29*'Comb LR RESULTS'!$B$18+R29*'Comb LR RESULTS'!$B$19+S29*'Comb LR RESULTS'!$B$20+T29*'Comb LR RESULTS'!$B$21+U29*'Comb LR RESULTS'!$B$22</f>
        <v>1.2391702147873693</v>
      </c>
      <c r="X29">
        <f>'NO Z LR RESULTS'!$B$17+'NO Z LR RESULTS'!$B$19*F29+'NO Z LR RESULTS'!$B$18*K29+'NO Z LR RESULTS'!$B$20*L29+'NO Z LR RESULTS'!$B$21*M29+'NO Z LR RESULTS'!$B$22*N29</f>
        <v>0.34250494469627046</v>
      </c>
    </row>
    <row r="30" spans="1:24" x14ac:dyDescent="0.3">
      <c r="A30" t="s">
        <v>529</v>
      </c>
      <c r="B30" t="s">
        <v>23</v>
      </c>
      <c r="C30">
        <v>2024</v>
      </c>
      <c r="D30">
        <v>254</v>
      </c>
      <c r="E30">
        <v>158</v>
      </c>
      <c r="F30">
        <v>31</v>
      </c>
      <c r="G30">
        <v>108.4</v>
      </c>
      <c r="H30">
        <v>115.6</v>
      </c>
      <c r="I30">
        <v>10.1</v>
      </c>
      <c r="J30">
        <v>20.399999999999999</v>
      </c>
      <c r="K30">
        <v>49.8</v>
      </c>
      <c r="L30">
        <v>29.4</v>
      </c>
      <c r="M30">
        <v>34</v>
      </c>
      <c r="N30">
        <v>80.900000000000006</v>
      </c>
      <c r="O30">
        <v>35.9</v>
      </c>
      <c r="P30">
        <v>-1.5</v>
      </c>
      <c r="Q30">
        <f t="shared" si="0"/>
        <v>-1.4688425328660004</v>
      </c>
      <c r="R30">
        <f t="shared" si="1"/>
        <v>1.5316579417873584</v>
      </c>
      <c r="S30">
        <f t="shared" si="2"/>
        <v>0.21181377250778147</v>
      </c>
      <c r="T30">
        <f t="shared" si="3"/>
        <v>0.75135077455649113</v>
      </c>
      <c r="U30">
        <f t="shared" si="4"/>
        <v>-0.7159209546074633</v>
      </c>
      <c r="V30">
        <f t="shared" si="5"/>
        <v>1.3182733655775312</v>
      </c>
      <c r="W30">
        <f>Q30*'Comb LR RESULTS'!$B$18+R30*'Comb LR RESULTS'!$B$19+S30*'Comb LR RESULTS'!$B$20+T30*'Comb LR RESULTS'!$B$21+U30*'Comb LR RESULTS'!$B$22</f>
        <v>1.2210500597575726</v>
      </c>
      <c r="X30">
        <f>'NO Z LR RESULTS'!$B$17+'NO Z LR RESULTS'!$B$19*F30+'NO Z LR RESULTS'!$B$18*K30+'NO Z LR RESULTS'!$B$20*L30+'NO Z LR RESULTS'!$B$21*M30+'NO Z LR RESULTS'!$B$22*N30</f>
        <v>0.35351258492555415</v>
      </c>
    </row>
    <row r="31" spans="1:24" x14ac:dyDescent="0.3">
      <c r="A31" t="s">
        <v>128</v>
      </c>
      <c r="B31" t="s">
        <v>129</v>
      </c>
      <c r="C31">
        <v>2024</v>
      </c>
      <c r="D31">
        <v>363</v>
      </c>
      <c r="E31">
        <v>240</v>
      </c>
      <c r="F31">
        <v>30.8</v>
      </c>
      <c r="G31">
        <v>108.4</v>
      </c>
      <c r="H31">
        <v>113.9</v>
      </c>
      <c r="I31">
        <v>12.1</v>
      </c>
      <c r="J31">
        <v>24.7</v>
      </c>
      <c r="K31">
        <v>51</v>
      </c>
      <c r="L31">
        <v>26.3</v>
      </c>
      <c r="M31">
        <v>30</v>
      </c>
      <c r="N31">
        <v>83.2</v>
      </c>
      <c r="O31">
        <v>27.8</v>
      </c>
      <c r="P31">
        <v>1.4</v>
      </c>
      <c r="Q31">
        <f t="shared" si="0"/>
        <v>-2.1739850969530528</v>
      </c>
      <c r="R31">
        <f t="shared" si="1"/>
        <v>1.5316579417873584</v>
      </c>
      <c r="S31">
        <f t="shared" si="2"/>
        <v>-0.45871805924273268</v>
      </c>
      <c r="T31">
        <f t="shared" si="3"/>
        <v>-0.34397814608067373</v>
      </c>
      <c r="U31">
        <f t="shared" si="4"/>
        <v>-0.28106567196977206</v>
      </c>
      <c r="V31">
        <f t="shared" si="5"/>
        <v>-0.24652157003386321</v>
      </c>
      <c r="W31">
        <f>Q31*'Comb LR RESULTS'!$B$18+R31*'Comb LR RESULTS'!$B$19+S31*'Comb LR RESULTS'!$B$20+T31*'Comb LR RESULTS'!$B$21+U31*'Comb LR RESULTS'!$B$22</f>
        <v>0.79922679190840973</v>
      </c>
      <c r="X31">
        <f>'NO Z LR RESULTS'!$B$17+'NO Z LR RESULTS'!$B$19*F31+'NO Z LR RESULTS'!$B$18*K31+'NO Z LR RESULTS'!$B$20*L31+'NO Z LR RESULTS'!$B$21*M31+'NO Z LR RESULTS'!$B$22*N31</f>
        <v>0.36781328802527979</v>
      </c>
    </row>
    <row r="32" spans="1:24" x14ac:dyDescent="0.3">
      <c r="A32" t="s">
        <v>533</v>
      </c>
      <c r="B32" t="s">
        <v>51</v>
      </c>
      <c r="C32">
        <v>2024</v>
      </c>
      <c r="D32">
        <v>258</v>
      </c>
      <c r="E32">
        <v>179</v>
      </c>
      <c r="F32">
        <v>30.7</v>
      </c>
      <c r="G32">
        <v>110.1</v>
      </c>
      <c r="H32">
        <v>115.7</v>
      </c>
      <c r="I32">
        <v>3.9</v>
      </c>
      <c r="J32">
        <v>13.9</v>
      </c>
      <c r="K32">
        <v>45.3</v>
      </c>
      <c r="L32">
        <v>31.4</v>
      </c>
      <c r="M32">
        <v>40.6</v>
      </c>
      <c r="N32">
        <v>84.5</v>
      </c>
      <c r="O32">
        <v>34.6</v>
      </c>
      <c r="P32">
        <v>1.6</v>
      </c>
      <c r="Q32">
        <f t="shared" si="0"/>
        <v>-1.0139118463582244</v>
      </c>
      <c r="R32">
        <f t="shared" si="1"/>
        <v>2.1553379319104029</v>
      </c>
      <c r="S32">
        <f t="shared" si="2"/>
        <v>1.3181912948961301</v>
      </c>
      <c r="T32">
        <f t="shared" si="3"/>
        <v>0.57555724408386011</v>
      </c>
      <c r="U32">
        <f t="shared" si="4"/>
        <v>-3.527790352238161E-2</v>
      </c>
      <c r="V32">
        <f t="shared" si="5"/>
        <v>0.43406993826229012</v>
      </c>
      <c r="W32">
        <f>Q32*'Comb LR RESULTS'!$B$18+R32*'Comb LR RESULTS'!$B$19+S32*'Comb LR RESULTS'!$B$20+T32*'Comb LR RESULTS'!$B$21+U32*'Comb LR RESULTS'!$B$22</f>
        <v>1.3229184381531975</v>
      </c>
      <c r="X32">
        <f>'NO Z LR RESULTS'!$B$17+'NO Z LR RESULTS'!$B$19*F32+'NO Z LR RESULTS'!$B$18*K32+'NO Z LR RESULTS'!$B$20*L32+'NO Z LR RESULTS'!$B$21*M32+'NO Z LR RESULTS'!$B$22*N32</f>
        <v>0.35115394728107224</v>
      </c>
    </row>
    <row r="33" spans="1:24" x14ac:dyDescent="0.3">
      <c r="A33" t="s">
        <v>344</v>
      </c>
      <c r="B33" t="s">
        <v>99</v>
      </c>
      <c r="C33">
        <v>2024</v>
      </c>
      <c r="D33">
        <v>237</v>
      </c>
      <c r="E33">
        <v>155</v>
      </c>
      <c r="F33">
        <v>30.3</v>
      </c>
      <c r="G33">
        <v>107.5</v>
      </c>
      <c r="H33">
        <v>112.7</v>
      </c>
      <c r="I33">
        <v>14.8</v>
      </c>
      <c r="J33">
        <v>16.600000000000001</v>
      </c>
      <c r="K33">
        <v>46.6</v>
      </c>
      <c r="L33">
        <v>30</v>
      </c>
      <c r="M33">
        <v>36.9</v>
      </c>
      <c r="N33">
        <v>80.599999999999994</v>
      </c>
      <c r="O33">
        <v>40.9</v>
      </c>
      <c r="P33">
        <v>-0.6</v>
      </c>
      <c r="Q33">
        <f t="shared" si="0"/>
        <v>-1.3323633269136674</v>
      </c>
      <c r="R33">
        <f t="shared" si="1"/>
        <v>1.2014744176045657</v>
      </c>
      <c r="S33">
        <f t="shared" si="2"/>
        <v>0.69794935052690399</v>
      </c>
      <c r="T33">
        <f t="shared" si="3"/>
        <v>1.4274797379127659</v>
      </c>
      <c r="U33">
        <f t="shared" si="4"/>
        <v>-0.77264120886455567</v>
      </c>
      <c r="V33">
        <f t="shared" si="5"/>
        <v>1.3712826869413159</v>
      </c>
      <c r="W33">
        <f>Q33*'Comb LR RESULTS'!$B$18+R33*'Comb LR RESULTS'!$B$19+S33*'Comb LR RESULTS'!$B$20+T33*'Comb LR RESULTS'!$B$21+U33*'Comb LR RESULTS'!$B$22</f>
        <v>1.1942132827422982</v>
      </c>
      <c r="X33">
        <f>'NO Z LR RESULTS'!$B$17+'NO Z LR RESULTS'!$B$19*F33+'NO Z LR RESULTS'!$B$18*K33+'NO Z LR RESULTS'!$B$20*L33+'NO Z LR RESULTS'!$B$21*M33+'NO Z LR RESULTS'!$B$22*N33</f>
        <v>0.34510245168187209</v>
      </c>
    </row>
    <row r="34" spans="1:24" x14ac:dyDescent="0.3">
      <c r="A34" t="s">
        <v>75</v>
      </c>
      <c r="B34" t="s">
        <v>54</v>
      </c>
      <c r="C34">
        <v>2024</v>
      </c>
      <c r="D34">
        <v>345</v>
      </c>
      <c r="E34">
        <v>238</v>
      </c>
      <c r="F34">
        <v>30.3</v>
      </c>
      <c r="G34">
        <v>108.8</v>
      </c>
      <c r="H34">
        <v>116.7</v>
      </c>
      <c r="I34">
        <v>4.5999999999999996</v>
      </c>
      <c r="J34">
        <v>20.8</v>
      </c>
      <c r="K34">
        <v>49.3</v>
      </c>
      <c r="L34">
        <v>28.5</v>
      </c>
      <c r="M34">
        <v>29.6</v>
      </c>
      <c r="N34">
        <v>82.8</v>
      </c>
      <c r="O34">
        <v>32.6</v>
      </c>
      <c r="P34">
        <v>-0.8</v>
      </c>
      <c r="Q34">
        <f t="shared" si="0"/>
        <v>-1.6735613417944994</v>
      </c>
      <c r="R34">
        <f t="shared" si="1"/>
        <v>1.6784061747574843</v>
      </c>
      <c r="S34">
        <f t="shared" si="2"/>
        <v>-0.52577124241778384</v>
      </c>
      <c r="T34">
        <f t="shared" si="3"/>
        <v>0.30510565874135015</v>
      </c>
      <c r="U34">
        <f t="shared" si="4"/>
        <v>-0.35669267764589346</v>
      </c>
      <c r="V34">
        <f t="shared" si="5"/>
        <v>1.1924144117680122</v>
      </c>
      <c r="W34">
        <f>Q34*'Comb LR RESULTS'!$B$18+R34*'Comb LR RESULTS'!$B$19+S34*'Comb LR RESULTS'!$B$20+T34*'Comb LR RESULTS'!$B$21+U34*'Comb LR RESULTS'!$B$22</f>
        <v>1.2153195310731828</v>
      </c>
      <c r="X34">
        <f>'NO Z LR RESULTS'!$B$17+'NO Z LR RESULTS'!$B$19*F34+'NO Z LR RESULTS'!$B$18*K34+'NO Z LR RESULTS'!$B$20*L34+'NO Z LR RESULTS'!$B$21*M34+'NO Z LR RESULTS'!$B$22*N34</f>
        <v>0.36131792607464663</v>
      </c>
    </row>
    <row r="35" spans="1:24" x14ac:dyDescent="0.3">
      <c r="A35" t="s">
        <v>131</v>
      </c>
      <c r="B35" t="s">
        <v>19</v>
      </c>
      <c r="C35">
        <v>2024</v>
      </c>
      <c r="D35">
        <v>365</v>
      </c>
      <c r="E35">
        <v>267</v>
      </c>
      <c r="F35">
        <v>30.3</v>
      </c>
      <c r="G35">
        <v>110.8</v>
      </c>
      <c r="H35">
        <v>117.6</v>
      </c>
      <c r="I35">
        <v>4.0999999999999996</v>
      </c>
      <c r="J35">
        <v>19.399999999999999</v>
      </c>
      <c r="K35">
        <v>52.3</v>
      </c>
      <c r="L35">
        <v>32.9</v>
      </c>
      <c r="M35">
        <v>28.9</v>
      </c>
      <c r="N35">
        <v>86.2</v>
      </c>
      <c r="O35">
        <v>32.200000000000003</v>
      </c>
      <c r="P35">
        <v>5</v>
      </c>
      <c r="Q35">
        <f t="shared" si="0"/>
        <v>-0.67271383147739239</v>
      </c>
      <c r="R35">
        <f t="shared" si="1"/>
        <v>2.4121473396081297</v>
      </c>
      <c r="S35">
        <f t="shared" si="2"/>
        <v>-0.64311431297412425</v>
      </c>
      <c r="T35">
        <f t="shared" si="3"/>
        <v>0.25101534167284839</v>
      </c>
      <c r="U35">
        <f t="shared" si="4"/>
        <v>0.28613687060113024</v>
      </c>
      <c r="V35">
        <f t="shared" si="5"/>
        <v>2.3474262921765794</v>
      </c>
      <c r="W35">
        <f>Q35*'Comb LR RESULTS'!$B$18+R35*'Comb LR RESULTS'!$B$19+S35*'Comb LR RESULTS'!$B$20+T35*'Comb LR RESULTS'!$B$21+U35*'Comb LR RESULTS'!$B$22</f>
        <v>1.7148416994798412</v>
      </c>
      <c r="X35">
        <f>'NO Z LR RESULTS'!$B$17+'NO Z LR RESULTS'!$B$19*F35+'NO Z LR RESULTS'!$B$18*K35+'NO Z LR RESULTS'!$B$20*L35+'NO Z LR RESULTS'!$B$21*M35+'NO Z LR RESULTS'!$B$22*N35</f>
        <v>0.36733815254546354</v>
      </c>
    </row>
    <row r="36" spans="1:24" x14ac:dyDescent="0.3">
      <c r="A36" t="s">
        <v>37</v>
      </c>
      <c r="B36" t="s">
        <v>129</v>
      </c>
      <c r="C36">
        <v>2024</v>
      </c>
      <c r="D36">
        <v>242</v>
      </c>
      <c r="E36">
        <v>149</v>
      </c>
      <c r="F36">
        <v>30.2</v>
      </c>
      <c r="G36">
        <v>107.4</v>
      </c>
      <c r="H36">
        <v>114.1</v>
      </c>
      <c r="I36">
        <v>14.1</v>
      </c>
      <c r="J36">
        <v>14.4</v>
      </c>
      <c r="K36">
        <v>51.2</v>
      </c>
      <c r="L36">
        <v>36.799999999999997</v>
      </c>
      <c r="M36">
        <v>32</v>
      </c>
      <c r="N36">
        <v>81.5</v>
      </c>
      <c r="O36">
        <v>27.6</v>
      </c>
      <c r="P36">
        <v>2.2999999999999998</v>
      </c>
      <c r="Q36">
        <f t="shared" si="0"/>
        <v>0.21440100721277058</v>
      </c>
      <c r="R36">
        <f t="shared" si="1"/>
        <v>1.1647873593620355</v>
      </c>
      <c r="S36">
        <f t="shared" si="2"/>
        <v>-0.12345214336747559</v>
      </c>
      <c r="T36">
        <f t="shared" si="3"/>
        <v>-0.37102330461492461</v>
      </c>
      <c r="U36">
        <f t="shared" si="4"/>
        <v>-0.60248044609328388</v>
      </c>
      <c r="V36">
        <f t="shared" si="5"/>
        <v>1.734097651420641</v>
      </c>
      <c r="W36">
        <f>Q36*'Comb LR RESULTS'!$B$18+R36*'Comb LR RESULTS'!$B$19+S36*'Comb LR RESULTS'!$B$20+T36*'Comb LR RESULTS'!$B$21+U36*'Comb LR RESULTS'!$B$22</f>
        <v>0.74942737997653253</v>
      </c>
      <c r="X36">
        <f>'NO Z LR RESULTS'!$B$17+'NO Z LR RESULTS'!$B$19*F36+'NO Z LR RESULTS'!$B$18*K36+'NO Z LR RESULTS'!$B$20*L36+'NO Z LR RESULTS'!$B$21*M36+'NO Z LR RESULTS'!$B$22*N36</f>
        <v>0.34520104048338918</v>
      </c>
    </row>
    <row r="37" spans="1:24" x14ac:dyDescent="0.3">
      <c r="A37" t="s">
        <v>527</v>
      </c>
      <c r="B37" t="s">
        <v>85</v>
      </c>
      <c r="C37">
        <v>2024</v>
      </c>
      <c r="D37">
        <v>269</v>
      </c>
      <c r="E37">
        <v>162</v>
      </c>
      <c r="F37">
        <v>30.2</v>
      </c>
      <c r="G37">
        <v>105.3</v>
      </c>
      <c r="H37">
        <v>113.6</v>
      </c>
      <c r="I37">
        <v>4.3</v>
      </c>
      <c r="J37">
        <v>15.6</v>
      </c>
      <c r="K37">
        <v>51.5</v>
      </c>
      <c r="L37">
        <v>35.9</v>
      </c>
      <c r="M37">
        <v>26.7</v>
      </c>
      <c r="N37">
        <v>80.5</v>
      </c>
      <c r="O37">
        <v>41.8</v>
      </c>
      <c r="P37">
        <v>-3.9</v>
      </c>
      <c r="Q37">
        <f t="shared" si="0"/>
        <v>9.6821982842716803E-3</v>
      </c>
      <c r="R37">
        <f t="shared" si="1"/>
        <v>0.39435913626885444</v>
      </c>
      <c r="S37">
        <f t="shared" si="2"/>
        <v>-1.0119068204369071</v>
      </c>
      <c r="T37">
        <f t="shared" si="3"/>
        <v>1.5491829513168951</v>
      </c>
      <c r="U37">
        <f t="shared" si="4"/>
        <v>-0.79154796028358465</v>
      </c>
      <c r="V37">
        <f t="shared" si="5"/>
        <v>3.7566790665905132</v>
      </c>
      <c r="W37">
        <f>Q37*'Comb LR RESULTS'!$B$18+R37*'Comb LR RESULTS'!$B$19+S37*'Comb LR RESULTS'!$B$20+T37*'Comb LR RESULTS'!$B$21+U37*'Comb LR RESULTS'!$B$22</f>
        <v>1.1433915361910256</v>
      </c>
      <c r="X37">
        <f>'NO Z LR RESULTS'!$B$17+'NO Z LR RESULTS'!$B$19*F37+'NO Z LR RESULTS'!$B$18*K37+'NO Z LR RESULTS'!$B$20*L37+'NO Z LR RESULTS'!$B$21*M37+'NO Z LR RESULTS'!$B$22*N37</f>
        <v>0.34833759317444751</v>
      </c>
    </row>
    <row r="38" spans="1:24" x14ac:dyDescent="0.3">
      <c r="A38" t="s">
        <v>95</v>
      </c>
      <c r="B38" t="s">
        <v>32</v>
      </c>
      <c r="C38">
        <v>2024</v>
      </c>
      <c r="D38">
        <v>161</v>
      </c>
      <c r="E38">
        <v>90</v>
      </c>
      <c r="F38">
        <v>30</v>
      </c>
      <c r="G38">
        <v>109.9</v>
      </c>
      <c r="H38">
        <v>114.2</v>
      </c>
      <c r="I38">
        <v>3.3</v>
      </c>
      <c r="J38">
        <v>19.600000000000001</v>
      </c>
      <c r="K38">
        <v>50.3</v>
      </c>
      <c r="L38">
        <v>30.7</v>
      </c>
      <c r="M38">
        <v>33.6</v>
      </c>
      <c r="N38">
        <v>80.599999999999994</v>
      </c>
      <c r="O38">
        <v>45.3</v>
      </c>
      <c r="P38">
        <v>-5.6</v>
      </c>
      <c r="Q38">
        <f t="shared" si="0"/>
        <v>-1.1731375866359459</v>
      </c>
      <c r="R38">
        <f t="shared" si="1"/>
        <v>2.0819638154253424</v>
      </c>
      <c r="S38">
        <f t="shared" si="2"/>
        <v>0.14476058933273028</v>
      </c>
      <c r="T38">
        <f t="shared" si="3"/>
        <v>2.0224732256662876</v>
      </c>
      <c r="U38">
        <f t="shared" si="4"/>
        <v>-0.77264120886455567</v>
      </c>
      <c r="V38">
        <f t="shared" si="5"/>
        <v>3.5591800739875108</v>
      </c>
      <c r="W38">
        <f>Q38*'Comb LR RESULTS'!$B$18+R38*'Comb LR RESULTS'!$B$19+S38*'Comb LR RESULTS'!$B$20+T38*'Comb LR RESULTS'!$B$21+U38*'Comb LR RESULTS'!$B$22</f>
        <v>2.1229790027761246</v>
      </c>
      <c r="X38">
        <f>'NO Z LR RESULTS'!$B$17+'NO Z LR RESULTS'!$B$19*F38+'NO Z LR RESULTS'!$B$18*K38+'NO Z LR RESULTS'!$B$20*L38+'NO Z LR RESULTS'!$B$21*M38+'NO Z LR RESULTS'!$B$22*N38</f>
        <v>0.3486042377289692</v>
      </c>
    </row>
    <row r="39" spans="1:24" x14ac:dyDescent="0.3">
      <c r="A39" t="s">
        <v>338</v>
      </c>
      <c r="B39" t="s">
        <v>157</v>
      </c>
      <c r="C39">
        <v>2024</v>
      </c>
      <c r="D39">
        <v>166</v>
      </c>
      <c r="E39">
        <v>70</v>
      </c>
      <c r="F39">
        <v>30</v>
      </c>
      <c r="G39">
        <v>105</v>
      </c>
      <c r="H39">
        <v>109</v>
      </c>
      <c r="I39">
        <v>22.9</v>
      </c>
      <c r="J39">
        <v>20</v>
      </c>
      <c r="K39">
        <v>52.6</v>
      </c>
      <c r="L39">
        <v>32.6</v>
      </c>
      <c r="M39">
        <v>23.8</v>
      </c>
      <c r="N39">
        <v>65.7</v>
      </c>
      <c r="O39">
        <v>53.7</v>
      </c>
      <c r="P39">
        <v>-15.5</v>
      </c>
      <c r="Q39">
        <f t="shared" si="0"/>
        <v>-0.7409534344535581</v>
      </c>
      <c r="R39">
        <f t="shared" si="1"/>
        <v>0.28429796154125869</v>
      </c>
      <c r="S39">
        <f t="shared" si="2"/>
        <v>-1.4980423984560294</v>
      </c>
      <c r="T39">
        <f t="shared" si="3"/>
        <v>3.1583698841048298</v>
      </c>
      <c r="U39">
        <f t="shared" si="4"/>
        <v>-3.5897471703000354</v>
      </c>
      <c r="V39">
        <f t="shared" si="5"/>
        <v>7.7895039799485959</v>
      </c>
      <c r="W39">
        <f>Q39*'Comb LR RESULTS'!$B$18+R39*'Comb LR RESULTS'!$B$19+S39*'Comb LR RESULTS'!$B$20+T39*'Comb LR RESULTS'!$B$21+U39*'Comb LR RESULTS'!$B$22</f>
        <v>2.063884718761392</v>
      </c>
      <c r="X39">
        <f>'NO Z LR RESULTS'!$B$17+'NO Z LR RESULTS'!$B$19*F39+'NO Z LR RESULTS'!$B$18*K39+'NO Z LR RESULTS'!$B$20*L39+'NO Z LR RESULTS'!$B$21*M39+'NO Z LR RESULTS'!$B$22*N39</f>
        <v>0.31443097579217455</v>
      </c>
    </row>
    <row r="40" spans="1:24" x14ac:dyDescent="0.3">
      <c r="A40" t="s">
        <v>135</v>
      </c>
      <c r="B40" t="s">
        <v>29</v>
      </c>
      <c r="C40">
        <v>2024</v>
      </c>
      <c r="D40">
        <v>262</v>
      </c>
      <c r="E40">
        <v>174</v>
      </c>
      <c r="F40">
        <v>29.9</v>
      </c>
      <c r="G40">
        <v>104.4</v>
      </c>
      <c r="H40">
        <v>108.1</v>
      </c>
      <c r="I40">
        <v>16.100000000000001</v>
      </c>
      <c r="J40">
        <v>24.2</v>
      </c>
      <c r="K40">
        <v>55.1</v>
      </c>
      <c r="L40">
        <v>30.9</v>
      </c>
      <c r="M40">
        <v>19.8</v>
      </c>
      <c r="N40">
        <v>89.4</v>
      </c>
      <c r="O40">
        <v>25.4</v>
      </c>
      <c r="P40">
        <v>4.9000000000000004</v>
      </c>
      <c r="Q40">
        <f t="shared" si="0"/>
        <v>-1.1276445179851684</v>
      </c>
      <c r="R40">
        <f t="shared" si="1"/>
        <v>6.4175612086067077E-2</v>
      </c>
      <c r="S40">
        <f t="shared" si="2"/>
        <v>-2.1685742302065436</v>
      </c>
      <c r="T40">
        <f t="shared" si="3"/>
        <v>-0.66852004849168589</v>
      </c>
      <c r="U40">
        <f t="shared" si="4"/>
        <v>0.89115291601009328</v>
      </c>
      <c r="V40">
        <f t="shared" si="5"/>
        <v>-0.45456764019433682</v>
      </c>
      <c r="W40">
        <f>Q40*'Comb LR RESULTS'!$B$18+R40*'Comb LR RESULTS'!$B$19+S40*'Comb LR RESULTS'!$B$20+T40*'Comb LR RESULTS'!$B$21+U40*'Comb LR RESULTS'!$B$22</f>
        <v>-4.1121232683267908E-2</v>
      </c>
      <c r="X40">
        <f>'NO Z LR RESULTS'!$B$17+'NO Z LR RESULTS'!$B$19*F40+'NO Z LR RESULTS'!$B$18*K40+'NO Z LR RESULTS'!$B$20*L40+'NO Z LR RESULTS'!$B$21*M40+'NO Z LR RESULTS'!$B$22*N40</f>
        <v>0.387425244770217</v>
      </c>
    </row>
    <row r="41" spans="1:24" x14ac:dyDescent="0.3">
      <c r="A41" t="s">
        <v>165</v>
      </c>
      <c r="B41" t="s">
        <v>38</v>
      </c>
      <c r="C41">
        <v>2024</v>
      </c>
      <c r="D41">
        <v>180</v>
      </c>
      <c r="E41">
        <v>104</v>
      </c>
      <c r="F41">
        <v>29.8</v>
      </c>
      <c r="G41">
        <v>106.3</v>
      </c>
      <c r="H41">
        <v>110.8</v>
      </c>
      <c r="I41">
        <v>6.7</v>
      </c>
      <c r="J41">
        <v>17.399999999999999</v>
      </c>
      <c r="K41">
        <v>57.8</v>
      </c>
      <c r="L41">
        <v>40.4</v>
      </c>
      <c r="M41">
        <v>21.3</v>
      </c>
      <c r="N41">
        <v>90.7</v>
      </c>
      <c r="O41">
        <v>30.2</v>
      </c>
      <c r="P41">
        <v>3.9</v>
      </c>
      <c r="Q41">
        <f t="shared" si="0"/>
        <v>1.0332762429267679</v>
      </c>
      <c r="R41">
        <f t="shared" si="1"/>
        <v>0.76122971869417722</v>
      </c>
      <c r="S41">
        <f t="shared" si="2"/>
        <v>-1.9171247933001008</v>
      </c>
      <c r="T41">
        <f t="shared" si="3"/>
        <v>-1.9436243669662026E-2</v>
      </c>
      <c r="U41">
        <f t="shared" si="4"/>
        <v>1.1369406844574836</v>
      </c>
      <c r="V41">
        <f t="shared" si="5"/>
        <v>2.5552538267939005</v>
      </c>
      <c r="W41">
        <f>Q41*'Comb LR RESULTS'!$B$18+R41*'Comb LR RESULTS'!$B$19+S41*'Comb LR RESULTS'!$B$20+T41*'Comb LR RESULTS'!$B$21+U41*'Comb LR RESULTS'!$B$22</f>
        <v>0.79736219789901197</v>
      </c>
      <c r="X41">
        <f>'NO Z LR RESULTS'!$B$17+'NO Z LR RESULTS'!$B$19*F41+'NO Z LR RESULTS'!$B$18*K41+'NO Z LR RESULTS'!$B$20*L41+'NO Z LR RESULTS'!$B$21*M41+'NO Z LR RESULTS'!$B$22*N41</f>
        <v>0.37817905554587933</v>
      </c>
    </row>
    <row r="42" spans="1:24" x14ac:dyDescent="0.3">
      <c r="A42" t="s">
        <v>28</v>
      </c>
      <c r="B42" t="s">
        <v>29</v>
      </c>
      <c r="C42">
        <v>2024</v>
      </c>
      <c r="D42">
        <v>351</v>
      </c>
      <c r="E42">
        <v>263</v>
      </c>
      <c r="F42">
        <v>29.7</v>
      </c>
      <c r="G42">
        <v>109.3</v>
      </c>
      <c r="H42">
        <v>116.8</v>
      </c>
      <c r="I42">
        <v>8.4</v>
      </c>
      <c r="J42">
        <v>19.600000000000001</v>
      </c>
      <c r="K42">
        <v>52.7</v>
      </c>
      <c r="L42">
        <v>33.1</v>
      </c>
      <c r="M42">
        <v>34.799999999999997</v>
      </c>
      <c r="N42">
        <v>92.1</v>
      </c>
      <c r="O42">
        <v>25.3</v>
      </c>
      <c r="P42">
        <v>11.2</v>
      </c>
      <c r="Q42">
        <f t="shared" si="0"/>
        <v>-0.6272207628266141</v>
      </c>
      <c r="R42">
        <f t="shared" si="1"/>
        <v>1.8618414659701457</v>
      </c>
      <c r="S42">
        <f t="shared" si="2"/>
        <v>0.34592013885788381</v>
      </c>
      <c r="T42">
        <f t="shared" si="3"/>
        <v>-0.68204262775881108</v>
      </c>
      <c r="U42">
        <f t="shared" si="4"/>
        <v>1.4016352043239031</v>
      </c>
      <c r="V42">
        <f t="shared" si="5"/>
        <v>-1.1949772677970665</v>
      </c>
      <c r="W42">
        <f>Q42*'Comb LR RESULTS'!$B$18+R42*'Comb LR RESULTS'!$B$19+S42*'Comb LR RESULTS'!$B$20+T42*'Comb LR RESULTS'!$B$21+U42*'Comb LR RESULTS'!$B$22</f>
        <v>0.67331220505584521</v>
      </c>
      <c r="X42">
        <f>'NO Z LR RESULTS'!$B$17+'NO Z LR RESULTS'!$B$19*F42+'NO Z LR RESULTS'!$B$18*K42+'NO Z LR RESULTS'!$B$20*L42+'NO Z LR RESULTS'!$B$21*M42+'NO Z LR RESULTS'!$B$22*N42</f>
        <v>0.37699302819618963</v>
      </c>
    </row>
    <row r="43" spans="1:24" x14ac:dyDescent="0.3">
      <c r="A43" t="s">
        <v>90</v>
      </c>
      <c r="B43" t="s">
        <v>80</v>
      </c>
      <c r="C43">
        <v>2024</v>
      </c>
      <c r="D43">
        <v>334</v>
      </c>
      <c r="E43">
        <v>244</v>
      </c>
      <c r="F43">
        <v>29.5</v>
      </c>
      <c r="G43">
        <v>106.8</v>
      </c>
      <c r="H43">
        <v>113.3</v>
      </c>
      <c r="I43">
        <v>14.3</v>
      </c>
      <c r="J43">
        <v>21.2</v>
      </c>
      <c r="K43">
        <v>46.8</v>
      </c>
      <c r="L43">
        <v>25.6</v>
      </c>
      <c r="M43">
        <v>46.9</v>
      </c>
      <c r="N43">
        <v>84.1</v>
      </c>
      <c r="O43">
        <v>30.7</v>
      </c>
      <c r="P43">
        <v>8.8000000000000007</v>
      </c>
      <c r="Q43">
        <f t="shared" si="0"/>
        <v>-2.3332108372307743</v>
      </c>
      <c r="R43">
        <f t="shared" si="1"/>
        <v>0.94466500990683866</v>
      </c>
      <c r="S43">
        <f t="shared" si="2"/>
        <v>2.3742789299031895</v>
      </c>
      <c r="T43">
        <f t="shared" si="3"/>
        <v>4.817665266596545E-2</v>
      </c>
      <c r="U43">
        <f t="shared" si="4"/>
        <v>-0.110904909198503</v>
      </c>
      <c r="V43">
        <f t="shared" si="5"/>
        <v>-3.6037431953626564</v>
      </c>
      <c r="W43">
        <f>Q43*'Comb LR RESULTS'!$B$18+R43*'Comb LR RESULTS'!$B$19+S43*'Comb LR RESULTS'!$B$20+T43*'Comb LR RESULTS'!$B$21+U43*'Comb LR RESULTS'!$B$22</f>
        <v>1.0739543700710993E-2</v>
      </c>
      <c r="X43">
        <f>'NO Z LR RESULTS'!$B$17+'NO Z LR RESULTS'!$B$19*F43+'NO Z LR RESULTS'!$B$18*K43+'NO Z LR RESULTS'!$B$20*L43+'NO Z LR RESULTS'!$B$21*M43+'NO Z LR RESULTS'!$B$22*N43</f>
        <v>0.35030053173962938</v>
      </c>
    </row>
    <row r="44" spans="1:24" x14ac:dyDescent="0.3">
      <c r="A44" t="s">
        <v>115</v>
      </c>
      <c r="B44" t="s">
        <v>99</v>
      </c>
      <c r="C44">
        <v>2024</v>
      </c>
      <c r="D44">
        <v>279</v>
      </c>
      <c r="E44">
        <v>200</v>
      </c>
      <c r="F44">
        <v>29.5</v>
      </c>
      <c r="G44">
        <v>109</v>
      </c>
      <c r="H44">
        <v>113.9</v>
      </c>
      <c r="I44">
        <v>9</v>
      </c>
      <c r="J44">
        <v>15.7</v>
      </c>
      <c r="K44">
        <v>52.3</v>
      </c>
      <c r="L44">
        <v>36.6</v>
      </c>
      <c r="M44">
        <v>26.8</v>
      </c>
      <c r="N44">
        <v>87</v>
      </c>
      <c r="O44">
        <v>25.1</v>
      </c>
      <c r="P44">
        <v>7.2</v>
      </c>
      <c r="Q44">
        <f t="shared" si="0"/>
        <v>0.16890793856199393</v>
      </c>
      <c r="R44">
        <f t="shared" si="1"/>
        <v>1.75178029124255</v>
      </c>
      <c r="S44">
        <f t="shared" si="2"/>
        <v>-0.99514352464314382</v>
      </c>
      <c r="T44">
        <f t="shared" si="3"/>
        <v>-0.70908778629306202</v>
      </c>
      <c r="U44">
        <f t="shared" si="4"/>
        <v>0.43739088195337034</v>
      </c>
      <c r="V44">
        <f t="shared" si="5"/>
        <v>1.7693530862012552</v>
      </c>
      <c r="W44">
        <f>Q44*'Comb LR RESULTS'!$B$18+R44*'Comb LR RESULTS'!$B$19+S44*'Comb LR RESULTS'!$B$20+T44*'Comb LR RESULTS'!$B$21+U44*'Comb LR RESULTS'!$B$22</f>
        <v>1.0301943754278391</v>
      </c>
      <c r="X44">
        <f>'NO Z LR RESULTS'!$B$17+'NO Z LR RESULTS'!$B$19*F44+'NO Z LR RESULTS'!$B$18*K44+'NO Z LR RESULTS'!$B$20*L44+'NO Z LR RESULTS'!$B$21*M44+'NO Z LR RESULTS'!$B$22*N44</f>
        <v>0.36382364235727649</v>
      </c>
    </row>
    <row r="45" spans="1:24" x14ac:dyDescent="0.3">
      <c r="A45" t="s">
        <v>152</v>
      </c>
      <c r="B45" t="s">
        <v>23</v>
      </c>
      <c r="C45">
        <v>2024</v>
      </c>
      <c r="D45">
        <v>347</v>
      </c>
      <c r="E45">
        <v>224</v>
      </c>
      <c r="F45">
        <v>29.5</v>
      </c>
      <c r="G45">
        <v>104.7</v>
      </c>
      <c r="H45">
        <v>108.7</v>
      </c>
      <c r="I45">
        <v>9.8000000000000007</v>
      </c>
      <c r="J45">
        <v>14.2</v>
      </c>
      <c r="K45">
        <v>52.1</v>
      </c>
      <c r="L45">
        <v>37.9</v>
      </c>
      <c r="M45">
        <v>21.9</v>
      </c>
      <c r="N45">
        <v>83.4</v>
      </c>
      <c r="O45">
        <v>31.4</v>
      </c>
      <c r="P45">
        <v>0.9</v>
      </c>
      <c r="Q45">
        <f t="shared" si="0"/>
        <v>0.46461288479204771</v>
      </c>
      <c r="R45">
        <f t="shared" si="1"/>
        <v>0.17423678681366286</v>
      </c>
      <c r="S45">
        <f t="shared" si="2"/>
        <v>-1.816545018537524</v>
      </c>
      <c r="T45">
        <f t="shared" si="3"/>
        <v>0.14283470753584382</v>
      </c>
      <c r="U45">
        <f t="shared" si="4"/>
        <v>-0.24325216913171138</v>
      </c>
      <c r="V45">
        <f t="shared" si="5"/>
        <v>2.8414815668107898</v>
      </c>
      <c r="W45">
        <f>Q45*'Comb LR RESULTS'!$B$18+R45*'Comb LR RESULTS'!$B$19+S45*'Comb LR RESULTS'!$B$20+T45*'Comb LR RESULTS'!$B$21+U45*'Comb LR RESULTS'!$B$22</f>
        <v>0.5743220367280012</v>
      </c>
      <c r="X45">
        <f>'NO Z LR RESULTS'!$B$17+'NO Z LR RESULTS'!$B$19*F45+'NO Z LR RESULTS'!$B$18*K45+'NO Z LR RESULTS'!$B$20*L45+'NO Z LR RESULTS'!$B$21*M45+'NO Z LR RESULTS'!$B$22*N45</f>
        <v>0.35599963474838303</v>
      </c>
    </row>
    <row r="46" spans="1:24" x14ac:dyDescent="0.3">
      <c r="A46" t="s">
        <v>603</v>
      </c>
      <c r="B46" t="s">
        <v>82</v>
      </c>
      <c r="C46">
        <v>2024</v>
      </c>
      <c r="D46">
        <v>201</v>
      </c>
      <c r="E46">
        <v>112</v>
      </c>
      <c r="F46">
        <v>29.5</v>
      </c>
      <c r="G46">
        <v>105.4</v>
      </c>
      <c r="H46">
        <v>110.1</v>
      </c>
      <c r="I46">
        <v>20.5</v>
      </c>
      <c r="J46">
        <v>8.5</v>
      </c>
      <c r="K46">
        <v>47.6</v>
      </c>
      <c r="L46">
        <v>39.1</v>
      </c>
      <c r="M46">
        <v>28.8</v>
      </c>
      <c r="N46">
        <v>82</v>
      </c>
      <c r="O46">
        <v>34.200000000000003</v>
      </c>
      <c r="P46">
        <v>-4.8</v>
      </c>
      <c r="Q46">
        <f t="shared" si="0"/>
        <v>0.73757129669671395</v>
      </c>
      <c r="R46">
        <f t="shared" si="1"/>
        <v>0.43104619451138987</v>
      </c>
      <c r="S46">
        <f t="shared" si="2"/>
        <v>-0.65987760876788681</v>
      </c>
      <c r="T46">
        <f t="shared" si="3"/>
        <v>0.52146692701535824</v>
      </c>
      <c r="U46">
        <f t="shared" si="4"/>
        <v>-0.50794668899813356</v>
      </c>
      <c r="V46">
        <f t="shared" si="5"/>
        <v>2.8579087159894825</v>
      </c>
      <c r="W46">
        <f>Q46*'Comb LR RESULTS'!$B$18+R46*'Comb LR RESULTS'!$B$19+S46*'Comb LR RESULTS'!$B$20+T46*'Comb LR RESULTS'!$B$21+U46*'Comb LR RESULTS'!$B$22</f>
        <v>0.74032624967742133</v>
      </c>
      <c r="X46">
        <f>'NO Z LR RESULTS'!$B$17+'NO Z LR RESULTS'!$B$19*F46+'NO Z LR RESULTS'!$B$18*K46+'NO Z LR RESULTS'!$B$20*L46+'NO Z LR RESULTS'!$B$21*M46+'NO Z LR RESULTS'!$B$22*N46</f>
        <v>0.34150017834566138</v>
      </c>
    </row>
    <row r="47" spans="1:24" x14ac:dyDescent="0.3">
      <c r="A47" t="s">
        <v>528</v>
      </c>
      <c r="B47" t="s">
        <v>19</v>
      </c>
      <c r="C47">
        <v>2024</v>
      </c>
      <c r="D47">
        <v>272</v>
      </c>
      <c r="E47">
        <v>163</v>
      </c>
      <c r="F47">
        <v>29.4</v>
      </c>
      <c r="G47">
        <v>102.8</v>
      </c>
      <c r="H47">
        <v>109.3</v>
      </c>
      <c r="I47">
        <v>16</v>
      </c>
      <c r="J47">
        <v>21</v>
      </c>
      <c r="K47">
        <v>54.6</v>
      </c>
      <c r="L47">
        <v>33.6</v>
      </c>
      <c r="M47">
        <v>25.5</v>
      </c>
      <c r="N47">
        <v>78.5</v>
      </c>
      <c r="O47">
        <v>28.1</v>
      </c>
      <c r="P47">
        <v>-2.9</v>
      </c>
      <c r="Q47">
        <f t="shared" si="0"/>
        <v>-0.51348809119967009</v>
      </c>
      <c r="R47">
        <f t="shared" si="1"/>
        <v>-0.52281731979445256</v>
      </c>
      <c r="S47">
        <f t="shared" si="2"/>
        <v>-1.213066369962061</v>
      </c>
      <c r="T47">
        <f t="shared" si="3"/>
        <v>-0.30341040827929716</v>
      </c>
      <c r="U47">
        <f t="shared" si="4"/>
        <v>-1.1696829886641862</v>
      </c>
      <c r="V47">
        <f t="shared" si="5"/>
        <v>1.0430335393528272</v>
      </c>
      <c r="W47">
        <f>Q47*'Comb LR RESULTS'!$B$18+R47*'Comb LR RESULTS'!$B$19+S47*'Comb LR RESULTS'!$B$20+T47*'Comb LR RESULTS'!$B$21+U47*'Comb LR RESULTS'!$B$22</f>
        <v>-0.14339451969599709</v>
      </c>
      <c r="X47">
        <f>'NO Z LR RESULTS'!$B$17+'NO Z LR RESULTS'!$B$19*F47+'NO Z LR RESULTS'!$B$18*K47+'NO Z LR RESULTS'!$B$20*L47+'NO Z LR RESULTS'!$B$21*M47+'NO Z LR RESULTS'!$B$22*N47</f>
        <v>0.34678683510210995</v>
      </c>
    </row>
    <row r="48" spans="1:24" x14ac:dyDescent="0.3">
      <c r="A48" t="s">
        <v>429</v>
      </c>
      <c r="B48" t="s">
        <v>38</v>
      </c>
      <c r="C48">
        <v>2024</v>
      </c>
      <c r="D48">
        <v>216</v>
      </c>
      <c r="E48">
        <v>134</v>
      </c>
      <c r="F48">
        <v>29.1</v>
      </c>
      <c r="G48">
        <v>103.5</v>
      </c>
      <c r="H48">
        <v>108.2</v>
      </c>
      <c r="I48">
        <v>16.399999999999999</v>
      </c>
      <c r="J48">
        <v>15.7</v>
      </c>
      <c r="K48">
        <v>53.9</v>
      </c>
      <c r="L48">
        <v>38.200000000000003</v>
      </c>
      <c r="M48">
        <v>26.4</v>
      </c>
      <c r="N48">
        <v>85.2</v>
      </c>
      <c r="O48">
        <v>29.7</v>
      </c>
      <c r="P48">
        <v>-1.3</v>
      </c>
      <c r="Q48">
        <f t="shared" si="0"/>
        <v>0.53285248776821514</v>
      </c>
      <c r="R48">
        <f t="shared" si="1"/>
        <v>-0.26600791209672553</v>
      </c>
      <c r="S48">
        <f t="shared" si="2"/>
        <v>-1.0621967078181955</v>
      </c>
      <c r="T48">
        <f t="shared" si="3"/>
        <v>-8.7049140005289502E-2</v>
      </c>
      <c r="U48">
        <f t="shared" si="4"/>
        <v>9.7069356410829463E-2</v>
      </c>
      <c r="V48">
        <f t="shared" si="5"/>
        <v>1.1449227870735661</v>
      </c>
      <c r="W48">
        <f>Q48*'Comb LR RESULTS'!$B$18+R48*'Comb LR RESULTS'!$B$19+S48*'Comb LR RESULTS'!$B$20+T48*'Comb LR RESULTS'!$B$21+U48*'Comb LR RESULTS'!$B$22</f>
        <v>1.9971226120032951E-2</v>
      </c>
      <c r="X48">
        <f>'NO Z LR RESULTS'!$B$17+'NO Z LR RESULTS'!$B$19*F48+'NO Z LR RESULTS'!$B$18*K48+'NO Z LR RESULTS'!$B$20*L48+'NO Z LR RESULTS'!$B$21*M48+'NO Z LR RESULTS'!$B$22*N48</f>
        <v>0.35687581415233527</v>
      </c>
    </row>
    <row r="49" spans="1:24" x14ac:dyDescent="0.3">
      <c r="A49" t="s">
        <v>663</v>
      </c>
      <c r="B49" t="s">
        <v>88</v>
      </c>
      <c r="C49">
        <v>2024</v>
      </c>
      <c r="D49">
        <v>155</v>
      </c>
      <c r="E49">
        <v>107</v>
      </c>
      <c r="F49">
        <v>29</v>
      </c>
      <c r="G49">
        <v>108.2</v>
      </c>
      <c r="H49">
        <v>113.2</v>
      </c>
      <c r="I49">
        <v>10.3</v>
      </c>
      <c r="J49">
        <v>19</v>
      </c>
      <c r="K49">
        <v>49</v>
      </c>
      <c r="L49">
        <v>30</v>
      </c>
      <c r="M49">
        <v>34.200000000000003</v>
      </c>
      <c r="N49">
        <v>77</v>
      </c>
      <c r="O49">
        <v>37.1</v>
      </c>
      <c r="P49">
        <v>-4.7</v>
      </c>
      <c r="Q49">
        <f t="shared" si="0"/>
        <v>-1.3323633269136674</v>
      </c>
      <c r="R49">
        <f t="shared" si="1"/>
        <v>1.4582838253022927</v>
      </c>
      <c r="S49">
        <f t="shared" si="2"/>
        <v>0.24534036409530766</v>
      </c>
      <c r="T49">
        <f t="shared" si="3"/>
        <v>0.91362172576199752</v>
      </c>
      <c r="U49">
        <f t="shared" si="4"/>
        <v>-1.4532842599496374</v>
      </c>
      <c r="V49">
        <f t="shared" si="5"/>
        <v>2.2474861200049521</v>
      </c>
      <c r="W49">
        <f>Q49*'Comb LR RESULTS'!$B$18+R49*'Comb LR RESULTS'!$B$19+S49*'Comb LR RESULTS'!$B$20+T49*'Comb LR RESULTS'!$B$21+U49*'Comb LR RESULTS'!$B$22</f>
        <v>1.335407330314538</v>
      </c>
      <c r="X49">
        <f>'NO Z LR RESULTS'!$B$17+'NO Z LR RESULTS'!$B$19*F49+'NO Z LR RESULTS'!$B$18*K49+'NO Z LR RESULTS'!$B$20*L49+'NO Z LR RESULTS'!$B$21*M49+'NO Z LR RESULTS'!$B$22*N49</f>
        <v>0.33520852073430996</v>
      </c>
    </row>
    <row r="50" spans="1:24" x14ac:dyDescent="0.3">
      <c r="A50" t="s">
        <v>121</v>
      </c>
      <c r="B50" t="s">
        <v>25</v>
      </c>
      <c r="C50">
        <v>2024</v>
      </c>
      <c r="D50">
        <v>125</v>
      </c>
      <c r="E50">
        <v>69</v>
      </c>
      <c r="F50">
        <v>29</v>
      </c>
      <c r="G50">
        <v>106.3</v>
      </c>
      <c r="H50">
        <v>110.7</v>
      </c>
      <c r="I50">
        <v>15.9</v>
      </c>
      <c r="J50">
        <v>9.1999999999999993</v>
      </c>
      <c r="K50">
        <v>48.6</v>
      </c>
      <c r="L50">
        <v>39.4</v>
      </c>
      <c r="M50">
        <v>28.6</v>
      </c>
      <c r="N50">
        <v>83.3</v>
      </c>
      <c r="O50">
        <v>40.700000000000003</v>
      </c>
      <c r="P50">
        <v>-6.6</v>
      </c>
      <c r="Q50">
        <f t="shared" si="0"/>
        <v>0.80581089967287978</v>
      </c>
      <c r="R50">
        <f t="shared" si="1"/>
        <v>0.76122971869417722</v>
      </c>
      <c r="S50">
        <f t="shared" si="2"/>
        <v>-0.69340420035541239</v>
      </c>
      <c r="T50">
        <f t="shared" si="3"/>
        <v>1.4004345793785156</v>
      </c>
      <c r="U50">
        <f t="shared" si="4"/>
        <v>-0.26215892055074308</v>
      </c>
      <c r="V50">
        <f t="shared" si="5"/>
        <v>3.9230383186517281</v>
      </c>
      <c r="W50">
        <f>Q50*'Comb LR RESULTS'!$B$18+R50*'Comb LR RESULTS'!$B$19+S50*'Comb LR RESULTS'!$B$20+T50*'Comb LR RESULTS'!$B$21+U50*'Comb LR RESULTS'!$B$22</f>
        <v>1.2792058891036866</v>
      </c>
      <c r="X50">
        <f>'NO Z LR RESULTS'!$B$17+'NO Z LR RESULTS'!$B$19*F50+'NO Z LR RESULTS'!$B$18*K50+'NO Z LR RESULTS'!$B$20*L50+'NO Z LR RESULTS'!$B$21*M50+'NO Z LR RESULTS'!$B$22*N50</f>
        <v>0.34408318441322283</v>
      </c>
    </row>
    <row r="51" spans="1:24" x14ac:dyDescent="0.3">
      <c r="A51" t="s">
        <v>540</v>
      </c>
      <c r="B51" t="s">
        <v>88</v>
      </c>
      <c r="C51">
        <v>2024</v>
      </c>
      <c r="D51">
        <v>156</v>
      </c>
      <c r="E51">
        <v>90</v>
      </c>
      <c r="F51">
        <v>28.9</v>
      </c>
      <c r="G51">
        <v>106.8</v>
      </c>
      <c r="H51">
        <v>110.9</v>
      </c>
      <c r="I51">
        <v>13.3</v>
      </c>
      <c r="J51">
        <v>11.7</v>
      </c>
      <c r="K51">
        <v>51.6</v>
      </c>
      <c r="L51">
        <v>39.9</v>
      </c>
      <c r="M51">
        <v>17.399999999999999</v>
      </c>
      <c r="N51">
        <v>74.5</v>
      </c>
      <c r="O51">
        <v>31.5</v>
      </c>
      <c r="P51">
        <v>-7.8</v>
      </c>
      <c r="Q51">
        <f t="shared" si="0"/>
        <v>0.91954357129982378</v>
      </c>
      <c r="R51">
        <f t="shared" si="1"/>
        <v>0.94466500990683866</v>
      </c>
      <c r="S51">
        <f t="shared" si="2"/>
        <v>-2.5708933292568523</v>
      </c>
      <c r="T51">
        <f t="shared" si="3"/>
        <v>0.15635728680296951</v>
      </c>
      <c r="U51">
        <f t="shared" si="4"/>
        <v>-1.9259530454253893</v>
      </c>
      <c r="V51">
        <f t="shared" si="5"/>
        <v>6.517412242691873</v>
      </c>
      <c r="W51">
        <f>Q51*'Comb LR RESULTS'!$B$18+R51*'Comb LR RESULTS'!$B$19+S51*'Comb LR RESULTS'!$B$20+T51*'Comb LR RESULTS'!$B$21+U51*'Comb LR RESULTS'!$B$22</f>
        <v>1.4844204654519466</v>
      </c>
      <c r="X51">
        <f>'NO Z LR RESULTS'!$B$17+'NO Z LR RESULTS'!$B$19*F51+'NO Z LR RESULTS'!$B$18*K51+'NO Z LR RESULTS'!$B$20*L51+'NO Z LR RESULTS'!$B$21*M51+'NO Z LR RESULTS'!$B$22*N51</f>
        <v>0.330164903726892</v>
      </c>
    </row>
    <row r="52" spans="1:24" x14ac:dyDescent="0.3">
      <c r="A52" t="s">
        <v>664</v>
      </c>
      <c r="B52" t="s">
        <v>64</v>
      </c>
      <c r="C52">
        <v>2024</v>
      </c>
      <c r="D52">
        <v>131</v>
      </c>
      <c r="E52">
        <v>76</v>
      </c>
      <c r="F52">
        <v>28.9</v>
      </c>
      <c r="G52">
        <v>107.8</v>
      </c>
      <c r="H52">
        <v>111.9</v>
      </c>
      <c r="I52">
        <v>9.1999999999999993</v>
      </c>
      <c r="J52">
        <v>14.2</v>
      </c>
      <c r="K52">
        <v>49</v>
      </c>
      <c r="L52">
        <v>34.799999999999997</v>
      </c>
      <c r="M52">
        <v>36.5</v>
      </c>
      <c r="N52">
        <v>84.1</v>
      </c>
      <c r="O52">
        <v>40.6</v>
      </c>
      <c r="P52">
        <v>-2.4</v>
      </c>
      <c r="Q52">
        <f t="shared" si="0"/>
        <v>-0.24052967929500546</v>
      </c>
      <c r="R52">
        <f t="shared" si="1"/>
        <v>1.3115355923321614</v>
      </c>
      <c r="S52">
        <f t="shared" si="2"/>
        <v>0.63089616735185283</v>
      </c>
      <c r="T52">
        <f t="shared" si="3"/>
        <v>1.3869120001113899</v>
      </c>
      <c r="U52">
        <f t="shared" si="4"/>
        <v>-0.110904909198503</v>
      </c>
      <c r="V52">
        <f t="shared" si="5"/>
        <v>1.9379266549951959</v>
      </c>
      <c r="W52">
        <f>Q52*'Comb LR RESULTS'!$B$18+R52*'Comb LR RESULTS'!$B$19+S52*'Comb LR RESULTS'!$B$20+T52*'Comb LR RESULTS'!$B$21+U52*'Comb LR RESULTS'!$B$22</f>
        <v>1.2819681591370855</v>
      </c>
      <c r="X52">
        <f>'NO Z LR RESULTS'!$B$17+'NO Z LR RESULTS'!$B$19*F52+'NO Z LR RESULTS'!$B$18*K52+'NO Z LR RESULTS'!$B$20*L52+'NO Z LR RESULTS'!$B$21*M52+'NO Z LR RESULTS'!$B$22*N52</f>
        <v>0.34603468953796246</v>
      </c>
    </row>
    <row r="53" spans="1:24" x14ac:dyDescent="0.3">
      <c r="A53" t="s">
        <v>143</v>
      </c>
      <c r="B53" t="s">
        <v>38</v>
      </c>
      <c r="C53">
        <v>2024</v>
      </c>
      <c r="D53">
        <v>235</v>
      </c>
      <c r="E53">
        <v>163</v>
      </c>
      <c r="F53">
        <v>28.8</v>
      </c>
      <c r="G53">
        <v>104.5</v>
      </c>
      <c r="H53">
        <v>113.6</v>
      </c>
      <c r="I53">
        <v>11.7</v>
      </c>
      <c r="J53">
        <v>6.7</v>
      </c>
      <c r="K53">
        <v>48.1</v>
      </c>
      <c r="L53">
        <v>41.4</v>
      </c>
      <c r="M53">
        <v>31</v>
      </c>
      <c r="N53">
        <v>83</v>
      </c>
      <c r="O53">
        <v>33.200000000000003</v>
      </c>
      <c r="P53">
        <v>-0.9</v>
      </c>
      <c r="Q53">
        <f t="shared" si="0"/>
        <v>1.2607415861806559</v>
      </c>
      <c r="R53">
        <f t="shared" si="1"/>
        <v>0.10086267032859726</v>
      </c>
      <c r="S53">
        <f t="shared" si="2"/>
        <v>-0.29108510130510412</v>
      </c>
      <c r="T53">
        <f t="shared" si="3"/>
        <v>0.38624113434410334</v>
      </c>
      <c r="U53">
        <f t="shared" si="4"/>
        <v>-0.31887917480783279</v>
      </c>
      <c r="V53">
        <f t="shared" si="5"/>
        <v>2.3578096669662933</v>
      </c>
      <c r="W53">
        <f>Q53*'Comb LR RESULTS'!$B$18+R53*'Comb LR RESULTS'!$B$19+S53*'Comb LR RESULTS'!$B$20+T53*'Comb LR RESULTS'!$B$21+U53*'Comb LR RESULTS'!$B$22</f>
        <v>0.42725664095686483</v>
      </c>
      <c r="X53">
        <f>'NO Z LR RESULTS'!$B$17+'NO Z LR RESULTS'!$B$19*F53+'NO Z LR RESULTS'!$B$18*K53+'NO Z LR RESULTS'!$B$20*L53+'NO Z LR RESULTS'!$B$21*M53+'NO Z LR RESULTS'!$B$22*N53</f>
        <v>0.33751560813671783</v>
      </c>
    </row>
    <row r="54" spans="1:24" x14ac:dyDescent="0.3">
      <c r="A54" t="s">
        <v>396</v>
      </c>
      <c r="B54" t="s">
        <v>40</v>
      </c>
      <c r="C54">
        <v>2024</v>
      </c>
      <c r="D54">
        <v>304</v>
      </c>
      <c r="E54">
        <v>184</v>
      </c>
      <c r="F54">
        <v>28.8</v>
      </c>
      <c r="G54">
        <v>111.8</v>
      </c>
      <c r="H54">
        <v>121.5</v>
      </c>
      <c r="I54">
        <v>8.1999999999999993</v>
      </c>
      <c r="J54">
        <v>13.8</v>
      </c>
      <c r="K54">
        <v>52.1</v>
      </c>
      <c r="L54">
        <v>38.299999999999997</v>
      </c>
      <c r="M54">
        <v>36.1</v>
      </c>
      <c r="N54">
        <v>76.099999999999994</v>
      </c>
      <c r="O54">
        <v>39.799999999999997</v>
      </c>
      <c r="P54">
        <v>-2.7</v>
      </c>
      <c r="Q54">
        <f t="shared" si="0"/>
        <v>0.55559902209360257</v>
      </c>
      <c r="R54">
        <f t="shared" si="1"/>
        <v>2.7790179220334528</v>
      </c>
      <c r="S54">
        <f t="shared" si="2"/>
        <v>0.56384298417680168</v>
      </c>
      <c r="T54">
        <f t="shared" si="3"/>
        <v>1.2787313659743853</v>
      </c>
      <c r="U54">
        <f t="shared" si="4"/>
        <v>-1.6234450227209092</v>
      </c>
      <c r="V54">
        <f t="shared" si="5"/>
        <v>5.6729503486455481</v>
      </c>
      <c r="W54">
        <f>Q54*'Comb LR RESULTS'!$B$18+R54*'Comb LR RESULTS'!$B$19+S54*'Comb LR RESULTS'!$B$20+T54*'Comb LR RESULTS'!$B$21+U54*'Comb LR RESULTS'!$B$22</f>
        <v>2.4937043265018817</v>
      </c>
      <c r="X54">
        <f>'NO Z LR RESULTS'!$B$17+'NO Z LR RESULTS'!$B$19*F54+'NO Z LR RESULTS'!$B$18*K54+'NO Z LR RESULTS'!$B$20*L54+'NO Z LR RESULTS'!$B$21*M54+'NO Z LR RESULTS'!$B$22*N54</f>
        <v>0.32116609147963787</v>
      </c>
    </row>
    <row r="55" spans="1:24" x14ac:dyDescent="0.3">
      <c r="A55" t="s">
        <v>531</v>
      </c>
      <c r="B55" t="s">
        <v>44</v>
      </c>
      <c r="C55">
        <v>2024</v>
      </c>
      <c r="D55">
        <v>219</v>
      </c>
      <c r="E55">
        <v>139</v>
      </c>
      <c r="F55">
        <v>28.8</v>
      </c>
      <c r="G55">
        <v>105.8</v>
      </c>
      <c r="H55">
        <v>114.4</v>
      </c>
      <c r="I55">
        <v>13.7</v>
      </c>
      <c r="J55">
        <v>8.8000000000000007</v>
      </c>
      <c r="K55">
        <v>47.2</v>
      </c>
      <c r="L55">
        <v>38.4</v>
      </c>
      <c r="M55">
        <v>32.4</v>
      </c>
      <c r="N55">
        <v>82.7</v>
      </c>
      <c r="O55">
        <v>29.9</v>
      </c>
      <c r="P55">
        <v>-2.6</v>
      </c>
      <c r="Q55">
        <f t="shared" si="0"/>
        <v>0.57834555641899177</v>
      </c>
      <c r="R55">
        <f t="shared" si="1"/>
        <v>0.57779442748151588</v>
      </c>
      <c r="S55">
        <f t="shared" si="2"/>
        <v>-5.6398960192424422E-2</v>
      </c>
      <c r="T55">
        <f t="shared" si="3"/>
        <v>-6.0003981471038609E-2</v>
      </c>
      <c r="U55">
        <f t="shared" si="4"/>
        <v>-0.37559942906492244</v>
      </c>
      <c r="V55">
        <f t="shared" si="5"/>
        <v>1.528134391686816</v>
      </c>
      <c r="W55">
        <f>Q55*'Comb LR RESULTS'!$B$18+R55*'Comb LR RESULTS'!$B$19+S55*'Comb LR RESULTS'!$B$20+T55*'Comb LR RESULTS'!$B$21+U55*'Comb LR RESULTS'!$B$22</f>
        <v>0.47267887404103309</v>
      </c>
      <c r="X55">
        <f>'NO Z LR RESULTS'!$B$17+'NO Z LR RESULTS'!$B$19*F55+'NO Z LR RESULTS'!$B$18*K55+'NO Z LR RESULTS'!$B$20*L55+'NO Z LR RESULTS'!$B$21*M55+'NO Z LR RESULTS'!$B$22*N55</f>
        <v>0.33904110345927913</v>
      </c>
    </row>
    <row r="56" spans="1:24" x14ac:dyDescent="0.3">
      <c r="A56" t="s">
        <v>434</v>
      </c>
      <c r="B56" t="s">
        <v>21</v>
      </c>
      <c r="C56">
        <v>2024</v>
      </c>
      <c r="D56">
        <v>183</v>
      </c>
      <c r="E56">
        <v>126</v>
      </c>
      <c r="F56">
        <v>28.6</v>
      </c>
      <c r="G56">
        <v>104</v>
      </c>
      <c r="H56">
        <v>109.8</v>
      </c>
      <c r="I56">
        <v>4.8</v>
      </c>
      <c r="J56">
        <v>19.100000000000001</v>
      </c>
      <c r="K56">
        <v>48.6</v>
      </c>
      <c r="L56">
        <v>29.5</v>
      </c>
      <c r="M56">
        <v>31.6</v>
      </c>
      <c r="N56">
        <v>73.3</v>
      </c>
      <c r="O56">
        <v>40.6</v>
      </c>
      <c r="P56">
        <v>-6.3</v>
      </c>
      <c r="Q56">
        <f t="shared" si="0"/>
        <v>-1.4460959985406114</v>
      </c>
      <c r="R56">
        <f t="shared" si="1"/>
        <v>-8.2572620884064141E-2</v>
      </c>
      <c r="S56">
        <f t="shared" si="2"/>
        <v>-0.19050532654252678</v>
      </c>
      <c r="T56">
        <f t="shared" si="3"/>
        <v>1.3869120001113899</v>
      </c>
      <c r="U56">
        <f t="shared" si="4"/>
        <v>-2.152834062453751</v>
      </c>
      <c r="V56">
        <f t="shared" si="5"/>
        <v>2.2015827696829922</v>
      </c>
      <c r="W56">
        <f>Q56*'Comb LR RESULTS'!$B$18+R56*'Comb LR RESULTS'!$B$19+S56*'Comb LR RESULTS'!$B$20+T56*'Comb LR RESULTS'!$B$21+U56*'Comb LR RESULTS'!$B$22</f>
        <v>0.65221882899925832</v>
      </c>
      <c r="X56">
        <f>'NO Z LR RESULTS'!$B$17+'NO Z LR RESULTS'!$B$19*F56+'NO Z LR RESULTS'!$B$18*K56+'NO Z LR RESULTS'!$B$20*L56+'NO Z LR RESULTS'!$B$21*M56+'NO Z LR RESULTS'!$B$22*N56</f>
        <v>0.32635003767872967</v>
      </c>
    </row>
    <row r="57" spans="1:24" x14ac:dyDescent="0.3">
      <c r="A57" t="s">
        <v>86</v>
      </c>
      <c r="B57" t="s">
        <v>85</v>
      </c>
      <c r="C57">
        <v>2024</v>
      </c>
      <c r="D57">
        <v>383</v>
      </c>
      <c r="E57">
        <v>241</v>
      </c>
      <c r="F57">
        <v>28.6</v>
      </c>
      <c r="G57">
        <v>108.8</v>
      </c>
      <c r="H57">
        <v>113.1</v>
      </c>
      <c r="I57">
        <v>7.5</v>
      </c>
      <c r="J57">
        <v>21</v>
      </c>
      <c r="K57">
        <v>53.9</v>
      </c>
      <c r="L57">
        <v>32.9</v>
      </c>
      <c r="M57">
        <v>25.5</v>
      </c>
      <c r="N57">
        <v>81.2</v>
      </c>
      <c r="O57">
        <v>30.5</v>
      </c>
      <c r="P57">
        <v>-0.5</v>
      </c>
      <c r="Q57">
        <f t="shared" si="0"/>
        <v>-0.67271383147739239</v>
      </c>
      <c r="R57">
        <f t="shared" si="1"/>
        <v>1.6784061747574843</v>
      </c>
      <c r="S57">
        <f t="shared" si="2"/>
        <v>-1.213066369962061</v>
      </c>
      <c r="T57">
        <f t="shared" si="3"/>
        <v>2.1131494131714557E-2</v>
      </c>
      <c r="U57">
        <f t="shared" si="4"/>
        <v>-0.65920070035037359</v>
      </c>
      <c r="V57">
        <f t="shared" si="5"/>
        <v>2.8990909077242408</v>
      </c>
      <c r="W57">
        <f>Q57*'Comb LR RESULTS'!$B$18+R57*'Comb LR RESULTS'!$B$19+S57*'Comb LR RESULTS'!$B$20+T57*'Comb LR RESULTS'!$B$21+U57*'Comb LR RESULTS'!$B$22</f>
        <v>1.3628366653929986</v>
      </c>
      <c r="X57">
        <f>'NO Z LR RESULTS'!$B$17+'NO Z LR RESULTS'!$B$19*F57+'NO Z LR RESULTS'!$B$18*K57+'NO Z LR RESULTS'!$B$20*L57+'NO Z LR RESULTS'!$B$21*M57+'NO Z LR RESULTS'!$B$22*N57</f>
        <v>0.35240264883476391</v>
      </c>
    </row>
    <row r="58" spans="1:24" x14ac:dyDescent="0.3">
      <c r="A58" t="s">
        <v>377</v>
      </c>
      <c r="B58" t="s">
        <v>27</v>
      </c>
      <c r="C58">
        <v>2024</v>
      </c>
      <c r="D58">
        <v>280</v>
      </c>
      <c r="E58">
        <v>176</v>
      </c>
      <c r="F58">
        <v>28.4</v>
      </c>
      <c r="G58">
        <v>104</v>
      </c>
      <c r="H58">
        <v>111.3</v>
      </c>
      <c r="I58">
        <v>5.0999999999999996</v>
      </c>
      <c r="J58">
        <v>16.2</v>
      </c>
      <c r="K58">
        <v>52.4</v>
      </c>
      <c r="L58">
        <v>36.200000000000003</v>
      </c>
      <c r="M58">
        <v>28.5</v>
      </c>
      <c r="N58">
        <v>81.3</v>
      </c>
      <c r="O58">
        <v>35.4</v>
      </c>
      <c r="P58">
        <v>-4.4000000000000004</v>
      </c>
      <c r="Q58">
        <f t="shared" si="0"/>
        <v>7.7921801260439058E-2</v>
      </c>
      <c r="R58">
        <f t="shared" si="1"/>
        <v>-8.2572620884064141E-2</v>
      </c>
      <c r="S58">
        <f t="shared" si="2"/>
        <v>-0.71016749614917551</v>
      </c>
      <c r="T58">
        <f t="shared" si="3"/>
        <v>0.68373787822086363</v>
      </c>
      <c r="U58">
        <f t="shared" si="4"/>
        <v>-0.64029394893134461</v>
      </c>
      <c r="V58">
        <f t="shared" si="5"/>
        <v>2.0295485036777587</v>
      </c>
      <c r="W58">
        <f>Q58*'Comb LR RESULTS'!$B$18+R58*'Comb LR RESULTS'!$B$19+S58*'Comb LR RESULTS'!$B$20+T58*'Comb LR RESULTS'!$B$21+U58*'Comb LR RESULTS'!$B$22</f>
        <v>0.42598300696349023</v>
      </c>
      <c r="X58">
        <f>'NO Z LR RESULTS'!$B$17+'NO Z LR RESULTS'!$B$19*F58+'NO Z LR RESULTS'!$B$18*K58+'NO Z LR RESULTS'!$B$20*L58+'NO Z LR RESULTS'!$B$21*M58+'NO Z LR RESULTS'!$B$22*N58</f>
        <v>0.34393788911079981</v>
      </c>
    </row>
    <row r="59" spans="1:24" x14ac:dyDescent="0.3">
      <c r="A59" t="s">
        <v>34</v>
      </c>
      <c r="B59" t="s">
        <v>35</v>
      </c>
      <c r="C59">
        <v>2024</v>
      </c>
      <c r="D59">
        <v>303</v>
      </c>
      <c r="E59">
        <v>218</v>
      </c>
      <c r="F59">
        <v>28.4</v>
      </c>
      <c r="G59">
        <v>107.4</v>
      </c>
      <c r="H59">
        <v>113.3</v>
      </c>
      <c r="I59">
        <v>9.6</v>
      </c>
      <c r="J59">
        <v>22.3</v>
      </c>
      <c r="K59">
        <v>48</v>
      </c>
      <c r="L59">
        <v>25.7</v>
      </c>
      <c r="M59">
        <v>32.799999999999997</v>
      </c>
      <c r="N59">
        <v>89</v>
      </c>
      <c r="O59">
        <v>25.8</v>
      </c>
      <c r="P59">
        <v>3.4</v>
      </c>
      <c r="Q59">
        <f t="shared" si="0"/>
        <v>-2.3104643029053862</v>
      </c>
      <c r="R59">
        <f t="shared" si="1"/>
        <v>1.1647873593620355</v>
      </c>
      <c r="S59">
        <f t="shared" si="2"/>
        <v>1.0654222982626756E-2</v>
      </c>
      <c r="T59">
        <f t="shared" si="3"/>
        <v>-0.61442973142318369</v>
      </c>
      <c r="U59">
        <f t="shared" si="4"/>
        <v>0.81552591033397182</v>
      </c>
      <c r="V59">
        <f t="shared" si="5"/>
        <v>-2.5862868082831332</v>
      </c>
      <c r="W59">
        <f>Q59*'Comb LR RESULTS'!$B$18+R59*'Comb LR RESULTS'!$B$19+S59*'Comb LR RESULTS'!$B$20+T59*'Comb LR RESULTS'!$B$21+U59*'Comb LR RESULTS'!$B$22</f>
        <v>0.21414292864309936</v>
      </c>
      <c r="X59">
        <f>'NO Z LR RESULTS'!$B$17+'NO Z LR RESULTS'!$B$19*F59+'NO Z LR RESULTS'!$B$18*K59+'NO Z LR RESULTS'!$B$20*L59+'NO Z LR RESULTS'!$B$21*M59+'NO Z LR RESULTS'!$B$22*N59</f>
        <v>0.37320821409789295</v>
      </c>
    </row>
    <row r="60" spans="1:24" x14ac:dyDescent="0.3">
      <c r="A60" t="s">
        <v>346</v>
      </c>
      <c r="B60" t="s">
        <v>82</v>
      </c>
      <c r="C60">
        <v>2024</v>
      </c>
      <c r="D60">
        <v>260</v>
      </c>
      <c r="E60">
        <v>162</v>
      </c>
      <c r="F60">
        <v>28.4</v>
      </c>
      <c r="G60">
        <v>104</v>
      </c>
      <c r="H60">
        <v>107.4</v>
      </c>
      <c r="I60">
        <v>18.5</v>
      </c>
      <c r="J60">
        <v>14.9</v>
      </c>
      <c r="K60">
        <v>53</v>
      </c>
      <c r="L60">
        <v>38.1</v>
      </c>
      <c r="M60">
        <v>25.8</v>
      </c>
      <c r="N60">
        <v>77.599999999999994</v>
      </c>
      <c r="O60">
        <v>31.7</v>
      </c>
      <c r="P60">
        <v>0.5</v>
      </c>
      <c r="Q60">
        <f t="shared" si="0"/>
        <v>0.51010595344282594</v>
      </c>
      <c r="R60">
        <f t="shared" si="1"/>
        <v>-8.2572620884064141E-2</v>
      </c>
      <c r="S60">
        <f t="shared" si="2"/>
        <v>-1.1627764825807725</v>
      </c>
      <c r="T60">
        <f t="shared" si="3"/>
        <v>0.18340244533722042</v>
      </c>
      <c r="U60">
        <f t="shared" si="4"/>
        <v>-1.339843751435458</v>
      </c>
      <c r="V60">
        <f t="shared" si="5"/>
        <v>3.1135560119122125</v>
      </c>
      <c r="W60">
        <f>Q60*'Comb LR RESULTS'!$B$18+R60*'Comb LR RESULTS'!$B$19+S60*'Comb LR RESULTS'!$B$20+T60*'Comb LR RESULTS'!$B$21+U60*'Comb LR RESULTS'!$B$22</f>
        <v>0.44485429411892119</v>
      </c>
      <c r="X60">
        <f>'NO Z LR RESULTS'!$B$17+'NO Z LR RESULTS'!$B$19*F60+'NO Z LR RESULTS'!$B$18*K60+'NO Z LR RESULTS'!$B$20*L60+'NO Z LR RESULTS'!$B$21*M60+'NO Z LR RESULTS'!$B$22*N60</f>
        <v>0.33371343477202758</v>
      </c>
    </row>
    <row r="61" spans="1:24" x14ac:dyDescent="0.3">
      <c r="A61" t="s">
        <v>134</v>
      </c>
      <c r="B61" t="s">
        <v>61</v>
      </c>
      <c r="C61">
        <v>2024</v>
      </c>
      <c r="D61">
        <v>160</v>
      </c>
      <c r="E61">
        <v>109</v>
      </c>
      <c r="F61">
        <v>28.4</v>
      </c>
      <c r="G61">
        <v>104.6</v>
      </c>
      <c r="H61">
        <v>109</v>
      </c>
      <c r="I61">
        <v>11.9</v>
      </c>
      <c r="J61">
        <v>9.8000000000000007</v>
      </c>
      <c r="K61">
        <v>46.8</v>
      </c>
      <c r="L61">
        <v>37</v>
      </c>
      <c r="M61">
        <v>36</v>
      </c>
      <c r="N61">
        <v>88</v>
      </c>
      <c r="O61">
        <v>29.5</v>
      </c>
      <c r="P61">
        <v>1.6</v>
      </c>
      <c r="Q61">
        <f t="shared" si="0"/>
        <v>0.25989407586354885</v>
      </c>
      <c r="R61">
        <f t="shared" si="1"/>
        <v>0.13754972857112746</v>
      </c>
      <c r="S61">
        <f t="shared" si="2"/>
        <v>0.54707968838303855</v>
      </c>
      <c r="T61">
        <f t="shared" si="3"/>
        <v>-0.1140942985395404</v>
      </c>
      <c r="U61">
        <f t="shared" si="4"/>
        <v>0.62645839614367105</v>
      </c>
      <c r="V61">
        <f t="shared" si="5"/>
        <v>-0.89018857863157352</v>
      </c>
      <c r="W61">
        <f>Q61*'Comb LR RESULTS'!$B$18+R61*'Comb LR RESULTS'!$B$19+S61*'Comb LR RESULTS'!$B$20+T61*'Comb LR RESULTS'!$B$21+U61*'Comb LR RESULTS'!$B$22</f>
        <v>-0.10711458866533927</v>
      </c>
      <c r="X61">
        <f>'NO Z LR RESULTS'!$B$17+'NO Z LR RESULTS'!$B$19*F61+'NO Z LR RESULTS'!$B$18*K61+'NO Z LR RESULTS'!$B$20*L61+'NO Z LR RESULTS'!$B$21*M61+'NO Z LR RESULTS'!$B$22*N61</f>
        <v>0.35121587118897513</v>
      </c>
    </row>
    <row r="62" spans="1:24" x14ac:dyDescent="0.3">
      <c r="A62" t="s">
        <v>348</v>
      </c>
      <c r="B62" t="s">
        <v>59</v>
      </c>
      <c r="C62">
        <v>2024</v>
      </c>
      <c r="D62">
        <v>258</v>
      </c>
      <c r="E62">
        <v>138</v>
      </c>
      <c r="F62">
        <v>28.3</v>
      </c>
      <c r="G62">
        <v>105.7</v>
      </c>
      <c r="H62">
        <v>111</v>
      </c>
      <c r="I62">
        <v>13.8</v>
      </c>
      <c r="J62">
        <v>17.600000000000001</v>
      </c>
      <c r="K62">
        <v>51.8</v>
      </c>
      <c r="L62">
        <v>34.200000000000003</v>
      </c>
      <c r="M62">
        <v>34.6</v>
      </c>
      <c r="N62">
        <v>69.3</v>
      </c>
      <c r="O62">
        <v>40.799999999999997</v>
      </c>
      <c r="P62">
        <v>-5.9</v>
      </c>
      <c r="Q62">
        <f t="shared" si="0"/>
        <v>-0.377008885247337</v>
      </c>
      <c r="R62">
        <f t="shared" si="1"/>
        <v>0.54110736923898572</v>
      </c>
      <c r="S62">
        <f t="shared" si="2"/>
        <v>0.31239354727035884</v>
      </c>
      <c r="T62">
        <f t="shared" si="3"/>
        <v>1.4139571586456403</v>
      </c>
      <c r="U62">
        <f t="shared" si="4"/>
        <v>-2.909104119214954</v>
      </c>
      <c r="V62">
        <f t="shared" si="5"/>
        <v>4.1747662145818847</v>
      </c>
      <c r="W62">
        <f>Q62*'Comb LR RESULTS'!$B$18+R62*'Comb LR RESULTS'!$B$19+S62*'Comb LR RESULTS'!$B$20+T62*'Comb LR RESULTS'!$B$21+U62*'Comb LR RESULTS'!$B$22</f>
        <v>1.1820134835766556</v>
      </c>
      <c r="X62">
        <f>'NO Z LR RESULTS'!$B$17+'NO Z LR RESULTS'!$B$19*F62+'NO Z LR RESULTS'!$B$18*K62+'NO Z LR RESULTS'!$B$20*L62+'NO Z LR RESULTS'!$B$21*M62+'NO Z LR RESULTS'!$B$22*N62</f>
        <v>0.30754544038382348</v>
      </c>
    </row>
    <row r="63" spans="1:24" x14ac:dyDescent="0.3">
      <c r="A63" t="s">
        <v>530</v>
      </c>
      <c r="B63" t="s">
        <v>27</v>
      </c>
      <c r="C63">
        <v>2024</v>
      </c>
      <c r="D63">
        <v>251</v>
      </c>
      <c r="E63">
        <v>147</v>
      </c>
      <c r="F63">
        <v>27.9</v>
      </c>
      <c r="G63">
        <v>104.6</v>
      </c>
      <c r="H63">
        <v>109.1</v>
      </c>
      <c r="I63">
        <v>19.7</v>
      </c>
      <c r="J63">
        <v>21.1</v>
      </c>
      <c r="K63">
        <v>52.8</v>
      </c>
      <c r="L63">
        <v>31.7</v>
      </c>
      <c r="M63">
        <v>22.2</v>
      </c>
      <c r="N63">
        <v>84.2</v>
      </c>
      <c r="O63">
        <v>25.3</v>
      </c>
      <c r="P63">
        <v>1.4</v>
      </c>
      <c r="Q63">
        <f t="shared" si="0"/>
        <v>-0.94567224338205791</v>
      </c>
      <c r="R63">
        <f t="shared" si="1"/>
        <v>0.13754972857112746</v>
      </c>
      <c r="S63">
        <f t="shared" si="2"/>
        <v>-1.7662551311562353</v>
      </c>
      <c r="T63">
        <f t="shared" si="3"/>
        <v>-0.68204262775881108</v>
      </c>
      <c r="U63">
        <f t="shared" si="4"/>
        <v>-9.1998157779471304E-2</v>
      </c>
      <c r="V63">
        <f t="shared" si="5"/>
        <v>0.3680881463659651</v>
      </c>
      <c r="W63">
        <f>Q63*'Comb LR RESULTS'!$B$18+R63*'Comb LR RESULTS'!$B$19+S63*'Comb LR RESULTS'!$B$20+T63*'Comb LR RESULTS'!$B$21+U63*'Comb LR RESULTS'!$B$22</f>
        <v>7.1670331460467723E-2</v>
      </c>
      <c r="X63">
        <f>'NO Z LR RESULTS'!$B$17+'NO Z LR RESULTS'!$B$19*F63+'NO Z LR RESULTS'!$B$18*K63+'NO Z LR RESULTS'!$B$20*L63+'NO Z LR RESULTS'!$B$21*M63+'NO Z LR RESULTS'!$B$22*N63</f>
        <v>0.36233536554641582</v>
      </c>
    </row>
    <row r="64" spans="1:24" x14ac:dyDescent="0.3">
      <c r="A64" t="s">
        <v>67</v>
      </c>
      <c r="B64" t="s">
        <v>46</v>
      </c>
      <c r="C64">
        <v>2024</v>
      </c>
      <c r="D64">
        <v>224</v>
      </c>
      <c r="E64">
        <v>148</v>
      </c>
      <c r="F64">
        <v>27.7</v>
      </c>
      <c r="G64">
        <v>105.3</v>
      </c>
      <c r="H64">
        <v>109.2</v>
      </c>
      <c r="I64">
        <v>7.4</v>
      </c>
      <c r="J64">
        <v>10.4</v>
      </c>
      <c r="K64">
        <v>46.2</v>
      </c>
      <c r="L64">
        <v>35.799999999999997</v>
      </c>
      <c r="M64">
        <v>35</v>
      </c>
      <c r="N64">
        <v>82.1</v>
      </c>
      <c r="O64">
        <v>33.5</v>
      </c>
      <c r="P64">
        <v>1</v>
      </c>
      <c r="Q64">
        <f t="shared" si="0"/>
        <v>-1.3064336041117446E-2</v>
      </c>
      <c r="R64">
        <f t="shared" si="1"/>
        <v>0.39435913626885444</v>
      </c>
      <c r="S64">
        <f t="shared" si="2"/>
        <v>0.37944673044541</v>
      </c>
      <c r="T64">
        <f t="shared" si="3"/>
        <v>0.42680887214547941</v>
      </c>
      <c r="U64">
        <f t="shared" si="4"/>
        <v>-0.48903993757910452</v>
      </c>
      <c r="V64">
        <f t="shared" si="5"/>
        <v>0.91769687950691092</v>
      </c>
      <c r="W64">
        <f>Q64*'Comb LR RESULTS'!$B$18+R64*'Comb LR RESULTS'!$B$19+S64*'Comb LR RESULTS'!$B$20+T64*'Comb LR RESULTS'!$B$21+U64*'Comb LR RESULTS'!$B$22</f>
        <v>0.41841057320125696</v>
      </c>
      <c r="X64">
        <f>'NO Z LR RESULTS'!$B$17+'NO Z LR RESULTS'!$B$19*F64+'NO Z LR RESULTS'!$B$18*K64+'NO Z LR RESULTS'!$B$20*L64+'NO Z LR RESULTS'!$B$21*M64+'NO Z LR RESULTS'!$B$22*N64</f>
        <v>0.33484771734496405</v>
      </c>
    </row>
    <row r="65" spans="1:24" x14ac:dyDescent="0.3">
      <c r="A65" t="s">
        <v>133</v>
      </c>
      <c r="B65" t="s">
        <v>48</v>
      </c>
      <c r="C65">
        <v>2024</v>
      </c>
      <c r="D65">
        <v>335</v>
      </c>
      <c r="E65">
        <v>192</v>
      </c>
      <c r="F65">
        <v>27.6</v>
      </c>
      <c r="G65">
        <v>106.5</v>
      </c>
      <c r="H65">
        <v>114</v>
      </c>
      <c r="I65">
        <v>12.5</v>
      </c>
      <c r="J65">
        <v>12</v>
      </c>
      <c r="K65">
        <v>48.8</v>
      </c>
      <c r="L65">
        <v>36.799999999999997</v>
      </c>
      <c r="M65">
        <v>27.8</v>
      </c>
      <c r="N65">
        <v>78.599999999999994</v>
      </c>
      <c r="O65">
        <v>37.299999999999997</v>
      </c>
      <c r="P65">
        <v>-4.8</v>
      </c>
      <c r="Q65">
        <f t="shared" si="0"/>
        <v>0.21440100721277058</v>
      </c>
      <c r="R65">
        <f t="shared" si="1"/>
        <v>0.83460383517924286</v>
      </c>
      <c r="S65">
        <f t="shared" si="2"/>
        <v>-0.82751056670551537</v>
      </c>
      <c r="T65">
        <f t="shared" si="3"/>
        <v>0.9406668842962479</v>
      </c>
      <c r="U65">
        <f t="shared" si="4"/>
        <v>-1.1507762372451573</v>
      </c>
      <c r="V65">
        <f t="shared" si="5"/>
        <v>3.967958530638934</v>
      </c>
      <c r="W65">
        <f>Q65*'Comb LR RESULTS'!$B$18+R65*'Comb LR RESULTS'!$B$19+S65*'Comb LR RESULTS'!$B$20+T65*'Comb LR RESULTS'!$B$21+U65*'Comb LR RESULTS'!$B$22</f>
        <v>1.2327695400488317</v>
      </c>
      <c r="X65">
        <f>'NO Z LR RESULTS'!$B$17+'NO Z LR RESULTS'!$B$19*F65+'NO Z LR RESULTS'!$B$18*K65+'NO Z LR RESULTS'!$B$20*L65+'NO Z LR RESULTS'!$B$21*M65+'NO Z LR RESULTS'!$B$22*N65</f>
        <v>0.33131295627197022</v>
      </c>
    </row>
    <row r="66" spans="1:24" x14ac:dyDescent="0.3">
      <c r="A66" t="s">
        <v>508</v>
      </c>
      <c r="B66" t="s">
        <v>21</v>
      </c>
      <c r="C66">
        <v>2024</v>
      </c>
      <c r="D66">
        <v>213</v>
      </c>
      <c r="E66">
        <v>131</v>
      </c>
      <c r="F66">
        <v>27.5</v>
      </c>
      <c r="G66">
        <v>106</v>
      </c>
      <c r="H66">
        <v>109.6</v>
      </c>
      <c r="I66">
        <v>19.8</v>
      </c>
      <c r="J66">
        <v>16.2</v>
      </c>
      <c r="K66">
        <v>51.8</v>
      </c>
      <c r="L66">
        <v>35.6</v>
      </c>
      <c r="M66">
        <v>33.9</v>
      </c>
      <c r="N66">
        <v>84.9</v>
      </c>
      <c r="O66">
        <v>35</v>
      </c>
      <c r="P66">
        <v>5</v>
      </c>
      <c r="Q66">
        <f t="shared" ref="Q66:Q129" si="6">STANDARDIZE(L66,AVERAGE(L:L),_xlfn.STDEV.P(L:L))</f>
        <v>-5.8557404691894077E-2</v>
      </c>
      <c r="R66">
        <f t="shared" ref="R66:R129" si="7">STANDARDIZE(G66,AVERAGE(G:G),_xlfn.STDEV.P(G:G))</f>
        <v>0.65116854396658141</v>
      </c>
      <c r="S66">
        <f t="shared" ref="S66:S129" si="8">STANDARDIZE(M66,AVERAGE(M:M),_xlfn.STDEV.P(M:M))</f>
        <v>0.19505047671401837</v>
      </c>
      <c r="T66">
        <f t="shared" ref="T66:T129" si="9">STANDARDIZE(O66,AVERAGE(O:O),_xlfn.STDEV.P(O:O))</f>
        <v>0.62964756115236187</v>
      </c>
      <c r="U66">
        <f t="shared" ref="U66:U129" si="10">STANDARDIZE(N66,AVERAGE(N:N),_xlfn.STDEV.P(N:N))</f>
        <v>4.0349102153739769E-2</v>
      </c>
      <c r="V66">
        <f t="shared" ref="V66:V129" si="11">R66+T66-U66-S66+Q66</f>
        <v>0.9868591215592909</v>
      </c>
      <c r="W66">
        <f>Q66*'Comb LR RESULTS'!$B$18+R66*'Comb LR RESULTS'!$B$19+S66*'Comb LR RESULTS'!$B$20+T66*'Comb LR RESULTS'!$B$21+U66*'Comb LR RESULTS'!$B$22</f>
        <v>0.6287651380200262</v>
      </c>
      <c r="X66">
        <f>'NO Z LR RESULTS'!$B$17+'NO Z LR RESULTS'!$B$19*F66+'NO Z LR RESULTS'!$B$18*K66+'NO Z LR RESULTS'!$B$20*L66+'NO Z LR RESULTS'!$B$21*M66+'NO Z LR RESULTS'!$B$22*N66</f>
        <v>0.34714995019136974</v>
      </c>
    </row>
    <row r="67" spans="1:24" x14ac:dyDescent="0.3">
      <c r="A67" t="s">
        <v>605</v>
      </c>
      <c r="B67" t="s">
        <v>82</v>
      </c>
      <c r="C67">
        <v>2024</v>
      </c>
      <c r="D67">
        <v>164</v>
      </c>
      <c r="E67">
        <v>102</v>
      </c>
      <c r="F67">
        <v>27.5</v>
      </c>
      <c r="G67">
        <v>107.5</v>
      </c>
      <c r="H67">
        <v>114.4</v>
      </c>
      <c r="I67">
        <v>11.8</v>
      </c>
      <c r="J67">
        <v>15.9</v>
      </c>
      <c r="K67">
        <v>55.4</v>
      </c>
      <c r="L67">
        <v>39.5</v>
      </c>
      <c r="M67">
        <v>31.6</v>
      </c>
      <c r="N67">
        <v>77.599999999999994</v>
      </c>
      <c r="O67">
        <v>40.9</v>
      </c>
      <c r="P67">
        <v>-0.9</v>
      </c>
      <c r="Q67">
        <f t="shared" si="6"/>
        <v>0.82855743399826887</v>
      </c>
      <c r="R67">
        <f t="shared" si="7"/>
        <v>1.2014744176045657</v>
      </c>
      <c r="S67">
        <f t="shared" si="8"/>
        <v>-0.19050532654252678</v>
      </c>
      <c r="T67">
        <f t="shared" si="9"/>
        <v>1.4274797379127659</v>
      </c>
      <c r="U67">
        <f t="shared" si="10"/>
        <v>-1.339843751435458</v>
      </c>
      <c r="V67">
        <f t="shared" si="11"/>
        <v>4.9878606674935853</v>
      </c>
      <c r="W67">
        <f>Q67*'Comb LR RESULTS'!$B$18+R67*'Comb LR RESULTS'!$B$19+S67*'Comb LR RESULTS'!$B$20+T67*'Comb LR RESULTS'!$B$21+U67*'Comb LR RESULTS'!$B$22</f>
        <v>1.630020466524458</v>
      </c>
      <c r="X67">
        <f>'NO Z LR RESULTS'!$B$17+'NO Z LR RESULTS'!$B$19*F67+'NO Z LR RESULTS'!$B$18*K67+'NO Z LR RESULTS'!$B$20*L67+'NO Z LR RESULTS'!$B$21*M67+'NO Z LR RESULTS'!$B$22*N67</f>
        <v>0.32591227627427877</v>
      </c>
    </row>
    <row r="68" spans="1:24" x14ac:dyDescent="0.3">
      <c r="A68" t="s">
        <v>94</v>
      </c>
      <c r="B68" t="s">
        <v>88</v>
      </c>
      <c r="C68">
        <v>2024</v>
      </c>
      <c r="D68">
        <v>377</v>
      </c>
      <c r="E68">
        <v>277</v>
      </c>
      <c r="F68">
        <v>27.4</v>
      </c>
      <c r="G68">
        <v>104.2</v>
      </c>
      <c r="H68">
        <v>109.6</v>
      </c>
      <c r="I68">
        <v>10.8</v>
      </c>
      <c r="J68">
        <v>7.1</v>
      </c>
      <c r="K68">
        <v>46.8</v>
      </c>
      <c r="L68">
        <v>39.700000000000003</v>
      </c>
      <c r="M68">
        <v>34</v>
      </c>
      <c r="N68">
        <v>89.1</v>
      </c>
      <c r="O68">
        <v>25</v>
      </c>
      <c r="P68">
        <v>4.5999999999999996</v>
      </c>
      <c r="Q68">
        <f t="shared" si="6"/>
        <v>0.87405050264904716</v>
      </c>
      <c r="R68">
        <f t="shared" si="7"/>
        <v>-9.1985043989985318E-3</v>
      </c>
      <c r="S68">
        <f t="shared" si="8"/>
        <v>0.21181377250778147</v>
      </c>
      <c r="T68">
        <f t="shared" si="9"/>
        <v>-0.72261036556018776</v>
      </c>
      <c r="U68">
        <f t="shared" si="10"/>
        <v>0.8344326617530009</v>
      </c>
      <c r="V68">
        <f t="shared" si="11"/>
        <v>-0.90400480157092156</v>
      </c>
      <c r="W68">
        <f>Q68*'Comb LR RESULTS'!$B$18+R68*'Comb LR RESULTS'!$B$19+S68*'Comb LR RESULTS'!$B$20+T68*'Comb LR RESULTS'!$B$21+U68*'Comb LR RESULTS'!$B$22</f>
        <v>-0.34701009216265816</v>
      </c>
      <c r="X68">
        <f>'NO Z LR RESULTS'!$B$17+'NO Z LR RESULTS'!$B$19*F68+'NO Z LR RESULTS'!$B$18*K68+'NO Z LR RESULTS'!$B$20*L68+'NO Z LR RESULTS'!$B$21*M68+'NO Z LR RESULTS'!$B$22*N68</f>
        <v>0.34924741031031203</v>
      </c>
    </row>
    <row r="69" spans="1:24" x14ac:dyDescent="0.3">
      <c r="A69" t="s">
        <v>182</v>
      </c>
      <c r="B69" t="s">
        <v>129</v>
      </c>
      <c r="C69">
        <v>2024</v>
      </c>
      <c r="D69">
        <v>361</v>
      </c>
      <c r="E69">
        <v>264</v>
      </c>
      <c r="F69">
        <v>27.3</v>
      </c>
      <c r="G69">
        <v>107.7</v>
      </c>
      <c r="H69">
        <v>117</v>
      </c>
      <c r="I69">
        <v>7.6</v>
      </c>
      <c r="J69">
        <v>13.4</v>
      </c>
      <c r="K69">
        <v>47.1</v>
      </c>
      <c r="L69">
        <v>33.700000000000003</v>
      </c>
      <c r="M69">
        <v>31.5</v>
      </c>
      <c r="N69">
        <v>84.3</v>
      </c>
      <c r="O69">
        <v>30.2</v>
      </c>
      <c r="P69">
        <v>5.3</v>
      </c>
      <c r="Q69">
        <f t="shared" si="6"/>
        <v>-0.490741556874281</v>
      </c>
      <c r="R69">
        <f t="shared" si="7"/>
        <v>1.2748485340896312</v>
      </c>
      <c r="S69">
        <f t="shared" si="8"/>
        <v>-0.20726862233628987</v>
      </c>
      <c r="T69">
        <f t="shared" si="9"/>
        <v>-1.9436243669662026E-2</v>
      </c>
      <c r="U69">
        <f t="shared" si="10"/>
        <v>-7.3091406360442299E-2</v>
      </c>
      <c r="V69">
        <f t="shared" si="11"/>
        <v>1.0450307622424202</v>
      </c>
      <c r="W69">
        <f>Q69*'Comb LR RESULTS'!$B$18+R69*'Comb LR RESULTS'!$B$19+S69*'Comb LR RESULTS'!$B$20+T69*'Comb LR RESULTS'!$B$21+U69*'Comb LR RESULTS'!$B$22</f>
        <v>0.8395756190346535</v>
      </c>
      <c r="X69">
        <f>'NO Z LR RESULTS'!$B$17+'NO Z LR RESULTS'!$B$19*F69+'NO Z LR RESULTS'!$B$18*K69+'NO Z LR RESULTS'!$B$20*L69+'NO Z LR RESULTS'!$B$21*M69+'NO Z LR RESULTS'!$B$22*N69</f>
        <v>0.34626126008172048</v>
      </c>
    </row>
    <row r="70" spans="1:24" x14ac:dyDescent="0.3">
      <c r="A70" t="s">
        <v>365</v>
      </c>
      <c r="B70" t="s">
        <v>21</v>
      </c>
      <c r="C70">
        <v>2024</v>
      </c>
      <c r="D70">
        <v>222</v>
      </c>
      <c r="E70">
        <v>139</v>
      </c>
      <c r="F70">
        <v>27.3</v>
      </c>
      <c r="G70">
        <v>107.9</v>
      </c>
      <c r="H70">
        <v>114.2</v>
      </c>
      <c r="I70">
        <v>4.3</v>
      </c>
      <c r="J70">
        <v>22</v>
      </c>
      <c r="K70">
        <v>51.3</v>
      </c>
      <c r="L70">
        <v>29.3</v>
      </c>
      <c r="M70">
        <v>27.3</v>
      </c>
      <c r="N70">
        <v>77.5</v>
      </c>
      <c r="O70">
        <v>28.4</v>
      </c>
      <c r="P70">
        <v>-1.8</v>
      </c>
      <c r="Q70">
        <f t="shared" si="6"/>
        <v>-1.4915890671913887</v>
      </c>
      <c r="R70">
        <f t="shared" si="7"/>
        <v>1.3482226505746968</v>
      </c>
      <c r="S70">
        <f t="shared" si="8"/>
        <v>-0.91132704567432954</v>
      </c>
      <c r="T70">
        <f t="shared" si="9"/>
        <v>-0.26284267047792104</v>
      </c>
      <c r="U70">
        <f t="shared" si="10"/>
        <v>-1.3587505028544871</v>
      </c>
      <c r="V70">
        <f t="shared" si="11"/>
        <v>1.8638684614342038</v>
      </c>
      <c r="W70">
        <f>Q70*'Comb LR RESULTS'!$B$18+R70*'Comb LR RESULTS'!$B$19+S70*'Comb LR RESULTS'!$B$20+T70*'Comb LR RESULTS'!$B$21+U70*'Comb LR RESULTS'!$B$22</f>
        <v>0.99186617485595008</v>
      </c>
      <c r="X70">
        <f>'NO Z LR RESULTS'!$B$17+'NO Z LR RESULTS'!$B$19*F70+'NO Z LR RESULTS'!$B$18*K70+'NO Z LR RESULTS'!$B$20*L70+'NO Z LR RESULTS'!$B$21*M70+'NO Z LR RESULTS'!$B$22*N70</f>
        <v>0.33995061650200953</v>
      </c>
    </row>
    <row r="71" spans="1:24" x14ac:dyDescent="0.3">
      <c r="A71" t="s">
        <v>371</v>
      </c>
      <c r="B71" t="s">
        <v>23</v>
      </c>
      <c r="C71">
        <v>2024</v>
      </c>
      <c r="D71">
        <v>272</v>
      </c>
      <c r="E71">
        <v>183</v>
      </c>
      <c r="F71">
        <v>27.3</v>
      </c>
      <c r="G71">
        <v>105.8</v>
      </c>
      <c r="H71">
        <v>111.5</v>
      </c>
      <c r="I71">
        <v>6.6</v>
      </c>
      <c r="J71">
        <v>17.899999999999999</v>
      </c>
      <c r="K71">
        <v>49.4</v>
      </c>
      <c r="L71">
        <v>31.5</v>
      </c>
      <c r="M71">
        <v>36.5</v>
      </c>
      <c r="N71">
        <v>82.1</v>
      </c>
      <c r="O71">
        <v>36.799999999999997</v>
      </c>
      <c r="P71">
        <v>-0.6</v>
      </c>
      <c r="Q71">
        <f t="shared" si="6"/>
        <v>-0.99116531203283531</v>
      </c>
      <c r="R71">
        <f t="shared" si="7"/>
        <v>0.57779442748151588</v>
      </c>
      <c r="S71">
        <f t="shared" si="8"/>
        <v>0.63089616735185283</v>
      </c>
      <c r="T71">
        <f t="shared" si="9"/>
        <v>0.87305398796062039</v>
      </c>
      <c r="U71">
        <f t="shared" si="10"/>
        <v>-0.48903993757910452</v>
      </c>
      <c r="V71">
        <f t="shared" si="11"/>
        <v>0.31782687363655293</v>
      </c>
      <c r="W71">
        <f>Q71*'Comb LR RESULTS'!$B$18+R71*'Comb LR RESULTS'!$B$19+S71*'Comb LR RESULTS'!$B$20+T71*'Comb LR RESULTS'!$B$21+U71*'Comb LR RESULTS'!$B$22</f>
        <v>0.5747509106609402</v>
      </c>
      <c r="X71">
        <f>'NO Z LR RESULTS'!$B$17+'NO Z LR RESULTS'!$B$19*F71+'NO Z LR RESULTS'!$B$18*K71+'NO Z LR RESULTS'!$B$20*L71+'NO Z LR RESULTS'!$B$21*M71+'NO Z LR RESULTS'!$B$22*N71</f>
        <v>0.34061085778716815</v>
      </c>
    </row>
    <row r="72" spans="1:24" x14ac:dyDescent="0.3">
      <c r="A72" t="s">
        <v>81</v>
      </c>
      <c r="B72" t="s">
        <v>82</v>
      </c>
      <c r="C72">
        <v>2024</v>
      </c>
      <c r="D72">
        <v>258</v>
      </c>
      <c r="E72">
        <v>180</v>
      </c>
      <c r="F72">
        <v>27.2</v>
      </c>
      <c r="G72">
        <v>107.6</v>
      </c>
      <c r="H72">
        <v>112.4</v>
      </c>
      <c r="I72">
        <v>3.9</v>
      </c>
      <c r="J72">
        <v>15.4</v>
      </c>
      <c r="K72">
        <v>50</v>
      </c>
      <c r="L72">
        <v>34.6</v>
      </c>
      <c r="M72">
        <v>27.7</v>
      </c>
      <c r="N72">
        <v>86.6</v>
      </c>
      <c r="O72">
        <v>31.1</v>
      </c>
      <c r="P72">
        <v>3</v>
      </c>
      <c r="Q72">
        <f t="shared" si="6"/>
        <v>-0.28602274794578209</v>
      </c>
      <c r="R72">
        <f t="shared" si="7"/>
        <v>1.2381614758470958</v>
      </c>
      <c r="S72">
        <f t="shared" si="8"/>
        <v>-0.84427386249927838</v>
      </c>
      <c r="T72">
        <f t="shared" si="9"/>
        <v>0.10226696973446772</v>
      </c>
      <c r="U72">
        <f t="shared" si="10"/>
        <v>0.36176387627724893</v>
      </c>
      <c r="V72">
        <f t="shared" si="11"/>
        <v>1.5369156838578109</v>
      </c>
      <c r="W72">
        <f>Q72*'Comb LR RESULTS'!$B$18+R72*'Comb LR RESULTS'!$B$19+S72*'Comb LR RESULTS'!$B$20+T72*'Comb LR RESULTS'!$B$21+U72*'Comb LR RESULTS'!$B$22</f>
        <v>0.94136459012820561</v>
      </c>
      <c r="X72">
        <f>'NO Z LR RESULTS'!$B$17+'NO Z LR RESULTS'!$B$19*F72+'NO Z LR RESULTS'!$B$18*K72+'NO Z LR RESULTS'!$B$20*L72+'NO Z LR RESULTS'!$B$21*M72+'NO Z LR RESULTS'!$B$22*N72</f>
        <v>0.3563252311751321</v>
      </c>
    </row>
    <row r="73" spans="1:24" x14ac:dyDescent="0.3">
      <c r="A73" t="s">
        <v>288</v>
      </c>
      <c r="B73" t="s">
        <v>64</v>
      </c>
      <c r="C73">
        <v>2024</v>
      </c>
      <c r="D73">
        <v>290</v>
      </c>
      <c r="E73">
        <v>180</v>
      </c>
      <c r="F73">
        <v>27.2</v>
      </c>
      <c r="G73">
        <v>104.1</v>
      </c>
      <c r="H73">
        <v>109.6</v>
      </c>
      <c r="I73">
        <v>13.9</v>
      </c>
      <c r="J73">
        <v>14.9</v>
      </c>
      <c r="K73">
        <v>41.8</v>
      </c>
      <c r="L73">
        <v>26.9</v>
      </c>
      <c r="M73">
        <v>40.6</v>
      </c>
      <c r="N73">
        <v>75.400000000000006</v>
      </c>
      <c r="O73">
        <v>31.7</v>
      </c>
      <c r="P73">
        <v>-5.2</v>
      </c>
      <c r="Q73">
        <f t="shared" si="6"/>
        <v>-2.0375058910007207</v>
      </c>
      <c r="R73">
        <f t="shared" si="7"/>
        <v>-4.5885562641533942E-2</v>
      </c>
      <c r="S73">
        <f t="shared" si="8"/>
        <v>1.3181912948961301</v>
      </c>
      <c r="T73">
        <f t="shared" si="9"/>
        <v>0.18340244533722042</v>
      </c>
      <c r="U73">
        <f t="shared" si="10"/>
        <v>-1.7557922826541175</v>
      </c>
      <c r="V73">
        <f t="shared" si="11"/>
        <v>-1.4623880205470468</v>
      </c>
      <c r="W73">
        <f>Q73*'Comb LR RESULTS'!$B$18+R73*'Comb LR RESULTS'!$B$19+S73*'Comb LR RESULTS'!$B$20+T73*'Comb LR RESULTS'!$B$21+U73*'Comb LR RESULTS'!$B$22</f>
        <v>-0.16627735640026267</v>
      </c>
      <c r="X73">
        <f>'NO Z LR RESULTS'!$B$17+'NO Z LR RESULTS'!$B$19*F73+'NO Z LR RESULTS'!$B$18*K73+'NO Z LR RESULTS'!$B$20*L73+'NO Z LR RESULTS'!$B$21*M73+'NO Z LR RESULTS'!$B$22*N73</f>
        <v>0.31933414068101951</v>
      </c>
    </row>
    <row r="74" spans="1:24" x14ac:dyDescent="0.3">
      <c r="A74" t="s">
        <v>136</v>
      </c>
      <c r="B74" t="s">
        <v>85</v>
      </c>
      <c r="C74">
        <v>2024</v>
      </c>
      <c r="D74">
        <v>135</v>
      </c>
      <c r="E74">
        <v>92</v>
      </c>
      <c r="F74">
        <v>27.2</v>
      </c>
      <c r="G74">
        <v>104.8</v>
      </c>
      <c r="H74">
        <v>109.9</v>
      </c>
      <c r="I74">
        <v>6.5</v>
      </c>
      <c r="J74">
        <v>13.8</v>
      </c>
      <c r="K74">
        <v>45.7</v>
      </c>
      <c r="L74">
        <v>31.9</v>
      </c>
      <c r="M74">
        <v>37.1</v>
      </c>
      <c r="N74">
        <v>81</v>
      </c>
      <c r="O74">
        <v>41.1</v>
      </c>
      <c r="P74">
        <v>-5.0999999999999996</v>
      </c>
      <c r="Q74">
        <f t="shared" si="6"/>
        <v>-0.9001791747312804</v>
      </c>
      <c r="R74">
        <f t="shared" si="7"/>
        <v>0.21092384505619308</v>
      </c>
      <c r="S74">
        <f t="shared" si="8"/>
        <v>0.73147594211443012</v>
      </c>
      <c r="T74">
        <f t="shared" si="9"/>
        <v>1.4545248964470172</v>
      </c>
      <c r="U74">
        <f t="shared" si="10"/>
        <v>-0.69701420318843432</v>
      </c>
      <c r="V74">
        <f t="shared" si="11"/>
        <v>0.73080782784593423</v>
      </c>
      <c r="W74">
        <f>Q74*'Comb LR RESULTS'!$B$18+R74*'Comb LR RESULTS'!$B$19+S74*'Comb LR RESULTS'!$B$20+T74*'Comb LR RESULTS'!$B$21+U74*'Comb LR RESULTS'!$B$22</f>
        <v>0.57194603625907825</v>
      </c>
      <c r="X74">
        <f>'NO Z LR RESULTS'!$B$17+'NO Z LR RESULTS'!$B$19*F74+'NO Z LR RESULTS'!$B$18*K74+'NO Z LR RESULTS'!$B$20*L74+'NO Z LR RESULTS'!$B$21*M74+'NO Z LR RESULTS'!$B$22*N74</f>
        <v>0.33361395752912693</v>
      </c>
    </row>
    <row r="75" spans="1:24" x14ac:dyDescent="0.3">
      <c r="A75" t="s">
        <v>350</v>
      </c>
      <c r="B75" t="s">
        <v>80</v>
      </c>
      <c r="C75">
        <v>2024</v>
      </c>
      <c r="D75">
        <v>230</v>
      </c>
      <c r="E75">
        <v>147</v>
      </c>
      <c r="F75">
        <v>27.2</v>
      </c>
      <c r="G75">
        <v>104.9</v>
      </c>
      <c r="H75">
        <v>111</v>
      </c>
      <c r="I75">
        <v>12.2</v>
      </c>
      <c r="J75">
        <v>24.3</v>
      </c>
      <c r="K75">
        <v>52.7</v>
      </c>
      <c r="L75">
        <v>28.4</v>
      </c>
      <c r="M75">
        <v>29.4</v>
      </c>
      <c r="N75">
        <v>79.2</v>
      </c>
      <c r="O75">
        <v>43.7</v>
      </c>
      <c r="P75">
        <v>-8.1999999999999993</v>
      </c>
      <c r="Q75">
        <f t="shared" si="6"/>
        <v>-1.6963078761198884</v>
      </c>
      <c r="R75">
        <f t="shared" si="7"/>
        <v>0.24761090329872848</v>
      </c>
      <c r="S75">
        <f t="shared" si="8"/>
        <v>-0.55929783400530997</v>
      </c>
      <c r="T75">
        <f t="shared" si="9"/>
        <v>1.8061119573922804</v>
      </c>
      <c r="U75">
        <f t="shared" si="10"/>
        <v>-1.0373357287309752</v>
      </c>
      <c r="V75">
        <f t="shared" si="11"/>
        <v>1.9540485473074056</v>
      </c>
      <c r="W75">
        <f>Q75*'Comb LR RESULTS'!$B$18+R75*'Comb LR RESULTS'!$B$19+S75*'Comb LR RESULTS'!$B$20+T75*'Comb LR RESULTS'!$B$21+U75*'Comb LR RESULTS'!$B$22</f>
        <v>0.93422360081613087</v>
      </c>
      <c r="X75">
        <f>'NO Z LR RESULTS'!$B$17+'NO Z LR RESULTS'!$B$19*F75+'NO Z LR RESULTS'!$B$18*K75+'NO Z LR RESULTS'!$B$20*L75+'NO Z LR RESULTS'!$B$21*M75+'NO Z LR RESULTS'!$B$22*N75</f>
        <v>0.34483935032556123</v>
      </c>
    </row>
    <row r="76" spans="1:24" x14ac:dyDescent="0.3">
      <c r="A76" t="s">
        <v>368</v>
      </c>
      <c r="B76" t="s">
        <v>23</v>
      </c>
      <c r="C76">
        <v>2024</v>
      </c>
      <c r="D76">
        <v>305</v>
      </c>
      <c r="E76">
        <v>210</v>
      </c>
      <c r="F76">
        <v>27.1</v>
      </c>
      <c r="G76">
        <v>105.3</v>
      </c>
      <c r="H76">
        <v>111.3</v>
      </c>
      <c r="I76">
        <v>11.4</v>
      </c>
      <c r="J76">
        <v>15</v>
      </c>
      <c r="K76">
        <v>47.5</v>
      </c>
      <c r="L76">
        <v>32.5</v>
      </c>
      <c r="M76">
        <v>39</v>
      </c>
      <c r="N76">
        <v>85.8</v>
      </c>
      <c r="O76">
        <v>35.6</v>
      </c>
      <c r="P76">
        <v>4.5999999999999996</v>
      </c>
      <c r="Q76">
        <f t="shared" si="6"/>
        <v>-0.7636999687789473</v>
      </c>
      <c r="R76">
        <f t="shared" si="7"/>
        <v>0.39435913626885444</v>
      </c>
      <c r="S76">
        <f t="shared" si="8"/>
        <v>1.0499785621959241</v>
      </c>
      <c r="T76">
        <f t="shared" si="9"/>
        <v>0.71078303675511501</v>
      </c>
      <c r="U76">
        <f t="shared" si="10"/>
        <v>0.21050986492500887</v>
      </c>
      <c r="V76">
        <f t="shared" si="11"/>
        <v>-0.91904622287591087</v>
      </c>
      <c r="W76">
        <f>Q76*'Comb LR RESULTS'!$B$18+R76*'Comb LR RESULTS'!$B$19+S76*'Comb LR RESULTS'!$B$20+T76*'Comb LR RESULTS'!$B$21+U76*'Comb LR RESULTS'!$B$22</f>
        <v>0.24686456038713092</v>
      </c>
      <c r="X76">
        <f>'NO Z LR RESULTS'!$B$17+'NO Z LR RESULTS'!$B$19*F76+'NO Z LR RESULTS'!$B$18*K76+'NO Z LR RESULTS'!$B$20*L76+'NO Z LR RESULTS'!$B$21*M76+'NO Z LR RESULTS'!$B$22*N76</f>
        <v>0.34547754058187419</v>
      </c>
    </row>
    <row r="77" spans="1:24" x14ac:dyDescent="0.3">
      <c r="A77" t="s">
        <v>343</v>
      </c>
      <c r="B77" t="s">
        <v>35</v>
      </c>
      <c r="C77">
        <v>2024</v>
      </c>
      <c r="D77">
        <v>336</v>
      </c>
      <c r="E77">
        <v>219</v>
      </c>
      <c r="F77">
        <v>26.9</v>
      </c>
      <c r="G77">
        <v>106.6</v>
      </c>
      <c r="H77">
        <v>116.1</v>
      </c>
      <c r="I77">
        <v>10.5</v>
      </c>
      <c r="J77">
        <v>16.8</v>
      </c>
      <c r="K77">
        <v>47.6</v>
      </c>
      <c r="L77">
        <v>30.8</v>
      </c>
      <c r="M77">
        <v>37.1</v>
      </c>
      <c r="N77">
        <v>80.099999999999994</v>
      </c>
      <c r="O77">
        <v>34.799999999999997</v>
      </c>
      <c r="P77">
        <v>-1</v>
      </c>
      <c r="Q77">
        <f t="shared" si="6"/>
        <v>-1.1503910523105567</v>
      </c>
      <c r="R77">
        <f t="shared" si="7"/>
        <v>0.87129089342177302</v>
      </c>
      <c r="S77">
        <f t="shared" si="8"/>
        <v>0.73147594211443012</v>
      </c>
      <c r="T77">
        <f t="shared" si="9"/>
        <v>0.60260240261811049</v>
      </c>
      <c r="U77">
        <f t="shared" si="10"/>
        <v>-0.86717496595970611</v>
      </c>
      <c r="V77">
        <f t="shared" si="11"/>
        <v>0.45920126757460311</v>
      </c>
      <c r="W77">
        <f>Q77*'Comb LR RESULTS'!$B$18+R77*'Comb LR RESULTS'!$B$19+S77*'Comb LR RESULTS'!$B$20+T77*'Comb LR RESULTS'!$B$21+U77*'Comb LR RESULTS'!$B$22</f>
        <v>0.68038007788877408</v>
      </c>
      <c r="X77">
        <f>'NO Z LR RESULTS'!$B$17+'NO Z LR RESULTS'!$B$19*F77+'NO Z LR RESULTS'!$B$18*K77+'NO Z LR RESULTS'!$B$20*L77+'NO Z LR RESULTS'!$B$21*M77+'NO Z LR RESULTS'!$B$22*N77</f>
        <v>0.33308291106570342</v>
      </c>
    </row>
    <row r="78" spans="1:24" x14ac:dyDescent="0.3">
      <c r="A78" t="s">
        <v>114</v>
      </c>
      <c r="B78" t="s">
        <v>88</v>
      </c>
      <c r="C78">
        <v>2024</v>
      </c>
      <c r="D78">
        <v>348</v>
      </c>
      <c r="E78">
        <v>210</v>
      </c>
      <c r="F78">
        <v>26.7</v>
      </c>
      <c r="G78">
        <v>106.2</v>
      </c>
      <c r="H78">
        <v>111.1</v>
      </c>
      <c r="I78">
        <v>5.7</v>
      </c>
      <c r="J78">
        <v>15.9</v>
      </c>
      <c r="K78">
        <v>53.3</v>
      </c>
      <c r="L78">
        <v>37.4</v>
      </c>
      <c r="M78">
        <v>26.5</v>
      </c>
      <c r="N78">
        <v>85.6</v>
      </c>
      <c r="O78">
        <v>32.799999999999997</v>
      </c>
      <c r="P78">
        <v>0.3</v>
      </c>
      <c r="Q78">
        <f t="shared" si="6"/>
        <v>0.3508802131651037</v>
      </c>
      <c r="R78">
        <f t="shared" si="7"/>
        <v>0.72454266045164706</v>
      </c>
      <c r="S78">
        <f t="shared" si="8"/>
        <v>-1.0454334120244326</v>
      </c>
      <c r="T78">
        <f t="shared" si="9"/>
        <v>0.33215081727560058</v>
      </c>
      <c r="U78">
        <f t="shared" si="10"/>
        <v>0.17269636208694816</v>
      </c>
      <c r="V78">
        <f t="shared" si="11"/>
        <v>2.2803107408298358</v>
      </c>
      <c r="W78">
        <f>Q78*'Comb LR RESULTS'!$B$18+R78*'Comb LR RESULTS'!$B$19+S78*'Comb LR RESULTS'!$B$20+T78*'Comb LR RESULTS'!$B$21+U78*'Comb LR RESULTS'!$B$22</f>
        <v>0.80920321460115108</v>
      </c>
      <c r="X78">
        <f>'NO Z LR RESULTS'!$B$17+'NO Z LR RESULTS'!$B$19*F78+'NO Z LR RESULTS'!$B$18*K78+'NO Z LR RESULTS'!$B$20*L78+'NO Z LR RESULTS'!$B$21*M78+'NO Z LR RESULTS'!$B$22*N78</f>
        <v>0.35149862949435962</v>
      </c>
    </row>
    <row r="79" spans="1:24" x14ac:dyDescent="0.3">
      <c r="A79" t="s">
        <v>92</v>
      </c>
      <c r="B79" t="s">
        <v>48</v>
      </c>
      <c r="C79">
        <v>2024</v>
      </c>
      <c r="D79">
        <v>293</v>
      </c>
      <c r="E79">
        <v>187</v>
      </c>
      <c r="F79">
        <v>26.7</v>
      </c>
      <c r="G79">
        <v>104.5</v>
      </c>
      <c r="H79">
        <v>109.3</v>
      </c>
      <c r="I79">
        <v>4.8</v>
      </c>
      <c r="J79">
        <v>13.8</v>
      </c>
      <c r="K79">
        <v>47.7</v>
      </c>
      <c r="L79">
        <v>33.9</v>
      </c>
      <c r="M79">
        <v>29.7</v>
      </c>
      <c r="N79">
        <v>79.599999999999994</v>
      </c>
      <c r="O79">
        <v>36.1</v>
      </c>
      <c r="P79">
        <v>-3.7</v>
      </c>
      <c r="Q79">
        <f t="shared" si="6"/>
        <v>-0.44524848822350438</v>
      </c>
      <c r="R79">
        <f t="shared" si="7"/>
        <v>0.10086267032859726</v>
      </c>
      <c r="S79">
        <f t="shared" si="8"/>
        <v>-0.50900794662402138</v>
      </c>
      <c r="T79">
        <f t="shared" si="9"/>
        <v>0.77839593309074251</v>
      </c>
      <c r="U79">
        <f t="shared" si="10"/>
        <v>-0.96170872305485644</v>
      </c>
      <c r="V79">
        <f t="shared" si="11"/>
        <v>1.9047267848747131</v>
      </c>
      <c r="W79">
        <f>Q79*'Comb LR RESULTS'!$B$18+R79*'Comb LR RESULTS'!$B$19+S79*'Comb LR RESULTS'!$B$20+T79*'Comb LR RESULTS'!$B$21+U79*'Comb LR RESULTS'!$B$22</f>
        <v>0.53959714523274394</v>
      </c>
      <c r="X79">
        <f>'NO Z LR RESULTS'!$B$17+'NO Z LR RESULTS'!$B$19*F79+'NO Z LR RESULTS'!$B$18*K79+'NO Z LR RESULTS'!$B$20*L79+'NO Z LR RESULTS'!$B$21*M79+'NO Z LR RESULTS'!$B$22*N79</f>
        <v>0.33308928119951653</v>
      </c>
    </row>
    <row r="80" spans="1:24" x14ac:dyDescent="0.3">
      <c r="A80" t="s">
        <v>119</v>
      </c>
      <c r="B80" t="s">
        <v>40</v>
      </c>
      <c r="C80">
        <v>2024</v>
      </c>
      <c r="D80">
        <v>375</v>
      </c>
      <c r="E80">
        <v>258</v>
      </c>
      <c r="F80">
        <v>26.7</v>
      </c>
      <c r="G80">
        <v>105.6</v>
      </c>
      <c r="H80">
        <v>111.6</v>
      </c>
      <c r="I80">
        <v>8.5</v>
      </c>
      <c r="J80">
        <v>10.8</v>
      </c>
      <c r="K80">
        <v>47.2</v>
      </c>
      <c r="L80">
        <v>36.4</v>
      </c>
      <c r="M80">
        <v>30.4</v>
      </c>
      <c r="N80">
        <v>86.7</v>
      </c>
      <c r="O80">
        <v>39.700000000000003</v>
      </c>
      <c r="P80">
        <v>-3.2</v>
      </c>
      <c r="Q80">
        <f t="shared" si="6"/>
        <v>0.1234148699112157</v>
      </c>
      <c r="R80">
        <f t="shared" si="7"/>
        <v>0.50442031099645024</v>
      </c>
      <c r="S80">
        <f t="shared" si="8"/>
        <v>-0.39166487606768147</v>
      </c>
      <c r="T80">
        <f t="shared" si="9"/>
        <v>1.2652087867072606</v>
      </c>
      <c r="U80">
        <f t="shared" si="10"/>
        <v>0.38067062769628063</v>
      </c>
      <c r="V80">
        <f t="shared" si="11"/>
        <v>1.9040382159863274</v>
      </c>
      <c r="W80">
        <f>Q80*'Comb LR RESULTS'!$B$18+R80*'Comb LR RESULTS'!$B$19+S80*'Comb LR RESULTS'!$B$20+T80*'Comb LR RESULTS'!$B$21+U80*'Comb LR RESULTS'!$B$22</f>
        <v>0.85618471710986688</v>
      </c>
      <c r="X80">
        <f>'NO Z LR RESULTS'!$B$17+'NO Z LR RESULTS'!$B$19*F80+'NO Z LR RESULTS'!$B$18*K80+'NO Z LR RESULTS'!$B$20*L80+'NO Z LR RESULTS'!$B$21*M80+'NO Z LR RESULTS'!$B$22*N80</f>
        <v>0.34839916434768914</v>
      </c>
    </row>
    <row r="81" spans="1:24" x14ac:dyDescent="0.3">
      <c r="A81" t="s">
        <v>601</v>
      </c>
      <c r="B81" t="s">
        <v>25</v>
      </c>
      <c r="C81">
        <v>2024</v>
      </c>
      <c r="D81">
        <v>271</v>
      </c>
      <c r="E81">
        <v>180</v>
      </c>
      <c r="F81">
        <v>26.7</v>
      </c>
      <c r="G81">
        <v>104.8</v>
      </c>
      <c r="H81">
        <v>111.1</v>
      </c>
      <c r="I81">
        <v>12.2</v>
      </c>
      <c r="J81">
        <v>13.8</v>
      </c>
      <c r="K81">
        <v>46.1</v>
      </c>
      <c r="L81">
        <v>32.299999999999997</v>
      </c>
      <c r="M81">
        <v>35.5</v>
      </c>
      <c r="N81">
        <v>79.7</v>
      </c>
      <c r="O81">
        <v>28.5</v>
      </c>
      <c r="P81">
        <v>1.6</v>
      </c>
      <c r="Q81">
        <f t="shared" si="6"/>
        <v>-0.80919303742972548</v>
      </c>
      <c r="R81">
        <f t="shared" si="7"/>
        <v>0.21092384505619308</v>
      </c>
      <c r="S81">
        <f t="shared" si="8"/>
        <v>0.46326320941422428</v>
      </c>
      <c r="T81">
        <f t="shared" si="9"/>
        <v>-0.24932009121079535</v>
      </c>
      <c r="U81">
        <f t="shared" si="10"/>
        <v>-0.9428019716358248</v>
      </c>
      <c r="V81">
        <f t="shared" si="11"/>
        <v>-0.3680505213627272</v>
      </c>
      <c r="W81">
        <f>Q81*'Comb LR RESULTS'!$B$18+R81*'Comb LR RESULTS'!$B$19+S81*'Comb LR RESULTS'!$B$20+T81*'Comb LR RESULTS'!$B$21+U81*'Comb LR RESULTS'!$B$22</f>
        <v>4.1557622289292717E-3</v>
      </c>
      <c r="X81">
        <f>'NO Z LR RESULTS'!$B$17+'NO Z LR RESULTS'!$B$19*F81+'NO Z LR RESULTS'!$B$18*K81+'NO Z LR RESULTS'!$B$20*L81+'NO Z LR RESULTS'!$B$21*M81+'NO Z LR RESULTS'!$B$22*N81</f>
        <v>0.32959459905232807</v>
      </c>
    </row>
    <row r="82" spans="1:24" x14ac:dyDescent="0.3">
      <c r="A82" t="s">
        <v>65</v>
      </c>
      <c r="B82" t="s">
        <v>61</v>
      </c>
      <c r="C82">
        <v>2024</v>
      </c>
      <c r="D82">
        <v>353</v>
      </c>
      <c r="E82">
        <v>217</v>
      </c>
      <c r="F82">
        <v>26.7</v>
      </c>
      <c r="G82">
        <v>106.1</v>
      </c>
      <c r="H82">
        <v>112.1</v>
      </c>
      <c r="I82">
        <v>7.4</v>
      </c>
      <c r="J82">
        <v>21.9</v>
      </c>
      <c r="K82">
        <v>54.8</v>
      </c>
      <c r="L82">
        <v>32.9</v>
      </c>
      <c r="M82">
        <v>26.2</v>
      </c>
      <c r="N82">
        <v>83.5</v>
      </c>
      <c r="O82">
        <v>31.9</v>
      </c>
      <c r="P82">
        <v>1.2</v>
      </c>
      <c r="Q82">
        <f t="shared" si="6"/>
        <v>-0.67271383147739239</v>
      </c>
      <c r="R82">
        <f t="shared" si="7"/>
        <v>0.68785560220911168</v>
      </c>
      <c r="S82">
        <f t="shared" si="8"/>
        <v>-1.0957232994057211</v>
      </c>
      <c r="T82">
        <f t="shared" si="9"/>
        <v>0.21044760387147129</v>
      </c>
      <c r="U82">
        <f t="shared" si="10"/>
        <v>-0.22434541771268238</v>
      </c>
      <c r="V82">
        <f t="shared" si="11"/>
        <v>1.5456580917215941</v>
      </c>
      <c r="W82">
        <f>Q82*'Comb LR RESULTS'!$B$18+R82*'Comb LR RESULTS'!$B$19+S82*'Comb LR RESULTS'!$B$20+T82*'Comb LR RESULTS'!$B$21+U82*'Comb LR RESULTS'!$B$22</f>
        <v>0.7016308224328025</v>
      </c>
      <c r="X82">
        <f>'NO Z LR RESULTS'!$B$17+'NO Z LR RESULTS'!$B$19*F82+'NO Z LR RESULTS'!$B$18*K82+'NO Z LR RESULTS'!$B$20*L82+'NO Z LR RESULTS'!$B$21*M82+'NO Z LR RESULTS'!$B$22*N82</f>
        <v>0.35321415896353137</v>
      </c>
    </row>
    <row r="83" spans="1:24" x14ac:dyDescent="0.3">
      <c r="A83" t="s">
        <v>111</v>
      </c>
      <c r="B83" t="s">
        <v>112</v>
      </c>
      <c r="C83">
        <v>2024</v>
      </c>
      <c r="D83">
        <v>234</v>
      </c>
      <c r="E83">
        <v>169</v>
      </c>
      <c r="F83">
        <v>26.6</v>
      </c>
      <c r="G83">
        <v>104.3</v>
      </c>
      <c r="H83">
        <v>111</v>
      </c>
      <c r="I83">
        <v>3.6</v>
      </c>
      <c r="J83">
        <v>13.7</v>
      </c>
      <c r="K83">
        <v>51.3</v>
      </c>
      <c r="L83">
        <v>37.6</v>
      </c>
      <c r="M83">
        <v>24</v>
      </c>
      <c r="N83">
        <v>93.1</v>
      </c>
      <c r="O83">
        <v>27.5</v>
      </c>
      <c r="P83">
        <v>4.5</v>
      </c>
      <c r="Q83">
        <f t="shared" si="6"/>
        <v>0.39637328181588199</v>
      </c>
      <c r="R83">
        <f t="shared" si="7"/>
        <v>2.7488553843531664E-2</v>
      </c>
      <c r="S83">
        <f t="shared" si="8"/>
        <v>-1.4645158068685038</v>
      </c>
      <c r="T83">
        <f t="shared" si="9"/>
        <v>-0.3845458838820503</v>
      </c>
      <c r="U83">
        <f t="shared" si="10"/>
        <v>1.590702718514204</v>
      </c>
      <c r="V83">
        <f t="shared" si="11"/>
        <v>-8.6870959868336872E-2</v>
      </c>
      <c r="W83">
        <f>Q83*'Comb LR RESULTS'!$B$18+R83*'Comb LR RESULTS'!$B$19+S83*'Comb LR RESULTS'!$B$20+T83*'Comb LR RESULTS'!$B$21+U83*'Comb LR RESULTS'!$B$22</f>
        <v>-2.9780906175230715E-2</v>
      </c>
      <c r="X83">
        <f>'NO Z LR RESULTS'!$B$17+'NO Z LR RESULTS'!$B$19*F83+'NO Z LR RESULTS'!$B$18*K83+'NO Z LR RESULTS'!$B$20*L83+'NO Z LR RESULTS'!$B$21*M83+'NO Z LR RESULTS'!$B$22*N83</f>
        <v>0.37245754059412095</v>
      </c>
    </row>
    <row r="84" spans="1:24" x14ac:dyDescent="0.3">
      <c r="A84" t="s">
        <v>339</v>
      </c>
      <c r="B84" t="s">
        <v>85</v>
      </c>
      <c r="C84">
        <v>2024</v>
      </c>
      <c r="D84">
        <v>253</v>
      </c>
      <c r="E84">
        <v>208</v>
      </c>
      <c r="F84">
        <v>26.4</v>
      </c>
      <c r="G84">
        <v>104.8</v>
      </c>
      <c r="H84">
        <v>108.8</v>
      </c>
      <c r="I84">
        <v>9.1</v>
      </c>
      <c r="J84">
        <v>13.9</v>
      </c>
      <c r="K84">
        <v>50.4</v>
      </c>
      <c r="L84">
        <v>36.5</v>
      </c>
      <c r="M84">
        <v>30</v>
      </c>
      <c r="N84">
        <v>91.1</v>
      </c>
      <c r="O84">
        <v>26.2</v>
      </c>
      <c r="P84">
        <v>7.7</v>
      </c>
      <c r="Q84">
        <f t="shared" si="6"/>
        <v>0.14616140423660481</v>
      </c>
      <c r="R84">
        <f t="shared" si="7"/>
        <v>0.21092384505619308</v>
      </c>
      <c r="S84">
        <f t="shared" si="8"/>
        <v>-0.45871805924273268</v>
      </c>
      <c r="T84">
        <f t="shared" si="9"/>
        <v>-0.56033941435468182</v>
      </c>
      <c r="U84">
        <f t="shared" si="10"/>
        <v>1.2125676901336024</v>
      </c>
      <c r="V84">
        <f t="shared" si="11"/>
        <v>-0.95710379595275352</v>
      </c>
      <c r="W84">
        <f>Q84*'Comb LR RESULTS'!$B$18+R84*'Comb LR RESULTS'!$B$19+S84*'Comb LR RESULTS'!$B$20+T84*'Comb LR RESULTS'!$B$21+U84*'Comb LR RESULTS'!$B$22</f>
        <v>-0.13329620077272042</v>
      </c>
      <c r="X84">
        <f>'NO Z LR RESULTS'!$B$17+'NO Z LR RESULTS'!$B$19*F84+'NO Z LR RESULTS'!$B$18*K84+'NO Z LR RESULTS'!$B$20*L84+'NO Z LR RESULTS'!$B$21*M84+'NO Z LR RESULTS'!$B$22*N84</f>
        <v>0.36216662234520069</v>
      </c>
    </row>
    <row r="85" spans="1:24" x14ac:dyDescent="0.3">
      <c r="A85" t="s">
        <v>156</v>
      </c>
      <c r="B85" t="s">
        <v>157</v>
      </c>
      <c r="C85">
        <v>2024</v>
      </c>
      <c r="D85">
        <v>249</v>
      </c>
      <c r="E85">
        <v>171</v>
      </c>
      <c r="F85">
        <v>26.3</v>
      </c>
      <c r="G85">
        <v>105.1</v>
      </c>
      <c r="H85">
        <v>111</v>
      </c>
      <c r="I85">
        <v>6.4</v>
      </c>
      <c r="J85">
        <v>17.3</v>
      </c>
      <c r="K85">
        <v>53</v>
      </c>
      <c r="L85">
        <v>35.700000000000003</v>
      </c>
      <c r="M85">
        <v>24</v>
      </c>
      <c r="N85">
        <v>88.3</v>
      </c>
      <c r="O85">
        <v>28.4</v>
      </c>
      <c r="P85">
        <v>4.5</v>
      </c>
      <c r="Q85">
        <f t="shared" si="6"/>
        <v>-3.5810870366504953E-2</v>
      </c>
      <c r="R85">
        <f t="shared" si="7"/>
        <v>0.32098501978378885</v>
      </c>
      <c r="S85">
        <f t="shared" si="8"/>
        <v>-1.4645158068685038</v>
      </c>
      <c r="T85">
        <f t="shared" si="9"/>
        <v>-0.26284267047792104</v>
      </c>
      <c r="U85">
        <f t="shared" si="10"/>
        <v>0.68317865040076076</v>
      </c>
      <c r="V85">
        <f t="shared" si="11"/>
        <v>0.80366863540710587</v>
      </c>
      <c r="W85">
        <f>Q85*'Comb LR RESULTS'!$B$18+R85*'Comb LR RESULTS'!$B$19+S85*'Comb LR RESULTS'!$B$20+T85*'Comb LR RESULTS'!$B$21+U85*'Comb LR RESULTS'!$B$22</f>
        <v>0.28687813397321665</v>
      </c>
      <c r="X85">
        <f>'NO Z LR RESULTS'!$B$17+'NO Z LR RESULTS'!$B$19*F85+'NO Z LR RESULTS'!$B$18*K85+'NO Z LR RESULTS'!$B$20*L85+'NO Z LR RESULTS'!$B$21*M85+'NO Z LR RESULTS'!$B$22*N85</f>
        <v>0.36206605807337633</v>
      </c>
    </row>
    <row r="86" spans="1:24" x14ac:dyDescent="0.3">
      <c r="A86" t="s">
        <v>84</v>
      </c>
      <c r="B86" t="s">
        <v>85</v>
      </c>
      <c r="C86">
        <v>2024</v>
      </c>
      <c r="D86">
        <v>325</v>
      </c>
      <c r="E86">
        <v>236</v>
      </c>
      <c r="F86">
        <v>26.3</v>
      </c>
      <c r="G86">
        <v>107</v>
      </c>
      <c r="H86">
        <v>113.5</v>
      </c>
      <c r="I86">
        <v>5.9</v>
      </c>
      <c r="J86">
        <v>16.3</v>
      </c>
      <c r="K86">
        <v>44.8</v>
      </c>
      <c r="L86">
        <v>28.5</v>
      </c>
      <c r="M86">
        <v>38.799999999999997</v>
      </c>
      <c r="N86">
        <v>84.5</v>
      </c>
      <c r="O86">
        <v>27.4</v>
      </c>
      <c r="P86">
        <v>6.2</v>
      </c>
      <c r="Q86">
        <f t="shared" si="6"/>
        <v>-1.6735613417944994</v>
      </c>
      <c r="R86">
        <f t="shared" si="7"/>
        <v>1.0180391263919042</v>
      </c>
      <c r="S86">
        <f t="shared" si="8"/>
        <v>1.0164519706083979</v>
      </c>
      <c r="T86">
        <f t="shared" si="9"/>
        <v>-0.39806846314917599</v>
      </c>
      <c r="U86">
        <f t="shared" si="10"/>
        <v>-3.527790352238161E-2</v>
      </c>
      <c r="V86">
        <f t="shared" si="11"/>
        <v>-2.0347647456377875</v>
      </c>
      <c r="W86">
        <f>Q86*'Comb LR RESULTS'!$B$18+R86*'Comb LR RESULTS'!$B$19+S86*'Comb LR RESULTS'!$B$20+T86*'Comb LR RESULTS'!$B$21+U86*'Comb LR RESULTS'!$B$22</f>
        <v>0.18583408642207627</v>
      </c>
      <c r="X86">
        <f>'NO Z LR RESULTS'!$B$17+'NO Z LR RESULTS'!$B$19*F86+'NO Z LR RESULTS'!$B$18*K86+'NO Z LR RESULTS'!$B$20*L86+'NO Z LR RESULTS'!$B$21*M86+'NO Z LR RESULTS'!$B$22*N86</f>
        <v>0.34333535773535789</v>
      </c>
    </row>
    <row r="87" spans="1:24" x14ac:dyDescent="0.3">
      <c r="A87" t="s">
        <v>351</v>
      </c>
      <c r="B87" t="s">
        <v>112</v>
      </c>
      <c r="C87">
        <v>2024</v>
      </c>
      <c r="D87">
        <v>269</v>
      </c>
      <c r="E87">
        <v>133</v>
      </c>
      <c r="F87">
        <v>26.3</v>
      </c>
      <c r="G87">
        <v>104.1</v>
      </c>
      <c r="H87">
        <v>110.7</v>
      </c>
      <c r="I87">
        <v>11.3</v>
      </c>
      <c r="J87">
        <v>15.5</v>
      </c>
      <c r="K87">
        <v>48.4</v>
      </c>
      <c r="L87">
        <v>32.9</v>
      </c>
      <c r="M87">
        <v>27.8</v>
      </c>
      <c r="N87">
        <v>74.2</v>
      </c>
      <c r="O87">
        <v>47.3</v>
      </c>
      <c r="P87">
        <v>-14.1</v>
      </c>
      <c r="Q87">
        <f t="shared" si="6"/>
        <v>-0.67271383147739239</v>
      </c>
      <c r="R87">
        <f t="shared" si="7"/>
        <v>-4.5885562641533942E-2</v>
      </c>
      <c r="S87">
        <f t="shared" si="8"/>
        <v>-0.82751056670551537</v>
      </c>
      <c r="T87">
        <f t="shared" si="9"/>
        <v>2.2929248110087976</v>
      </c>
      <c r="U87">
        <f t="shared" si="10"/>
        <v>-1.982673299682479</v>
      </c>
      <c r="V87">
        <f t="shared" si="11"/>
        <v>4.3845092832778656</v>
      </c>
      <c r="W87">
        <f>Q87*'Comb LR RESULTS'!$B$18+R87*'Comb LR RESULTS'!$B$19+S87*'Comb LR RESULTS'!$B$20+T87*'Comb LR RESULTS'!$B$21+U87*'Comb LR RESULTS'!$B$22</f>
        <v>1.1917878043388959</v>
      </c>
      <c r="X87">
        <f>'NO Z LR RESULTS'!$B$17+'NO Z LR RESULTS'!$B$19*F87+'NO Z LR RESULTS'!$B$18*K87+'NO Z LR RESULTS'!$B$20*L87+'NO Z LR RESULTS'!$B$21*M87+'NO Z LR RESULTS'!$B$22*N87</f>
        <v>0.32038429812646135</v>
      </c>
    </row>
    <row r="88" spans="1:24" x14ac:dyDescent="0.3">
      <c r="A88" t="s">
        <v>47</v>
      </c>
      <c r="B88" t="s">
        <v>48</v>
      </c>
      <c r="C88">
        <v>2024</v>
      </c>
      <c r="D88">
        <v>350</v>
      </c>
      <c r="E88">
        <v>224</v>
      </c>
      <c r="F88">
        <v>26.3</v>
      </c>
      <c r="G88">
        <v>107.1</v>
      </c>
      <c r="H88">
        <v>111.4</v>
      </c>
      <c r="I88">
        <v>10.7</v>
      </c>
      <c r="J88">
        <v>26.4</v>
      </c>
      <c r="K88">
        <v>55.1</v>
      </c>
      <c r="L88">
        <v>28.7</v>
      </c>
      <c r="M88">
        <v>30.6</v>
      </c>
      <c r="N88">
        <v>79.2</v>
      </c>
      <c r="O88">
        <v>34.9</v>
      </c>
      <c r="P88">
        <v>-3.1</v>
      </c>
      <c r="Q88">
        <f t="shared" si="6"/>
        <v>-1.6280682731437219</v>
      </c>
      <c r="R88">
        <f t="shared" si="7"/>
        <v>1.0547261846344345</v>
      </c>
      <c r="S88">
        <f t="shared" si="8"/>
        <v>-0.35813828448015528</v>
      </c>
      <c r="T88">
        <f t="shared" si="9"/>
        <v>0.61612498188523623</v>
      </c>
      <c r="U88">
        <f t="shared" si="10"/>
        <v>-1.0373357287309752</v>
      </c>
      <c r="V88">
        <f t="shared" si="11"/>
        <v>1.4382569065870794</v>
      </c>
      <c r="W88">
        <f>Q88*'Comb LR RESULTS'!$B$18+R88*'Comb LR RESULTS'!$B$19+S88*'Comb LR RESULTS'!$B$20+T88*'Comb LR RESULTS'!$B$21+U88*'Comb LR RESULTS'!$B$22</f>
        <v>0.98162987101774424</v>
      </c>
      <c r="X88">
        <f>'NO Z LR RESULTS'!$B$17+'NO Z LR RESULTS'!$B$19*F88+'NO Z LR RESULTS'!$B$18*K88+'NO Z LR RESULTS'!$B$20*L88+'NO Z LR RESULTS'!$B$21*M88+'NO Z LR RESULTS'!$B$22*N88</f>
        <v>0.34243151627008661</v>
      </c>
    </row>
    <row r="89" spans="1:24" x14ac:dyDescent="0.3">
      <c r="A89" t="s">
        <v>102</v>
      </c>
      <c r="B89" t="s">
        <v>99</v>
      </c>
      <c r="C89">
        <v>2024</v>
      </c>
      <c r="D89">
        <v>195</v>
      </c>
      <c r="E89">
        <v>103</v>
      </c>
      <c r="F89">
        <v>26.2</v>
      </c>
      <c r="G89">
        <v>103.6</v>
      </c>
      <c r="H89">
        <v>106.9</v>
      </c>
      <c r="I89">
        <v>1</v>
      </c>
      <c r="J89">
        <v>12.9</v>
      </c>
      <c r="K89">
        <v>54.5</v>
      </c>
      <c r="L89">
        <v>41.6</v>
      </c>
      <c r="M89">
        <v>18.899999999999999</v>
      </c>
      <c r="N89">
        <v>79.3</v>
      </c>
      <c r="O89">
        <v>42.9</v>
      </c>
      <c r="P89">
        <v>-6.7</v>
      </c>
      <c r="Q89">
        <f t="shared" si="6"/>
        <v>1.3062346548314341</v>
      </c>
      <c r="R89">
        <f t="shared" si="7"/>
        <v>-0.22932085385419534</v>
      </c>
      <c r="S89">
        <f t="shared" si="8"/>
        <v>-2.3194438923504097</v>
      </c>
      <c r="T89">
        <f t="shared" si="9"/>
        <v>1.697931323255276</v>
      </c>
      <c r="U89">
        <f t="shared" si="10"/>
        <v>-1.0184289773119461</v>
      </c>
      <c r="V89">
        <f t="shared" si="11"/>
        <v>6.1127179938948712</v>
      </c>
      <c r="W89">
        <f>Q89*'Comb LR RESULTS'!$B$18+R89*'Comb LR RESULTS'!$B$19+S89*'Comb LR RESULTS'!$B$20+T89*'Comb LR RESULTS'!$B$21+U89*'Comb LR RESULTS'!$B$22</f>
        <v>1.1740559715664745</v>
      </c>
      <c r="X89">
        <f>'NO Z LR RESULTS'!$B$17+'NO Z LR RESULTS'!$B$19*F89+'NO Z LR RESULTS'!$B$18*K89+'NO Z LR RESULTS'!$B$20*L89+'NO Z LR RESULTS'!$B$21*M89+'NO Z LR RESULTS'!$B$22*N89</f>
        <v>0.33392034804291382</v>
      </c>
    </row>
    <row r="90" spans="1:24" x14ac:dyDescent="0.3">
      <c r="A90" t="s">
        <v>174</v>
      </c>
      <c r="B90" t="s">
        <v>25</v>
      </c>
      <c r="C90">
        <v>2024</v>
      </c>
      <c r="D90">
        <v>304</v>
      </c>
      <c r="E90">
        <v>225</v>
      </c>
      <c r="F90">
        <v>26.2</v>
      </c>
      <c r="G90">
        <v>102.9</v>
      </c>
      <c r="H90">
        <v>109.1</v>
      </c>
      <c r="I90">
        <v>8.9</v>
      </c>
      <c r="J90">
        <v>14.4</v>
      </c>
      <c r="K90">
        <v>48.7</v>
      </c>
      <c r="L90">
        <v>34.299999999999997</v>
      </c>
      <c r="M90">
        <v>33.4</v>
      </c>
      <c r="N90">
        <v>86.7</v>
      </c>
      <c r="O90">
        <v>22.9</v>
      </c>
      <c r="P90">
        <v>6.8</v>
      </c>
      <c r="Q90">
        <f t="shared" si="6"/>
        <v>-0.35426235092194946</v>
      </c>
      <c r="R90">
        <f t="shared" si="7"/>
        <v>-0.48613026155191713</v>
      </c>
      <c r="S90">
        <f t="shared" si="8"/>
        <v>0.11123399774520411</v>
      </c>
      <c r="T90">
        <f t="shared" si="9"/>
        <v>-1.0065845301698233</v>
      </c>
      <c r="U90">
        <f t="shared" si="10"/>
        <v>0.38067062769628063</v>
      </c>
      <c r="V90">
        <f t="shared" si="11"/>
        <v>-2.3388817680851748</v>
      </c>
      <c r="W90">
        <f>Q90*'Comb LR RESULTS'!$B$18+R90*'Comb LR RESULTS'!$B$19+S90*'Comb LR RESULTS'!$B$20+T90*'Comb LR RESULTS'!$B$21+U90*'Comb LR RESULTS'!$B$22</f>
        <v>-0.81217362144131133</v>
      </c>
      <c r="X90">
        <f>'NO Z LR RESULTS'!$B$17+'NO Z LR RESULTS'!$B$19*F90+'NO Z LR RESULTS'!$B$18*K90+'NO Z LR RESULTS'!$B$20*L90+'NO Z LR RESULTS'!$B$21*M90+'NO Z LR RESULTS'!$B$22*N90</f>
        <v>0.34836339325660676</v>
      </c>
    </row>
    <row r="91" spans="1:24" x14ac:dyDescent="0.3">
      <c r="A91" t="s">
        <v>373</v>
      </c>
      <c r="B91" t="s">
        <v>44</v>
      </c>
      <c r="C91">
        <v>2024</v>
      </c>
      <c r="D91">
        <v>389</v>
      </c>
      <c r="E91">
        <v>267</v>
      </c>
      <c r="F91">
        <v>26.2</v>
      </c>
      <c r="G91">
        <v>107.4</v>
      </c>
      <c r="H91">
        <v>113.1</v>
      </c>
      <c r="I91">
        <v>5.6</v>
      </c>
      <c r="J91">
        <v>11.2</v>
      </c>
      <c r="K91">
        <v>49.6</v>
      </c>
      <c r="L91">
        <v>38.4</v>
      </c>
      <c r="M91">
        <v>29.7</v>
      </c>
      <c r="N91">
        <v>87.5</v>
      </c>
      <c r="O91">
        <v>26.5</v>
      </c>
      <c r="P91">
        <v>3.9</v>
      </c>
      <c r="Q91">
        <f t="shared" si="6"/>
        <v>0.57834555641899177</v>
      </c>
      <c r="R91">
        <f t="shared" si="7"/>
        <v>1.1647873593620355</v>
      </c>
      <c r="S91">
        <f t="shared" si="8"/>
        <v>-0.50900794662402138</v>
      </c>
      <c r="T91">
        <f t="shared" si="9"/>
        <v>-0.51977167655330525</v>
      </c>
      <c r="U91">
        <f t="shared" si="10"/>
        <v>0.53192463904852072</v>
      </c>
      <c r="V91">
        <f t="shared" si="11"/>
        <v>1.2004445468032228</v>
      </c>
      <c r="W91">
        <f>Q91*'Comb LR RESULTS'!$B$18+R91*'Comb LR RESULTS'!$B$19+S91*'Comb LR RESULTS'!$B$20+T91*'Comb LR RESULTS'!$B$21+U91*'Comb LR RESULTS'!$B$22</f>
        <v>0.65175352103561168</v>
      </c>
      <c r="X91">
        <f>'NO Z LR RESULTS'!$B$17+'NO Z LR RESULTS'!$B$19*F91+'NO Z LR RESULTS'!$B$18*K91+'NO Z LR RESULTS'!$B$20*L91+'NO Z LR RESULTS'!$B$21*M91+'NO Z LR RESULTS'!$B$22*N91</f>
        <v>0.34863265477453115</v>
      </c>
    </row>
    <row r="92" spans="1:24" x14ac:dyDescent="0.3">
      <c r="A92" t="s">
        <v>349</v>
      </c>
      <c r="B92" t="s">
        <v>85</v>
      </c>
      <c r="C92">
        <v>2024</v>
      </c>
      <c r="D92">
        <v>324</v>
      </c>
      <c r="E92">
        <v>230</v>
      </c>
      <c r="F92">
        <v>26.1</v>
      </c>
      <c r="G92">
        <v>106.3</v>
      </c>
      <c r="H92">
        <v>111.2</v>
      </c>
      <c r="I92">
        <v>6.5</v>
      </c>
      <c r="J92">
        <v>11.7</v>
      </c>
      <c r="K92">
        <v>45.6</v>
      </c>
      <c r="L92">
        <v>33.9</v>
      </c>
      <c r="M92">
        <v>35</v>
      </c>
      <c r="N92">
        <v>81</v>
      </c>
      <c r="O92">
        <v>36.9</v>
      </c>
      <c r="P92">
        <v>-2.1</v>
      </c>
      <c r="Q92">
        <f t="shared" si="6"/>
        <v>-0.44524848822350438</v>
      </c>
      <c r="R92">
        <f t="shared" si="7"/>
        <v>0.76122971869417722</v>
      </c>
      <c r="S92">
        <f t="shared" si="8"/>
        <v>0.37944673044541</v>
      </c>
      <c r="T92">
        <f t="shared" si="9"/>
        <v>0.88657656722774614</v>
      </c>
      <c r="U92">
        <f t="shared" si="10"/>
        <v>-0.69701420318843432</v>
      </c>
      <c r="V92">
        <f t="shared" si="11"/>
        <v>1.5201252704414434</v>
      </c>
      <c r="W92">
        <f>Q92*'Comb LR RESULTS'!$B$18+R92*'Comb LR RESULTS'!$B$19+S92*'Comb LR RESULTS'!$B$20+T92*'Comb LR RESULTS'!$B$21+U92*'Comb LR RESULTS'!$B$22</f>
        <v>0.82494255016679063</v>
      </c>
      <c r="X92">
        <f>'NO Z LR RESULTS'!$B$17+'NO Z LR RESULTS'!$B$19*F92+'NO Z LR RESULTS'!$B$18*K92+'NO Z LR RESULTS'!$B$20*L92+'NO Z LR RESULTS'!$B$21*M92+'NO Z LR RESULTS'!$B$22*N92</f>
        <v>0.32928079566741325</v>
      </c>
    </row>
    <row r="93" spans="1:24" x14ac:dyDescent="0.3">
      <c r="A93" t="s">
        <v>144</v>
      </c>
      <c r="B93" t="s">
        <v>112</v>
      </c>
      <c r="C93">
        <v>2024</v>
      </c>
      <c r="D93">
        <v>363</v>
      </c>
      <c r="E93">
        <v>208</v>
      </c>
      <c r="F93">
        <v>26</v>
      </c>
      <c r="G93">
        <v>108.7</v>
      </c>
      <c r="H93">
        <v>114.7</v>
      </c>
      <c r="I93">
        <v>4.8</v>
      </c>
      <c r="J93">
        <v>15</v>
      </c>
      <c r="K93">
        <v>54.8</v>
      </c>
      <c r="L93">
        <v>39.799999999999997</v>
      </c>
      <c r="M93">
        <v>29.7</v>
      </c>
      <c r="N93">
        <v>80.7</v>
      </c>
      <c r="O93">
        <v>42</v>
      </c>
      <c r="P93">
        <v>-5.2</v>
      </c>
      <c r="Q93">
        <f t="shared" si="6"/>
        <v>0.89679703697443469</v>
      </c>
      <c r="R93">
        <f t="shared" si="7"/>
        <v>1.6417191165149541</v>
      </c>
      <c r="S93">
        <f t="shared" si="8"/>
        <v>-0.50900794662402138</v>
      </c>
      <c r="T93">
        <f t="shared" si="9"/>
        <v>1.5762281098511466</v>
      </c>
      <c r="U93">
        <f t="shared" si="10"/>
        <v>-0.75373445744552403</v>
      </c>
      <c r="V93">
        <f t="shared" si="11"/>
        <v>5.3774866674100803</v>
      </c>
      <c r="W93">
        <f>Q93*'Comb LR RESULTS'!$B$18+R93*'Comb LR RESULTS'!$B$19+S93*'Comb LR RESULTS'!$B$20+T93*'Comb LR RESULTS'!$B$21+U93*'Comb LR RESULTS'!$B$22</f>
        <v>1.9690498725137315</v>
      </c>
      <c r="X93">
        <f>'NO Z LR RESULTS'!$B$17+'NO Z LR RESULTS'!$B$19*F93+'NO Z LR RESULTS'!$B$18*K93+'NO Z LR RESULTS'!$B$20*L93+'NO Z LR RESULTS'!$B$21*M93+'NO Z LR RESULTS'!$B$22*N93</f>
        <v>0.33084824951797914</v>
      </c>
    </row>
    <row r="94" spans="1:24" x14ac:dyDescent="0.3">
      <c r="A94" t="s">
        <v>139</v>
      </c>
      <c r="B94" t="s">
        <v>32</v>
      </c>
      <c r="C94">
        <v>2024</v>
      </c>
      <c r="D94">
        <v>164</v>
      </c>
      <c r="E94">
        <v>108</v>
      </c>
      <c r="F94">
        <v>25.9</v>
      </c>
      <c r="G94">
        <v>106.1</v>
      </c>
      <c r="H94">
        <v>113.5</v>
      </c>
      <c r="I94">
        <v>3.7</v>
      </c>
      <c r="J94">
        <v>12.8</v>
      </c>
      <c r="K94">
        <v>56.2</v>
      </c>
      <c r="L94">
        <v>43.4</v>
      </c>
      <c r="M94">
        <v>18.899999999999999</v>
      </c>
      <c r="N94">
        <v>87.6</v>
      </c>
      <c r="O94">
        <v>27.9</v>
      </c>
      <c r="P94">
        <v>5.7</v>
      </c>
      <c r="Q94">
        <f t="shared" si="6"/>
        <v>1.7156722726884319</v>
      </c>
      <c r="R94">
        <f t="shared" si="7"/>
        <v>0.68785560220911168</v>
      </c>
      <c r="S94">
        <f t="shared" si="8"/>
        <v>-2.3194438923504097</v>
      </c>
      <c r="T94">
        <f t="shared" si="9"/>
        <v>-0.33045556681354854</v>
      </c>
      <c r="U94">
        <f t="shared" si="10"/>
        <v>0.5508313904675497</v>
      </c>
      <c r="V94">
        <f t="shared" si="11"/>
        <v>3.8416848099668552</v>
      </c>
      <c r="W94">
        <f>Q94*'Comb LR RESULTS'!$B$18+R94*'Comb LR RESULTS'!$B$19+S94*'Comb LR RESULTS'!$B$20+T94*'Comb LR RESULTS'!$B$21+U94*'Comb LR RESULTS'!$B$22</f>
        <v>0.84035528549571092</v>
      </c>
      <c r="X94">
        <f>'NO Z LR RESULTS'!$B$17+'NO Z LR RESULTS'!$B$19*F94+'NO Z LR RESULTS'!$B$18*K94+'NO Z LR RESULTS'!$B$20*L94+'NO Z LR RESULTS'!$B$21*M94+'NO Z LR RESULTS'!$B$22*N94</f>
        <v>0.35477416233929249</v>
      </c>
    </row>
    <row r="95" spans="1:24" x14ac:dyDescent="0.3">
      <c r="A95" t="s">
        <v>91</v>
      </c>
      <c r="B95" t="s">
        <v>42</v>
      </c>
      <c r="C95">
        <v>2024</v>
      </c>
      <c r="D95">
        <v>135</v>
      </c>
      <c r="E95">
        <v>93</v>
      </c>
      <c r="F95">
        <v>25.8</v>
      </c>
      <c r="G95">
        <v>106.9</v>
      </c>
      <c r="H95">
        <v>111.8</v>
      </c>
      <c r="I95">
        <v>4.3</v>
      </c>
      <c r="J95">
        <v>15.4</v>
      </c>
      <c r="K95">
        <v>45.3</v>
      </c>
      <c r="L95">
        <v>29.9</v>
      </c>
      <c r="M95">
        <v>32.700000000000003</v>
      </c>
      <c r="N95">
        <v>75</v>
      </c>
      <c r="O95">
        <v>34.6</v>
      </c>
      <c r="P95">
        <v>-8.6</v>
      </c>
      <c r="Q95">
        <f t="shared" si="6"/>
        <v>-1.3551098612390564</v>
      </c>
      <c r="R95">
        <f t="shared" si="7"/>
        <v>0.98135206814937403</v>
      </c>
      <c r="S95">
        <f t="shared" si="8"/>
        <v>-6.1090728111351453E-3</v>
      </c>
      <c r="T95">
        <f t="shared" si="9"/>
        <v>0.57555724408386011</v>
      </c>
      <c r="U95">
        <f t="shared" si="10"/>
        <v>-1.8314192883302389</v>
      </c>
      <c r="V95">
        <f t="shared" si="11"/>
        <v>2.0393278121355518</v>
      </c>
      <c r="W95">
        <f>Q95*'Comb LR RESULTS'!$B$18+R95*'Comb LR RESULTS'!$B$19+S95*'Comb LR RESULTS'!$B$20+T95*'Comb LR RESULTS'!$B$21+U95*'Comb LR RESULTS'!$B$22</f>
        <v>0.98017824587158764</v>
      </c>
      <c r="X95">
        <f>'NO Z LR RESULTS'!$B$17+'NO Z LR RESULTS'!$B$19*F95+'NO Z LR RESULTS'!$B$18*K95+'NO Z LR RESULTS'!$B$20*L95+'NO Z LR RESULTS'!$B$21*M95+'NO Z LR RESULTS'!$B$22*N95</f>
        <v>0.3190067638787587</v>
      </c>
    </row>
    <row r="96" spans="1:24" x14ac:dyDescent="0.3">
      <c r="A96" t="s">
        <v>109</v>
      </c>
      <c r="B96" t="s">
        <v>46</v>
      </c>
      <c r="C96">
        <v>2024</v>
      </c>
      <c r="D96">
        <v>240</v>
      </c>
      <c r="E96">
        <v>136</v>
      </c>
      <c r="F96">
        <v>25.7</v>
      </c>
      <c r="G96">
        <v>105.4</v>
      </c>
      <c r="H96">
        <v>110.1</v>
      </c>
      <c r="I96">
        <v>3.7</v>
      </c>
      <c r="J96">
        <v>11.8</v>
      </c>
      <c r="K96">
        <v>54</v>
      </c>
      <c r="L96">
        <v>42.2</v>
      </c>
      <c r="M96">
        <v>25.4</v>
      </c>
      <c r="N96">
        <v>84.5</v>
      </c>
      <c r="O96">
        <v>30.6</v>
      </c>
      <c r="P96">
        <v>3</v>
      </c>
      <c r="Q96">
        <f t="shared" si="6"/>
        <v>1.4427138607837673</v>
      </c>
      <c r="R96">
        <f t="shared" si="7"/>
        <v>0.43104619451138987</v>
      </c>
      <c r="S96">
        <f t="shared" si="8"/>
        <v>-1.2298296657558241</v>
      </c>
      <c r="T96">
        <f t="shared" si="9"/>
        <v>3.4654073398840246E-2</v>
      </c>
      <c r="U96">
        <f t="shared" si="10"/>
        <v>-3.527790352238161E-2</v>
      </c>
      <c r="V96">
        <f t="shared" si="11"/>
        <v>3.1735216979722032</v>
      </c>
      <c r="W96">
        <f>Q96*'Comb LR RESULTS'!$B$18+R96*'Comb LR RESULTS'!$B$19+S96*'Comb LR RESULTS'!$B$20+T96*'Comb LR RESULTS'!$B$21+U96*'Comb LR RESULTS'!$B$22</f>
        <v>0.66207820927208294</v>
      </c>
      <c r="X96">
        <f>'NO Z LR RESULTS'!$B$17+'NO Z LR RESULTS'!$B$19*F96+'NO Z LR RESULTS'!$B$18*K96+'NO Z LR RESULTS'!$B$20*L96+'NO Z LR RESULTS'!$B$21*M96+'NO Z LR RESULTS'!$B$22*N96</f>
        <v>0.34023801019308025</v>
      </c>
    </row>
    <row r="97" spans="1:24" x14ac:dyDescent="0.3">
      <c r="A97" t="s">
        <v>107</v>
      </c>
      <c r="B97" t="s">
        <v>54</v>
      </c>
      <c r="C97">
        <v>2024</v>
      </c>
      <c r="D97">
        <v>331</v>
      </c>
      <c r="E97">
        <v>238</v>
      </c>
      <c r="F97">
        <v>25.6</v>
      </c>
      <c r="G97">
        <v>107.6</v>
      </c>
      <c r="H97">
        <v>114.4</v>
      </c>
      <c r="I97">
        <v>6.7</v>
      </c>
      <c r="J97">
        <v>20.5</v>
      </c>
      <c r="K97">
        <v>50</v>
      </c>
      <c r="L97">
        <v>29.5</v>
      </c>
      <c r="M97">
        <v>33</v>
      </c>
      <c r="N97">
        <v>85.9</v>
      </c>
      <c r="O97">
        <v>33</v>
      </c>
      <c r="P97">
        <v>1.7</v>
      </c>
      <c r="Q97">
        <f t="shared" si="6"/>
        <v>-1.4460959985406114</v>
      </c>
      <c r="R97">
        <f t="shared" si="7"/>
        <v>1.2381614758470958</v>
      </c>
      <c r="S97">
        <f t="shared" si="8"/>
        <v>4.4180814570152938E-2</v>
      </c>
      <c r="T97">
        <f t="shared" si="9"/>
        <v>0.35919597580985196</v>
      </c>
      <c r="U97">
        <f t="shared" si="10"/>
        <v>0.22941661634404054</v>
      </c>
      <c r="V97">
        <f t="shared" si="11"/>
        <v>-0.12233597779785721</v>
      </c>
      <c r="W97">
        <f>Q97*'Comb LR RESULTS'!$B$18+R97*'Comb LR RESULTS'!$B$19+S97*'Comb LR RESULTS'!$B$20+T97*'Comb LR RESULTS'!$B$21+U97*'Comb LR RESULTS'!$B$22</f>
        <v>0.78739590148539695</v>
      </c>
      <c r="X97">
        <f>'NO Z LR RESULTS'!$B$17+'NO Z LR RESULTS'!$B$19*F97+'NO Z LR RESULTS'!$B$18*K97+'NO Z LR RESULTS'!$B$20*L97+'NO Z LR RESULTS'!$B$21*M97+'NO Z LR RESULTS'!$B$22*N97</f>
        <v>0.35227621874692672</v>
      </c>
    </row>
    <row r="98" spans="1:24" x14ac:dyDescent="0.3">
      <c r="A98" t="s">
        <v>130</v>
      </c>
      <c r="B98" t="s">
        <v>82</v>
      </c>
      <c r="C98">
        <v>2024</v>
      </c>
      <c r="D98">
        <v>376</v>
      </c>
      <c r="E98">
        <v>254</v>
      </c>
      <c r="F98">
        <v>25.6</v>
      </c>
      <c r="G98">
        <v>103.1</v>
      </c>
      <c r="H98">
        <v>112.3</v>
      </c>
      <c r="I98">
        <v>12.6</v>
      </c>
      <c r="J98">
        <v>18.600000000000001</v>
      </c>
      <c r="K98">
        <v>50.3</v>
      </c>
      <c r="L98">
        <v>31.7</v>
      </c>
      <c r="M98">
        <v>27.7</v>
      </c>
      <c r="N98">
        <v>80.900000000000006</v>
      </c>
      <c r="O98">
        <v>36.9</v>
      </c>
      <c r="P98">
        <v>-2.7</v>
      </c>
      <c r="Q98">
        <f t="shared" si="6"/>
        <v>-0.94567224338205791</v>
      </c>
      <c r="R98">
        <f t="shared" si="7"/>
        <v>-0.41275614506685676</v>
      </c>
      <c r="S98">
        <f t="shared" si="8"/>
        <v>-0.84427386249927838</v>
      </c>
      <c r="T98">
        <f t="shared" si="9"/>
        <v>0.88657656722774614</v>
      </c>
      <c r="U98">
        <f t="shared" si="10"/>
        <v>-0.7159209546074633</v>
      </c>
      <c r="V98">
        <f t="shared" si="11"/>
        <v>1.0883429958855733</v>
      </c>
      <c r="W98">
        <f>Q98*'Comb LR RESULTS'!$B$18+R98*'Comb LR RESULTS'!$B$19+S98*'Comb LR RESULTS'!$B$20+T98*'Comb LR RESULTS'!$B$21+U98*'Comb LR RESULTS'!$B$22</f>
        <v>0.22286267192715492</v>
      </c>
      <c r="X98">
        <f>'NO Z LR RESULTS'!$B$17+'NO Z LR RESULTS'!$B$19*F98+'NO Z LR RESULTS'!$B$18*K98+'NO Z LR RESULTS'!$B$20*L98+'NO Z LR RESULTS'!$B$21*M98+'NO Z LR RESULTS'!$B$22*N98</f>
        <v>0.34000048981888797</v>
      </c>
    </row>
    <row r="99" spans="1:24" x14ac:dyDescent="0.3">
      <c r="A99" t="s">
        <v>68</v>
      </c>
      <c r="B99" t="s">
        <v>69</v>
      </c>
      <c r="C99">
        <v>2024</v>
      </c>
      <c r="D99">
        <v>165</v>
      </c>
      <c r="E99">
        <v>87</v>
      </c>
      <c r="F99">
        <v>25.3</v>
      </c>
      <c r="G99">
        <v>107.5</v>
      </c>
      <c r="H99">
        <v>112</v>
      </c>
      <c r="I99">
        <v>6.9</v>
      </c>
      <c r="J99">
        <v>18.3</v>
      </c>
      <c r="K99">
        <v>58.2</v>
      </c>
      <c r="L99">
        <v>39.9</v>
      </c>
      <c r="M99">
        <v>26.9</v>
      </c>
      <c r="N99">
        <v>78.3</v>
      </c>
      <c r="O99">
        <v>33.799999999999997</v>
      </c>
      <c r="P99">
        <v>-2.8</v>
      </c>
      <c r="Q99">
        <f t="shared" si="6"/>
        <v>0.91954357129982378</v>
      </c>
      <c r="R99">
        <f t="shared" si="7"/>
        <v>1.2014744176045657</v>
      </c>
      <c r="S99">
        <f t="shared" si="8"/>
        <v>-0.97838022884938136</v>
      </c>
      <c r="T99">
        <f t="shared" si="9"/>
        <v>0.46737660994685554</v>
      </c>
      <c r="U99">
        <f t="shared" si="10"/>
        <v>-1.207496491502247</v>
      </c>
      <c r="V99">
        <f t="shared" si="11"/>
        <v>4.7742713192028736</v>
      </c>
      <c r="W99">
        <f>Q99*'Comb LR RESULTS'!$B$18+R99*'Comb LR RESULTS'!$B$19+S99*'Comb LR RESULTS'!$B$20+T99*'Comb LR RESULTS'!$B$21+U99*'Comb LR RESULTS'!$B$22</f>
        <v>1.3946961883794309</v>
      </c>
      <c r="X99">
        <f>'NO Z LR RESULTS'!$B$17+'NO Z LR RESULTS'!$B$19*F99+'NO Z LR RESULTS'!$B$18*K99+'NO Z LR RESULTS'!$B$20*L99+'NO Z LR RESULTS'!$B$21*M99+'NO Z LR RESULTS'!$B$22*N99</f>
        <v>0.32670511304250416</v>
      </c>
    </row>
    <row r="100" spans="1:24" x14ac:dyDescent="0.3">
      <c r="A100" t="s">
        <v>665</v>
      </c>
      <c r="B100" t="s">
        <v>69</v>
      </c>
      <c r="C100">
        <v>2024</v>
      </c>
      <c r="D100">
        <v>147</v>
      </c>
      <c r="E100">
        <v>87</v>
      </c>
      <c r="F100">
        <v>25.3</v>
      </c>
      <c r="G100">
        <v>107</v>
      </c>
      <c r="H100">
        <v>110.9</v>
      </c>
      <c r="I100">
        <v>11.5</v>
      </c>
      <c r="J100">
        <v>6.9</v>
      </c>
      <c r="K100">
        <v>47.3</v>
      </c>
      <c r="L100">
        <v>40.4</v>
      </c>
      <c r="M100">
        <v>29.8</v>
      </c>
      <c r="N100">
        <v>82.7</v>
      </c>
      <c r="O100">
        <v>38.5</v>
      </c>
      <c r="P100">
        <v>-2.5</v>
      </c>
      <c r="Q100">
        <f t="shared" si="6"/>
        <v>1.0332762429267679</v>
      </c>
      <c r="R100">
        <f t="shared" si="7"/>
        <v>1.0180391263919042</v>
      </c>
      <c r="S100">
        <f t="shared" si="8"/>
        <v>-0.49224465083025826</v>
      </c>
      <c r="T100">
        <f t="shared" si="9"/>
        <v>1.1029378355017543</v>
      </c>
      <c r="U100">
        <f t="shared" si="10"/>
        <v>-0.37559942906492244</v>
      </c>
      <c r="V100">
        <f t="shared" si="11"/>
        <v>4.022097284715608</v>
      </c>
      <c r="W100">
        <f>Q100*'Comb LR RESULTS'!$B$18+R100*'Comb LR RESULTS'!$B$19+S100*'Comb LR RESULTS'!$B$20+T100*'Comb LR RESULTS'!$B$21+U100*'Comb LR RESULTS'!$B$22</f>
        <v>1.3344196687359875</v>
      </c>
      <c r="X100">
        <f>'NO Z LR RESULTS'!$B$17+'NO Z LR RESULTS'!$B$19*F100+'NO Z LR RESULTS'!$B$18*K100+'NO Z LR RESULTS'!$B$20*L100+'NO Z LR RESULTS'!$B$21*M100+'NO Z LR RESULTS'!$B$22*N100</f>
        <v>0.32817291358169881</v>
      </c>
    </row>
    <row r="101" spans="1:24" x14ac:dyDescent="0.3">
      <c r="A101" t="s">
        <v>352</v>
      </c>
      <c r="B101" t="s">
        <v>112</v>
      </c>
      <c r="C101">
        <v>2024</v>
      </c>
      <c r="D101">
        <v>123</v>
      </c>
      <c r="E101">
        <v>83</v>
      </c>
      <c r="F101">
        <v>25.3</v>
      </c>
      <c r="G101">
        <v>104.7</v>
      </c>
      <c r="H101">
        <v>113.3</v>
      </c>
      <c r="I101">
        <v>3.6</v>
      </c>
      <c r="J101">
        <v>4.7</v>
      </c>
      <c r="K101">
        <v>42.9</v>
      </c>
      <c r="L101">
        <v>38.200000000000003</v>
      </c>
      <c r="M101">
        <v>44.5</v>
      </c>
      <c r="N101">
        <v>85.1</v>
      </c>
      <c r="O101">
        <v>33.6</v>
      </c>
      <c r="P101">
        <v>4.4000000000000004</v>
      </c>
      <c r="Q101">
        <f t="shared" si="6"/>
        <v>0.53285248776821514</v>
      </c>
      <c r="R101">
        <f t="shared" si="7"/>
        <v>0.17423678681366286</v>
      </c>
      <c r="S101">
        <f t="shared" si="8"/>
        <v>1.9719598308528812</v>
      </c>
      <c r="T101">
        <f t="shared" si="9"/>
        <v>0.4403314514126051</v>
      </c>
      <c r="U101">
        <f t="shared" si="10"/>
        <v>7.8162604991797779E-2</v>
      </c>
      <c r="V101">
        <f t="shared" si="11"/>
        <v>-0.90270170985019582</v>
      </c>
      <c r="W101">
        <f>Q101*'Comb LR RESULTS'!$B$18+R101*'Comb LR RESULTS'!$B$19+S101*'Comb LR RESULTS'!$B$20+T101*'Comb LR RESULTS'!$B$21+U101*'Comb LR RESULTS'!$B$22</f>
        <v>-3.2023762662592235E-2</v>
      </c>
      <c r="X101">
        <f>'NO Z LR RESULTS'!$B$17+'NO Z LR RESULTS'!$B$19*F101+'NO Z LR RESULTS'!$B$18*K101+'NO Z LR RESULTS'!$B$20*L101+'NO Z LR RESULTS'!$B$21*M101+'NO Z LR RESULTS'!$B$22*N101</f>
        <v>0.32246074104087752</v>
      </c>
    </row>
    <row r="102" spans="1:24" x14ac:dyDescent="0.3">
      <c r="A102" t="s">
        <v>370</v>
      </c>
      <c r="B102" t="s">
        <v>99</v>
      </c>
      <c r="C102">
        <v>2024</v>
      </c>
      <c r="D102">
        <v>179</v>
      </c>
      <c r="E102">
        <v>115</v>
      </c>
      <c r="F102">
        <v>25.2</v>
      </c>
      <c r="G102">
        <v>104.6</v>
      </c>
      <c r="H102">
        <v>107.1</v>
      </c>
      <c r="I102">
        <v>7</v>
      </c>
      <c r="J102">
        <v>6</v>
      </c>
      <c r="K102">
        <v>46.1</v>
      </c>
      <c r="L102">
        <v>40.1</v>
      </c>
      <c r="M102">
        <v>33.9</v>
      </c>
      <c r="N102">
        <v>80.3</v>
      </c>
      <c r="O102">
        <v>36.5</v>
      </c>
      <c r="P102">
        <v>-3.7</v>
      </c>
      <c r="Q102">
        <f t="shared" si="6"/>
        <v>0.96503663995060207</v>
      </c>
      <c r="R102">
        <f t="shared" si="7"/>
        <v>0.13754972857112746</v>
      </c>
      <c r="S102">
        <f t="shared" si="8"/>
        <v>0.19505047671401837</v>
      </c>
      <c r="T102">
        <f t="shared" si="9"/>
        <v>0.83248625015924427</v>
      </c>
      <c r="U102">
        <f t="shared" si="10"/>
        <v>-0.82936146312164538</v>
      </c>
      <c r="V102">
        <f t="shared" si="11"/>
        <v>2.5693836050886008</v>
      </c>
      <c r="W102">
        <f>Q102*'Comb LR RESULTS'!$B$18+R102*'Comb LR RESULTS'!$B$19+S102*'Comb LR RESULTS'!$B$20+T102*'Comb LR RESULTS'!$B$21+U102*'Comb LR RESULTS'!$B$22</f>
        <v>0.57262818179947217</v>
      </c>
      <c r="X102">
        <f>'NO Z LR RESULTS'!$B$17+'NO Z LR RESULTS'!$B$19*F102+'NO Z LR RESULTS'!$B$18*K102+'NO Z LR RESULTS'!$B$20*L102+'NO Z LR RESULTS'!$B$21*M102+'NO Z LR RESULTS'!$B$22*N102</f>
        <v>0.3173434018067956</v>
      </c>
    </row>
    <row r="103" spans="1:24" x14ac:dyDescent="0.3">
      <c r="A103" t="s">
        <v>79</v>
      </c>
      <c r="B103" t="s">
        <v>80</v>
      </c>
      <c r="C103">
        <v>2024</v>
      </c>
      <c r="D103">
        <v>255</v>
      </c>
      <c r="E103">
        <v>167</v>
      </c>
      <c r="F103">
        <v>25.1</v>
      </c>
      <c r="G103">
        <v>105.4</v>
      </c>
      <c r="H103">
        <v>112.9</v>
      </c>
      <c r="I103">
        <v>10.8</v>
      </c>
      <c r="J103">
        <v>14.8</v>
      </c>
      <c r="K103">
        <v>46.1</v>
      </c>
      <c r="L103">
        <v>31.3</v>
      </c>
      <c r="M103">
        <v>31.8</v>
      </c>
      <c r="N103">
        <v>76.400000000000006</v>
      </c>
      <c r="O103">
        <v>28.1</v>
      </c>
      <c r="P103">
        <v>-3.5</v>
      </c>
      <c r="Q103">
        <f t="shared" si="6"/>
        <v>-1.0366583806836127</v>
      </c>
      <c r="R103">
        <f t="shared" si="7"/>
        <v>0.43104619451138987</v>
      </c>
      <c r="S103">
        <f t="shared" si="8"/>
        <v>-0.15697873495500117</v>
      </c>
      <c r="T103">
        <f t="shared" si="9"/>
        <v>-0.30341040827929716</v>
      </c>
      <c r="U103">
        <f t="shared" si="10"/>
        <v>-1.5667247684638168</v>
      </c>
      <c r="V103">
        <f t="shared" si="11"/>
        <v>0.81468090896729795</v>
      </c>
      <c r="W103">
        <f>Q103*'Comb LR RESULTS'!$B$18+R103*'Comb LR RESULTS'!$B$19+S103*'Comb LR RESULTS'!$B$20+T103*'Comb LR RESULTS'!$B$21+U103*'Comb LR RESULTS'!$B$22</f>
        <v>0.29988945387948784</v>
      </c>
      <c r="X103">
        <f>'NO Z LR RESULTS'!$B$17+'NO Z LR RESULTS'!$B$19*F103+'NO Z LR RESULTS'!$B$18*K103+'NO Z LR RESULTS'!$B$20*L103+'NO Z LR RESULTS'!$B$21*M103+'NO Z LR RESULTS'!$B$22*N103</f>
        <v>0.32019775044353654</v>
      </c>
    </row>
    <row r="104" spans="1:24" x14ac:dyDescent="0.3">
      <c r="A104" t="s">
        <v>100</v>
      </c>
      <c r="B104" t="s">
        <v>59</v>
      </c>
      <c r="C104">
        <v>2024</v>
      </c>
      <c r="D104">
        <v>142</v>
      </c>
      <c r="E104">
        <v>88</v>
      </c>
      <c r="F104">
        <v>25</v>
      </c>
      <c r="G104">
        <v>106.6</v>
      </c>
      <c r="H104">
        <v>111</v>
      </c>
      <c r="I104">
        <v>12.5</v>
      </c>
      <c r="J104">
        <v>19.399999999999999</v>
      </c>
      <c r="K104">
        <v>47.9</v>
      </c>
      <c r="L104">
        <v>28.5</v>
      </c>
      <c r="M104">
        <v>35.200000000000003</v>
      </c>
      <c r="N104">
        <v>81.099999999999994</v>
      </c>
      <c r="O104">
        <v>39.4</v>
      </c>
      <c r="P104">
        <v>-3.1</v>
      </c>
      <c r="Q104">
        <f t="shared" si="6"/>
        <v>-1.6735613417944994</v>
      </c>
      <c r="R104">
        <f t="shared" si="7"/>
        <v>0.87129089342177302</v>
      </c>
      <c r="S104">
        <f t="shared" si="8"/>
        <v>0.41297332203293619</v>
      </c>
      <c r="T104">
        <f t="shared" si="9"/>
        <v>1.2246410489058834</v>
      </c>
      <c r="U104">
        <f t="shared" si="10"/>
        <v>-0.67810745176940534</v>
      </c>
      <c r="V104">
        <f t="shared" si="11"/>
        <v>0.687504730269626</v>
      </c>
      <c r="W104">
        <f>Q104*'Comb LR RESULTS'!$B$18+R104*'Comb LR RESULTS'!$B$19+S104*'Comb LR RESULTS'!$B$20+T104*'Comb LR RESULTS'!$B$21+U104*'Comb LR RESULTS'!$B$22</f>
        <v>0.90452808061828571</v>
      </c>
      <c r="X104">
        <f>'NO Z LR RESULTS'!$B$17+'NO Z LR RESULTS'!$B$19*F104+'NO Z LR RESULTS'!$B$18*K104+'NO Z LR RESULTS'!$B$20*L104+'NO Z LR RESULTS'!$B$21*M104+'NO Z LR RESULTS'!$B$22*N104</f>
        <v>0.33524270865606132</v>
      </c>
    </row>
    <row r="105" spans="1:24" x14ac:dyDescent="0.3">
      <c r="A105" t="s">
        <v>280</v>
      </c>
      <c r="B105" t="s">
        <v>51</v>
      </c>
      <c r="C105">
        <v>2024</v>
      </c>
      <c r="D105">
        <v>258</v>
      </c>
      <c r="E105">
        <v>181</v>
      </c>
      <c r="F105">
        <v>24.9</v>
      </c>
      <c r="G105">
        <v>109.4</v>
      </c>
      <c r="H105">
        <v>112.9</v>
      </c>
      <c r="I105">
        <v>12.7</v>
      </c>
      <c r="J105">
        <v>10.5</v>
      </c>
      <c r="K105">
        <v>46.4</v>
      </c>
      <c r="L105">
        <v>35.9</v>
      </c>
      <c r="M105">
        <v>41.7</v>
      </c>
      <c r="N105">
        <v>87.2</v>
      </c>
      <c r="O105">
        <v>36.9</v>
      </c>
      <c r="P105">
        <v>2.7</v>
      </c>
      <c r="Q105">
        <f t="shared" si="6"/>
        <v>9.6821982842716803E-3</v>
      </c>
      <c r="R105">
        <f t="shared" si="7"/>
        <v>1.898528524212681</v>
      </c>
      <c r="S105">
        <f t="shared" si="8"/>
        <v>1.5025875486275218</v>
      </c>
      <c r="T105">
        <f t="shared" si="9"/>
        <v>0.88657656722774614</v>
      </c>
      <c r="U105">
        <f t="shared" si="10"/>
        <v>0.47520438479143101</v>
      </c>
      <c r="V105">
        <f t="shared" si="11"/>
        <v>0.81699535630574638</v>
      </c>
      <c r="W105">
        <f>Q105*'Comb LR RESULTS'!$B$18+R105*'Comb LR RESULTS'!$B$19+S105*'Comb LR RESULTS'!$B$20+T105*'Comb LR RESULTS'!$B$21+U105*'Comb LR RESULTS'!$B$22</f>
        <v>1.2698479730786567</v>
      </c>
      <c r="X105">
        <f>'NO Z LR RESULTS'!$B$17+'NO Z LR RESULTS'!$B$19*F105+'NO Z LR RESULTS'!$B$18*K105+'NO Z LR RESULTS'!$B$20*L105+'NO Z LR RESULTS'!$B$21*M105+'NO Z LR RESULTS'!$B$22*N105</f>
        <v>0.33510356300338912</v>
      </c>
    </row>
    <row r="106" spans="1:24" x14ac:dyDescent="0.3">
      <c r="A106" t="s">
        <v>541</v>
      </c>
      <c r="B106" t="s">
        <v>23</v>
      </c>
      <c r="C106">
        <v>2024</v>
      </c>
      <c r="D106">
        <v>218</v>
      </c>
      <c r="E106">
        <v>141</v>
      </c>
      <c r="F106">
        <v>24.8</v>
      </c>
      <c r="G106">
        <v>105.2</v>
      </c>
      <c r="H106">
        <v>111</v>
      </c>
      <c r="I106">
        <v>7.1</v>
      </c>
      <c r="J106">
        <v>11.7</v>
      </c>
      <c r="K106">
        <v>44.4</v>
      </c>
      <c r="L106">
        <v>32.700000000000003</v>
      </c>
      <c r="M106">
        <v>41</v>
      </c>
      <c r="N106">
        <v>79.599999999999994</v>
      </c>
      <c r="O106">
        <v>28.7</v>
      </c>
      <c r="P106">
        <v>-0.2</v>
      </c>
      <c r="Q106">
        <f t="shared" si="6"/>
        <v>-0.71820690012816901</v>
      </c>
      <c r="R106">
        <f t="shared" si="7"/>
        <v>0.35767207802632428</v>
      </c>
      <c r="S106">
        <f t="shared" si="8"/>
        <v>1.3852444780711812</v>
      </c>
      <c r="T106">
        <f t="shared" si="9"/>
        <v>-0.22227493267654447</v>
      </c>
      <c r="U106">
        <f t="shared" si="10"/>
        <v>-0.96170872305485644</v>
      </c>
      <c r="V106">
        <f t="shared" si="11"/>
        <v>-1.006345509794714</v>
      </c>
      <c r="W106">
        <f>Q106*'Comb LR RESULTS'!$B$18+R106*'Comb LR RESULTS'!$B$19+S106*'Comb LR RESULTS'!$B$20+T106*'Comb LR RESULTS'!$B$21+U106*'Comb LR RESULTS'!$B$22</f>
        <v>-4.4127910656235211E-2</v>
      </c>
      <c r="X106">
        <f>'NO Z LR RESULTS'!$B$17+'NO Z LR RESULTS'!$B$19*F106+'NO Z LR RESULTS'!$B$18*K106+'NO Z LR RESULTS'!$B$20*L106+'NO Z LR RESULTS'!$B$21*M106+'NO Z LR RESULTS'!$B$22*N106</f>
        <v>0.3173333707858782</v>
      </c>
    </row>
    <row r="107" spans="1:24" x14ac:dyDescent="0.3">
      <c r="A107" t="s">
        <v>376</v>
      </c>
      <c r="B107" t="s">
        <v>27</v>
      </c>
      <c r="C107">
        <v>2024</v>
      </c>
      <c r="D107">
        <v>365</v>
      </c>
      <c r="E107">
        <v>242</v>
      </c>
      <c r="F107">
        <v>24.8</v>
      </c>
      <c r="G107">
        <v>107.9</v>
      </c>
      <c r="H107">
        <v>114.5</v>
      </c>
      <c r="I107">
        <v>3.7</v>
      </c>
      <c r="J107">
        <v>21</v>
      </c>
      <c r="K107">
        <v>49</v>
      </c>
      <c r="L107">
        <v>28</v>
      </c>
      <c r="M107">
        <v>40.1</v>
      </c>
      <c r="N107">
        <v>80.599999999999994</v>
      </c>
      <c r="O107">
        <v>39.200000000000003</v>
      </c>
      <c r="P107">
        <v>0.7</v>
      </c>
      <c r="Q107">
        <f t="shared" si="6"/>
        <v>-1.7872940134214435</v>
      </c>
      <c r="R107">
        <f t="shared" si="7"/>
        <v>1.3482226505746968</v>
      </c>
      <c r="S107">
        <f t="shared" si="8"/>
        <v>1.2343748159273158</v>
      </c>
      <c r="T107">
        <f t="shared" si="9"/>
        <v>1.1975958903716331</v>
      </c>
      <c r="U107">
        <f t="shared" si="10"/>
        <v>-0.77264120886455567</v>
      </c>
      <c r="V107">
        <f t="shared" si="11"/>
        <v>0.29679092046212641</v>
      </c>
      <c r="W107">
        <f>Q107*'Comb LR RESULTS'!$B$18+R107*'Comb LR RESULTS'!$B$19+S107*'Comb LR RESULTS'!$B$20+T107*'Comb LR RESULTS'!$B$21+U107*'Comb LR RESULTS'!$B$22</f>
        <v>1.0632338414186251</v>
      </c>
      <c r="X107">
        <f>'NO Z LR RESULTS'!$B$17+'NO Z LR RESULTS'!$B$19*F107+'NO Z LR RESULTS'!$B$18*K107+'NO Z LR RESULTS'!$B$20*L107+'NO Z LR RESULTS'!$B$21*M107+'NO Z LR RESULTS'!$B$22*N107</f>
        <v>0.33060750380664017</v>
      </c>
    </row>
    <row r="108" spans="1:24" x14ac:dyDescent="0.3">
      <c r="A108" t="s">
        <v>341</v>
      </c>
      <c r="B108" t="s">
        <v>48</v>
      </c>
      <c r="C108">
        <v>2024</v>
      </c>
      <c r="D108">
        <v>284</v>
      </c>
      <c r="E108">
        <v>154</v>
      </c>
      <c r="F108">
        <v>24.7</v>
      </c>
      <c r="G108">
        <v>104.7</v>
      </c>
      <c r="H108">
        <v>109</v>
      </c>
      <c r="I108">
        <v>9.1</v>
      </c>
      <c r="J108">
        <v>10.5</v>
      </c>
      <c r="K108">
        <v>49</v>
      </c>
      <c r="L108">
        <v>38.5</v>
      </c>
      <c r="M108">
        <v>26.6</v>
      </c>
      <c r="N108">
        <v>78.7</v>
      </c>
      <c r="O108">
        <v>40.4</v>
      </c>
      <c r="P108">
        <v>-5.7</v>
      </c>
      <c r="Q108">
        <f t="shared" si="6"/>
        <v>0.60109209074438086</v>
      </c>
      <c r="R108">
        <f t="shared" si="7"/>
        <v>0.17423678681366286</v>
      </c>
      <c r="S108">
        <f t="shared" si="8"/>
        <v>-1.0286701162306695</v>
      </c>
      <c r="T108">
        <f t="shared" si="9"/>
        <v>1.3598668415771384</v>
      </c>
      <c r="U108">
        <f t="shared" si="10"/>
        <v>-1.1318694858261256</v>
      </c>
      <c r="V108">
        <f t="shared" si="11"/>
        <v>4.2957353211919767</v>
      </c>
      <c r="W108">
        <f>Q108*'Comb LR RESULTS'!$B$18+R108*'Comb LR RESULTS'!$B$19+S108*'Comb LR RESULTS'!$B$20+T108*'Comb LR RESULTS'!$B$21+U108*'Comb LR RESULTS'!$B$22</f>
        <v>1.0261769919939685</v>
      </c>
      <c r="X108">
        <f>'NO Z LR RESULTS'!$B$17+'NO Z LR RESULTS'!$B$19*F108+'NO Z LR RESULTS'!$B$18*K108+'NO Z LR RESULTS'!$B$20*L108+'NO Z LR RESULTS'!$B$21*M108+'NO Z LR RESULTS'!$B$22*N108</f>
        <v>0.32180593000965285</v>
      </c>
    </row>
    <row r="109" spans="1:24" x14ac:dyDescent="0.3">
      <c r="A109" t="s">
        <v>613</v>
      </c>
      <c r="B109" t="s">
        <v>172</v>
      </c>
      <c r="C109">
        <v>2024</v>
      </c>
      <c r="D109">
        <v>153</v>
      </c>
      <c r="E109">
        <v>98</v>
      </c>
      <c r="F109">
        <v>24.5</v>
      </c>
      <c r="G109">
        <v>107.5</v>
      </c>
      <c r="H109">
        <v>113.4</v>
      </c>
      <c r="I109">
        <v>6.1</v>
      </c>
      <c r="J109">
        <v>8.3000000000000007</v>
      </c>
      <c r="K109">
        <v>39.1</v>
      </c>
      <c r="L109">
        <v>30.8</v>
      </c>
      <c r="M109">
        <v>46.6</v>
      </c>
      <c r="N109">
        <v>73.2</v>
      </c>
      <c r="O109">
        <v>40.1</v>
      </c>
      <c r="P109">
        <v>-10.199999999999999</v>
      </c>
      <c r="Q109">
        <f t="shared" si="6"/>
        <v>-1.1503910523105567</v>
      </c>
      <c r="R109">
        <f t="shared" si="7"/>
        <v>1.2014744176045657</v>
      </c>
      <c r="S109">
        <f t="shared" si="8"/>
        <v>2.3239890425219012</v>
      </c>
      <c r="T109">
        <f t="shared" si="9"/>
        <v>1.3192991037757624</v>
      </c>
      <c r="U109">
        <f t="shared" si="10"/>
        <v>-2.1717408138727796</v>
      </c>
      <c r="V109">
        <f t="shared" si="11"/>
        <v>1.2181342404206501</v>
      </c>
      <c r="W109">
        <f>Q109*'Comb LR RESULTS'!$B$18+R109*'Comb LR RESULTS'!$B$19+S109*'Comb LR RESULTS'!$B$20+T109*'Comb LR RESULTS'!$B$21+U109*'Comb LR RESULTS'!$B$22</f>
        <v>1.0530636215982754</v>
      </c>
      <c r="X109">
        <f>'NO Z LR RESULTS'!$B$17+'NO Z LR RESULTS'!$B$19*F109+'NO Z LR RESULTS'!$B$18*K109+'NO Z LR RESULTS'!$B$20*L109+'NO Z LR RESULTS'!$B$21*M109+'NO Z LR RESULTS'!$B$22*N109</f>
        <v>0.29289766835221542</v>
      </c>
    </row>
    <row r="110" spans="1:24" x14ac:dyDescent="0.3">
      <c r="A110" t="s">
        <v>171</v>
      </c>
      <c r="B110" t="s">
        <v>172</v>
      </c>
      <c r="C110">
        <v>2024</v>
      </c>
      <c r="D110">
        <v>329</v>
      </c>
      <c r="E110">
        <v>236</v>
      </c>
      <c r="F110">
        <v>24.2</v>
      </c>
      <c r="G110">
        <v>106.9</v>
      </c>
      <c r="H110">
        <v>110.9</v>
      </c>
      <c r="I110">
        <v>10.199999999999999</v>
      </c>
      <c r="J110">
        <v>23.1</v>
      </c>
      <c r="K110">
        <v>50.1</v>
      </c>
      <c r="L110">
        <v>27</v>
      </c>
      <c r="M110">
        <v>38.6</v>
      </c>
      <c r="N110">
        <v>87.5</v>
      </c>
      <c r="O110">
        <v>29.7</v>
      </c>
      <c r="P110">
        <v>5.2</v>
      </c>
      <c r="Q110">
        <f t="shared" si="6"/>
        <v>-2.0147593566753312</v>
      </c>
      <c r="R110">
        <f t="shared" si="7"/>
        <v>0.98135206814937403</v>
      </c>
      <c r="S110">
        <f t="shared" si="8"/>
        <v>0.98292537902087296</v>
      </c>
      <c r="T110">
        <f t="shared" si="9"/>
        <v>-8.7049140005289502E-2</v>
      </c>
      <c r="U110">
        <f t="shared" si="10"/>
        <v>0.53192463904852072</v>
      </c>
      <c r="V110">
        <f t="shared" si="11"/>
        <v>-2.6353064466006404</v>
      </c>
      <c r="W110">
        <f>Q110*'Comb LR RESULTS'!$B$18+R110*'Comb LR RESULTS'!$B$19+S110*'Comb LR RESULTS'!$B$20+T110*'Comb LR RESULTS'!$B$21+U110*'Comb LR RESULTS'!$B$22</f>
        <v>0.18315513715354831</v>
      </c>
      <c r="X110">
        <f>'NO Z LR RESULTS'!$B$17+'NO Z LR RESULTS'!$B$19*F110+'NO Z LR RESULTS'!$B$18*K110+'NO Z LR RESULTS'!$B$20*L110+'NO Z LR RESULTS'!$B$21*M110+'NO Z LR RESULTS'!$B$22*N110</f>
        <v>0.35141453801639627</v>
      </c>
    </row>
    <row r="111" spans="1:24" x14ac:dyDescent="0.3">
      <c r="A111" t="s">
        <v>50</v>
      </c>
      <c r="B111" t="s">
        <v>38</v>
      </c>
      <c r="C111">
        <v>2024</v>
      </c>
      <c r="D111">
        <v>301</v>
      </c>
      <c r="E111">
        <v>199</v>
      </c>
      <c r="F111">
        <v>24.1</v>
      </c>
      <c r="G111">
        <v>108</v>
      </c>
      <c r="H111">
        <v>114</v>
      </c>
      <c r="I111">
        <v>10.6</v>
      </c>
      <c r="J111">
        <v>17.100000000000001</v>
      </c>
      <c r="K111">
        <v>51</v>
      </c>
      <c r="L111">
        <v>33.9</v>
      </c>
      <c r="M111">
        <v>32.1</v>
      </c>
      <c r="N111">
        <v>82.5</v>
      </c>
      <c r="O111">
        <v>39.799999999999997</v>
      </c>
      <c r="P111">
        <v>-1.4</v>
      </c>
      <c r="Q111">
        <f t="shared" si="6"/>
        <v>-0.44524848822350438</v>
      </c>
      <c r="R111">
        <f t="shared" si="7"/>
        <v>1.3849097088172271</v>
      </c>
      <c r="S111">
        <f t="shared" si="8"/>
        <v>-0.1066888475737125</v>
      </c>
      <c r="T111">
        <f t="shared" si="9"/>
        <v>1.2787313659743853</v>
      </c>
      <c r="U111">
        <f t="shared" si="10"/>
        <v>-0.41341293190298317</v>
      </c>
      <c r="V111">
        <f t="shared" si="11"/>
        <v>2.7384943660448036</v>
      </c>
      <c r="W111">
        <f>Q111*'Comb LR RESULTS'!$B$18+R111*'Comb LR RESULTS'!$B$19+S111*'Comb LR RESULTS'!$B$20+T111*'Comb LR RESULTS'!$B$21+U111*'Comb LR RESULTS'!$B$22</f>
        <v>1.4419488073593199</v>
      </c>
      <c r="X111">
        <f>'NO Z LR RESULTS'!$B$17+'NO Z LR RESULTS'!$B$19*F111+'NO Z LR RESULTS'!$B$18*K111+'NO Z LR RESULTS'!$B$20*L111+'NO Z LR RESULTS'!$B$21*M111+'NO Z LR RESULTS'!$B$22*N111</f>
        <v>0.33374675505444451</v>
      </c>
    </row>
    <row r="112" spans="1:24" x14ac:dyDescent="0.3">
      <c r="A112" t="s">
        <v>166</v>
      </c>
      <c r="B112" t="s">
        <v>69</v>
      </c>
      <c r="C112">
        <v>2024</v>
      </c>
      <c r="D112">
        <v>332</v>
      </c>
      <c r="E112">
        <v>220</v>
      </c>
      <c r="F112">
        <v>24.1</v>
      </c>
      <c r="G112">
        <v>106.2</v>
      </c>
      <c r="H112">
        <v>109.8</v>
      </c>
      <c r="I112">
        <v>8.1999999999999993</v>
      </c>
      <c r="J112">
        <v>15.9</v>
      </c>
      <c r="K112">
        <v>48.2</v>
      </c>
      <c r="L112">
        <v>32.299999999999997</v>
      </c>
      <c r="M112">
        <v>30.7</v>
      </c>
      <c r="N112">
        <v>85.9</v>
      </c>
      <c r="O112">
        <v>34.200000000000003</v>
      </c>
      <c r="P112">
        <v>-3.4</v>
      </c>
      <c r="Q112">
        <f t="shared" si="6"/>
        <v>-0.80919303742972548</v>
      </c>
      <c r="R112">
        <f t="shared" si="7"/>
        <v>0.72454266045164706</v>
      </c>
      <c r="S112">
        <f t="shared" si="8"/>
        <v>-0.34137498868639282</v>
      </c>
      <c r="T112">
        <f t="shared" si="9"/>
        <v>0.52146692701535824</v>
      </c>
      <c r="U112">
        <f t="shared" si="10"/>
        <v>0.22941661634404054</v>
      </c>
      <c r="V112">
        <f t="shared" si="11"/>
        <v>0.54877492237963199</v>
      </c>
      <c r="W112">
        <f>Q112*'Comb LR RESULTS'!$B$18+R112*'Comb LR RESULTS'!$B$19+S112*'Comb LR RESULTS'!$B$20+T112*'Comb LR RESULTS'!$B$21+U112*'Comb LR RESULTS'!$B$22</f>
        <v>0.63854223289509393</v>
      </c>
      <c r="X112">
        <f>'NO Z LR RESULTS'!$B$17+'NO Z LR RESULTS'!$B$19*F112+'NO Z LR RESULTS'!$B$18*K112+'NO Z LR RESULTS'!$B$20*L112+'NO Z LR RESULTS'!$B$21*M112+'NO Z LR RESULTS'!$B$22*N112</f>
        <v>0.3446295807783965</v>
      </c>
    </row>
    <row r="113" spans="1:24" x14ac:dyDescent="0.3">
      <c r="A113" t="s">
        <v>666</v>
      </c>
      <c r="B113" t="s">
        <v>44</v>
      </c>
      <c r="C113">
        <v>2024</v>
      </c>
      <c r="D113">
        <v>166</v>
      </c>
      <c r="E113">
        <v>104</v>
      </c>
      <c r="F113">
        <v>24</v>
      </c>
      <c r="G113">
        <v>106.8</v>
      </c>
      <c r="H113">
        <v>111.5</v>
      </c>
      <c r="I113">
        <v>6.7</v>
      </c>
      <c r="J113">
        <v>15.8</v>
      </c>
      <c r="K113">
        <v>49.2</v>
      </c>
      <c r="L113">
        <v>33.4</v>
      </c>
      <c r="M113">
        <v>24.7</v>
      </c>
      <c r="N113">
        <v>83.5</v>
      </c>
      <c r="O113">
        <v>36.6</v>
      </c>
      <c r="P113">
        <v>-1.8</v>
      </c>
      <c r="Q113">
        <f t="shared" si="6"/>
        <v>-0.55898115985044838</v>
      </c>
      <c r="R113">
        <f t="shared" si="7"/>
        <v>0.94466500990683866</v>
      </c>
      <c r="S113">
        <f t="shared" si="8"/>
        <v>-1.3471727363121639</v>
      </c>
      <c r="T113">
        <f t="shared" si="9"/>
        <v>0.84600882942637001</v>
      </c>
      <c r="U113">
        <f t="shared" si="10"/>
        <v>-0.22434541771268238</v>
      </c>
      <c r="V113">
        <f t="shared" si="11"/>
        <v>2.803210833507606</v>
      </c>
      <c r="W113">
        <f>Q113*'Comb LR RESULTS'!$B$18+R113*'Comb LR RESULTS'!$B$19+S113*'Comb LR RESULTS'!$B$20+T113*'Comb LR RESULTS'!$B$21+U113*'Comb LR RESULTS'!$B$22</f>
        <v>1.1730940901250746</v>
      </c>
      <c r="X113">
        <f>'NO Z LR RESULTS'!$B$17+'NO Z LR RESULTS'!$B$19*F113+'NO Z LR RESULTS'!$B$18*K113+'NO Z LR RESULTS'!$B$20*L113+'NO Z LR RESULTS'!$B$21*M113+'NO Z LR RESULTS'!$B$22*N113</f>
        <v>0.34188374708778385</v>
      </c>
    </row>
    <row r="114" spans="1:24" x14ac:dyDescent="0.3">
      <c r="A114" t="s">
        <v>394</v>
      </c>
      <c r="B114" t="s">
        <v>27</v>
      </c>
      <c r="C114">
        <v>2024</v>
      </c>
      <c r="D114">
        <v>277</v>
      </c>
      <c r="E114">
        <v>150</v>
      </c>
      <c r="F114">
        <v>24</v>
      </c>
      <c r="G114">
        <v>104.1</v>
      </c>
      <c r="H114">
        <v>107.9</v>
      </c>
      <c r="I114">
        <v>13.3</v>
      </c>
      <c r="J114">
        <v>22.4</v>
      </c>
      <c r="K114">
        <v>58.5</v>
      </c>
      <c r="L114">
        <v>36.1</v>
      </c>
      <c r="M114">
        <v>23.1</v>
      </c>
      <c r="N114">
        <v>82.4</v>
      </c>
      <c r="O114">
        <v>40</v>
      </c>
      <c r="P114">
        <v>-1.9</v>
      </c>
      <c r="Q114">
        <f t="shared" si="6"/>
        <v>5.5175266935049934E-2</v>
      </c>
      <c r="R114">
        <f t="shared" si="7"/>
        <v>-4.5885562641533942E-2</v>
      </c>
      <c r="S114">
        <f t="shared" si="8"/>
        <v>-1.6153854690123692</v>
      </c>
      <c r="T114">
        <f t="shared" si="9"/>
        <v>1.3057765245086366</v>
      </c>
      <c r="U114">
        <f t="shared" si="10"/>
        <v>-0.43231968332201215</v>
      </c>
      <c r="V114">
        <f t="shared" si="11"/>
        <v>3.3627713811365338</v>
      </c>
      <c r="W114">
        <f>Q114*'Comb LR RESULTS'!$B$18+R114*'Comb LR RESULTS'!$B$19+S114*'Comb LR RESULTS'!$B$20+T114*'Comb LR RESULTS'!$B$21+U114*'Comb LR RESULTS'!$B$22</f>
        <v>0.82530907912318452</v>
      </c>
      <c r="X114">
        <f>'NO Z LR RESULTS'!$B$17+'NO Z LR RESULTS'!$B$19*F114+'NO Z LR RESULTS'!$B$18*K114+'NO Z LR RESULTS'!$B$20*L114+'NO Z LR RESULTS'!$B$21*M114+'NO Z LR RESULTS'!$B$22*N114</f>
        <v>0.34292731742132648</v>
      </c>
    </row>
    <row r="115" spans="1:24" x14ac:dyDescent="0.3">
      <c r="A115" t="s">
        <v>110</v>
      </c>
      <c r="B115" t="s">
        <v>40</v>
      </c>
      <c r="C115">
        <v>2024</v>
      </c>
      <c r="D115">
        <v>306</v>
      </c>
      <c r="E115">
        <v>188</v>
      </c>
      <c r="F115">
        <v>23.9</v>
      </c>
      <c r="G115">
        <v>104.5</v>
      </c>
      <c r="H115">
        <v>108.5</v>
      </c>
      <c r="I115">
        <v>9.6</v>
      </c>
      <c r="J115">
        <v>18.2</v>
      </c>
      <c r="K115">
        <v>52.8</v>
      </c>
      <c r="L115">
        <v>34.6</v>
      </c>
      <c r="M115">
        <v>25</v>
      </c>
      <c r="N115">
        <v>78.5</v>
      </c>
      <c r="O115">
        <v>34</v>
      </c>
      <c r="P115">
        <v>-4.5</v>
      </c>
      <c r="Q115">
        <f t="shared" si="6"/>
        <v>-0.28602274794578209</v>
      </c>
      <c r="R115">
        <f t="shared" si="7"/>
        <v>0.10086267032859726</v>
      </c>
      <c r="S115">
        <f t="shared" si="8"/>
        <v>-1.2968828489308752</v>
      </c>
      <c r="T115">
        <f t="shared" si="9"/>
        <v>0.49442176848110692</v>
      </c>
      <c r="U115">
        <f t="shared" si="10"/>
        <v>-1.1696829886641862</v>
      </c>
      <c r="V115">
        <f t="shared" si="11"/>
        <v>2.7758275284589833</v>
      </c>
      <c r="W115">
        <f>Q115*'Comb LR RESULTS'!$B$18+R115*'Comb LR RESULTS'!$B$19+S115*'Comb LR RESULTS'!$B$20+T115*'Comb LR RESULTS'!$B$21+U115*'Comb LR RESULTS'!$B$22</f>
        <v>0.61438071249353232</v>
      </c>
      <c r="X115">
        <f>'NO Z LR RESULTS'!$B$17+'NO Z LR RESULTS'!$B$19*F115+'NO Z LR RESULTS'!$B$18*K115+'NO Z LR RESULTS'!$B$20*L115+'NO Z LR RESULTS'!$B$21*M115+'NO Z LR RESULTS'!$B$22*N115</f>
        <v>0.32830086398862834</v>
      </c>
    </row>
    <row r="116" spans="1:24" x14ac:dyDescent="0.3">
      <c r="A116" t="s">
        <v>138</v>
      </c>
      <c r="B116" t="s">
        <v>59</v>
      </c>
      <c r="C116">
        <v>2024</v>
      </c>
      <c r="D116">
        <v>129</v>
      </c>
      <c r="E116">
        <v>80</v>
      </c>
      <c r="F116">
        <v>23.8</v>
      </c>
      <c r="G116">
        <v>104.5</v>
      </c>
      <c r="H116">
        <v>107.4</v>
      </c>
      <c r="I116">
        <v>10</v>
      </c>
      <c r="J116">
        <v>15.7</v>
      </c>
      <c r="K116">
        <v>48.6</v>
      </c>
      <c r="L116">
        <v>32.9</v>
      </c>
      <c r="M116">
        <v>33.799999999999997</v>
      </c>
      <c r="N116">
        <v>77.400000000000006</v>
      </c>
      <c r="O116">
        <v>31</v>
      </c>
      <c r="P116">
        <v>-2.5</v>
      </c>
      <c r="Q116">
        <f t="shared" si="6"/>
        <v>-0.67271383147739239</v>
      </c>
      <c r="R116">
        <f t="shared" si="7"/>
        <v>0.10086267032859726</v>
      </c>
      <c r="S116">
        <f t="shared" si="8"/>
        <v>0.17828718092025528</v>
      </c>
      <c r="T116">
        <f t="shared" si="9"/>
        <v>8.8744390467342033E-2</v>
      </c>
      <c r="U116">
        <f t="shared" si="10"/>
        <v>-1.3776572542735159</v>
      </c>
      <c r="V116">
        <f t="shared" si="11"/>
        <v>0.71626330267180749</v>
      </c>
      <c r="W116">
        <f>Q116*'Comb LR RESULTS'!$B$18+R116*'Comb LR RESULTS'!$B$19+S116*'Comb LR RESULTS'!$B$20+T116*'Comb LR RESULTS'!$B$21+U116*'Comb LR RESULTS'!$B$22</f>
        <v>0.18107169223735828</v>
      </c>
      <c r="X116">
        <f>'NO Z LR RESULTS'!$B$17+'NO Z LR RESULTS'!$B$19*F116+'NO Z LR RESULTS'!$B$18*K116+'NO Z LR RESULTS'!$B$20*L116+'NO Z LR RESULTS'!$B$21*M116+'NO Z LR RESULTS'!$B$22*N116</f>
        <v>0.31697748149205834</v>
      </c>
    </row>
    <row r="117" spans="1:24" x14ac:dyDescent="0.3">
      <c r="A117" t="s">
        <v>374</v>
      </c>
      <c r="B117" t="s">
        <v>42</v>
      </c>
      <c r="C117">
        <v>2024</v>
      </c>
      <c r="D117">
        <v>195</v>
      </c>
      <c r="E117">
        <v>114</v>
      </c>
      <c r="F117">
        <v>23.7</v>
      </c>
      <c r="G117">
        <v>104.4</v>
      </c>
      <c r="H117">
        <v>110.9</v>
      </c>
      <c r="I117">
        <v>9.6</v>
      </c>
      <c r="J117">
        <v>12.2</v>
      </c>
      <c r="K117">
        <v>46.5</v>
      </c>
      <c r="L117">
        <v>34.299999999999997</v>
      </c>
      <c r="M117">
        <v>35.700000000000003</v>
      </c>
      <c r="N117">
        <v>87.2</v>
      </c>
      <c r="O117">
        <v>38</v>
      </c>
      <c r="P117">
        <v>-2.6</v>
      </c>
      <c r="Q117">
        <f t="shared" si="6"/>
        <v>-0.35426235092194946</v>
      </c>
      <c r="R117">
        <f t="shared" si="7"/>
        <v>6.4175612086067077E-2</v>
      </c>
      <c r="S117">
        <f t="shared" si="8"/>
        <v>0.49678980100175046</v>
      </c>
      <c r="T117">
        <f t="shared" si="9"/>
        <v>1.0353249391661268</v>
      </c>
      <c r="U117">
        <f t="shared" si="10"/>
        <v>0.47520438479143101</v>
      </c>
      <c r="V117">
        <f t="shared" si="11"/>
        <v>-0.22675598546293713</v>
      </c>
      <c r="W117">
        <f>Q117*'Comb LR RESULTS'!$B$18+R117*'Comb LR RESULTS'!$B$19+S117*'Comb LR RESULTS'!$B$20+T117*'Comb LR RESULTS'!$B$21+U117*'Comb LR RESULTS'!$B$22</f>
        <v>0.25762173120585402</v>
      </c>
      <c r="X117">
        <f>'NO Z LR RESULTS'!$B$17+'NO Z LR RESULTS'!$B$19*F117+'NO Z LR RESULTS'!$B$18*K117+'NO Z LR RESULTS'!$B$20*L117+'NO Z LR RESULTS'!$B$21*M117+'NO Z LR RESULTS'!$B$22*N117</f>
        <v>0.33889004768016784</v>
      </c>
    </row>
    <row r="118" spans="1:24" x14ac:dyDescent="0.3">
      <c r="A118" t="s">
        <v>449</v>
      </c>
      <c r="B118" t="s">
        <v>99</v>
      </c>
      <c r="C118">
        <v>2024</v>
      </c>
      <c r="D118">
        <v>245</v>
      </c>
      <c r="E118">
        <v>194</v>
      </c>
      <c r="F118">
        <v>23.7</v>
      </c>
      <c r="G118">
        <v>103.2</v>
      </c>
      <c r="H118">
        <v>108.8</v>
      </c>
      <c r="I118">
        <v>12.9</v>
      </c>
      <c r="J118">
        <v>13.5</v>
      </c>
      <c r="K118">
        <v>48.6</v>
      </c>
      <c r="L118">
        <v>35.1</v>
      </c>
      <c r="M118">
        <v>34.9</v>
      </c>
      <c r="N118">
        <v>87.9</v>
      </c>
      <c r="O118">
        <v>26.5</v>
      </c>
      <c r="P118">
        <v>7.5</v>
      </c>
      <c r="Q118">
        <f t="shared" si="6"/>
        <v>-0.17229007631883808</v>
      </c>
      <c r="R118">
        <f t="shared" si="7"/>
        <v>-0.37606908682432133</v>
      </c>
      <c r="S118">
        <f t="shared" si="8"/>
        <v>0.36268343465164693</v>
      </c>
      <c r="T118">
        <f t="shared" si="9"/>
        <v>-0.51977167655330525</v>
      </c>
      <c r="U118">
        <f t="shared" si="10"/>
        <v>0.60755164472464207</v>
      </c>
      <c r="V118">
        <f t="shared" si="11"/>
        <v>-2.0383659190727537</v>
      </c>
      <c r="W118">
        <f>Q118*'Comb LR RESULTS'!$B$18+R118*'Comb LR RESULTS'!$B$19+S118*'Comb LR RESULTS'!$B$20+T118*'Comb LR RESULTS'!$B$21+U118*'Comb LR RESULTS'!$B$22</f>
        <v>-0.60899907788793783</v>
      </c>
      <c r="X118">
        <f>'NO Z LR RESULTS'!$B$17+'NO Z LR RESULTS'!$B$19*F118+'NO Z LR RESULTS'!$B$18*K118+'NO Z LR RESULTS'!$B$20*L118+'NO Z LR RESULTS'!$B$21*M118+'NO Z LR RESULTS'!$B$22*N118</f>
        <v>0.34186410650393917</v>
      </c>
    </row>
    <row r="119" spans="1:24" x14ac:dyDescent="0.3">
      <c r="A119" t="s">
        <v>602</v>
      </c>
      <c r="B119" t="s">
        <v>61</v>
      </c>
      <c r="C119">
        <v>2024</v>
      </c>
      <c r="D119">
        <v>174</v>
      </c>
      <c r="E119">
        <v>110</v>
      </c>
      <c r="F119">
        <v>23.6</v>
      </c>
      <c r="G119">
        <v>102.9</v>
      </c>
      <c r="H119">
        <v>107.1</v>
      </c>
      <c r="I119">
        <v>8.1999999999999993</v>
      </c>
      <c r="J119">
        <v>13.9</v>
      </c>
      <c r="K119">
        <v>50.3</v>
      </c>
      <c r="L119">
        <v>36.4</v>
      </c>
      <c r="M119">
        <v>30.2</v>
      </c>
      <c r="N119">
        <v>76.400000000000006</v>
      </c>
      <c r="O119">
        <v>32.4</v>
      </c>
      <c r="P119">
        <v>-5.0999999999999996</v>
      </c>
      <c r="Q119">
        <f t="shared" si="6"/>
        <v>0.1234148699112157</v>
      </c>
      <c r="R119">
        <f t="shared" si="7"/>
        <v>-0.48613026155191713</v>
      </c>
      <c r="S119">
        <f t="shared" si="8"/>
        <v>-0.4251914676552071</v>
      </c>
      <c r="T119">
        <f t="shared" si="9"/>
        <v>0.27806050020709877</v>
      </c>
      <c r="U119">
        <f t="shared" si="10"/>
        <v>-1.5667247684638168</v>
      </c>
      <c r="V119">
        <f t="shared" si="11"/>
        <v>1.9072613446854212</v>
      </c>
      <c r="W119">
        <f>Q119*'Comb LR RESULTS'!$B$18+R119*'Comb LR RESULTS'!$B$19+S119*'Comb LR RESULTS'!$B$20+T119*'Comb LR RESULTS'!$B$21+U119*'Comb LR RESULTS'!$B$22</f>
        <v>7.2407277440527523E-2</v>
      </c>
      <c r="X119">
        <f>'NO Z LR RESULTS'!$B$17+'NO Z LR RESULTS'!$B$19*F119+'NO Z LR RESULTS'!$B$18*K119+'NO Z LR RESULTS'!$B$20*L119+'NO Z LR RESULTS'!$B$21*M119+'NO Z LR RESULTS'!$B$22*N119</f>
        <v>0.31296464674273622</v>
      </c>
    </row>
    <row r="120" spans="1:24" x14ac:dyDescent="0.3">
      <c r="A120" t="s">
        <v>361</v>
      </c>
      <c r="B120" t="s">
        <v>80</v>
      </c>
      <c r="C120">
        <v>2024</v>
      </c>
      <c r="D120">
        <v>341</v>
      </c>
      <c r="E120">
        <v>258</v>
      </c>
      <c r="F120">
        <v>23.6</v>
      </c>
      <c r="G120">
        <v>105.6</v>
      </c>
      <c r="H120">
        <v>111.6</v>
      </c>
      <c r="I120">
        <v>11.6</v>
      </c>
      <c r="J120">
        <v>17.2</v>
      </c>
      <c r="K120">
        <v>53.1</v>
      </c>
      <c r="L120">
        <v>35.9</v>
      </c>
      <c r="M120">
        <v>30.8</v>
      </c>
      <c r="N120">
        <v>93.8</v>
      </c>
      <c r="O120">
        <v>18.5</v>
      </c>
      <c r="P120">
        <v>12.1</v>
      </c>
      <c r="Q120">
        <f t="shared" si="6"/>
        <v>9.6821982842716803E-3</v>
      </c>
      <c r="R120">
        <f t="shared" si="7"/>
        <v>0.50442031099645024</v>
      </c>
      <c r="S120">
        <f t="shared" si="8"/>
        <v>-0.3246116928926297</v>
      </c>
      <c r="T120">
        <f t="shared" si="9"/>
        <v>-1.601578017923345</v>
      </c>
      <c r="U120">
        <f t="shared" si="10"/>
        <v>1.7230499784474149</v>
      </c>
      <c r="V120">
        <f t="shared" si="11"/>
        <v>-2.4859137941974079</v>
      </c>
      <c r="W120">
        <f>Q120*'Comb LR RESULTS'!$B$18+R120*'Comb LR RESULTS'!$B$19+S120*'Comb LR RESULTS'!$B$20+T120*'Comb LR RESULTS'!$B$21+U120*'Comb LR RESULTS'!$B$22</f>
        <v>-0.44155261916117494</v>
      </c>
      <c r="X120">
        <f>'NO Z LR RESULTS'!$B$17+'NO Z LR RESULTS'!$B$19*F120+'NO Z LR RESULTS'!$B$18*K120+'NO Z LR RESULTS'!$B$20*L120+'NO Z LR RESULTS'!$B$21*M120+'NO Z LR RESULTS'!$B$22*N120</f>
        <v>0.36343564020432073</v>
      </c>
    </row>
    <row r="121" spans="1:24" x14ac:dyDescent="0.3">
      <c r="A121" t="s">
        <v>204</v>
      </c>
      <c r="B121" t="s">
        <v>61</v>
      </c>
      <c r="C121">
        <v>2024</v>
      </c>
      <c r="D121">
        <v>283</v>
      </c>
      <c r="E121">
        <v>204</v>
      </c>
      <c r="F121">
        <v>23.5</v>
      </c>
      <c r="G121">
        <v>106</v>
      </c>
      <c r="H121">
        <v>111.2</v>
      </c>
      <c r="I121">
        <v>8.3000000000000007</v>
      </c>
      <c r="J121">
        <v>12.4</v>
      </c>
      <c r="K121">
        <v>50.7</v>
      </c>
      <c r="L121">
        <v>38.299999999999997</v>
      </c>
      <c r="M121">
        <v>25.9</v>
      </c>
      <c r="N121">
        <v>87.4</v>
      </c>
      <c r="O121">
        <v>25</v>
      </c>
      <c r="P121">
        <v>5.8</v>
      </c>
      <c r="Q121">
        <f t="shared" si="6"/>
        <v>0.55559902209360257</v>
      </c>
      <c r="R121">
        <f t="shared" si="7"/>
        <v>0.65116854396658141</v>
      </c>
      <c r="S121">
        <f t="shared" si="8"/>
        <v>-1.1460131867870098</v>
      </c>
      <c r="T121">
        <f t="shared" si="9"/>
        <v>-0.72261036556018776</v>
      </c>
      <c r="U121">
        <f t="shared" si="10"/>
        <v>0.51301788762949174</v>
      </c>
      <c r="V121">
        <f t="shared" si="11"/>
        <v>1.1171524996575144</v>
      </c>
      <c r="W121">
        <f>Q121*'Comb LR RESULTS'!$B$18+R121*'Comb LR RESULTS'!$B$19+S121*'Comb LR RESULTS'!$B$20+T121*'Comb LR RESULTS'!$B$21+U121*'Comb LR RESULTS'!$B$22</f>
        <v>0.34838957272536514</v>
      </c>
      <c r="X121">
        <f>'NO Z LR RESULTS'!$B$17+'NO Z LR RESULTS'!$B$19*F121+'NO Z LR RESULTS'!$B$18*K121+'NO Z LR RESULTS'!$B$20*L121+'NO Z LR RESULTS'!$B$21*M121+'NO Z LR RESULTS'!$B$22*N121</f>
        <v>0.34447470460226209</v>
      </c>
    </row>
    <row r="122" spans="1:24" x14ac:dyDescent="0.3">
      <c r="A122" t="s">
        <v>353</v>
      </c>
      <c r="B122" t="s">
        <v>44</v>
      </c>
      <c r="C122">
        <v>2024</v>
      </c>
      <c r="D122">
        <v>174</v>
      </c>
      <c r="E122">
        <v>119</v>
      </c>
      <c r="F122">
        <v>23.5</v>
      </c>
      <c r="G122">
        <v>105</v>
      </c>
      <c r="H122">
        <v>110.8</v>
      </c>
      <c r="I122">
        <v>18.5</v>
      </c>
      <c r="J122">
        <v>6.1</v>
      </c>
      <c r="K122">
        <v>49</v>
      </c>
      <c r="L122">
        <v>42.9</v>
      </c>
      <c r="M122">
        <v>32.299999999999997</v>
      </c>
      <c r="N122">
        <v>86.5</v>
      </c>
      <c r="O122">
        <v>26.1</v>
      </c>
      <c r="P122">
        <v>4.5</v>
      </c>
      <c r="Q122">
        <f t="shared" si="6"/>
        <v>1.6019396010614879</v>
      </c>
      <c r="R122">
        <f t="shared" si="7"/>
        <v>0.28429796154125869</v>
      </c>
      <c r="S122">
        <f t="shared" si="8"/>
        <v>-7.3162255986187516E-2</v>
      </c>
      <c r="T122">
        <f t="shared" si="9"/>
        <v>-0.57386199362180712</v>
      </c>
      <c r="U122">
        <f t="shared" si="10"/>
        <v>0.34285712485821995</v>
      </c>
      <c r="V122">
        <f t="shared" si="11"/>
        <v>1.0426807001089071</v>
      </c>
      <c r="W122">
        <f>Q122*'Comb LR RESULTS'!$B$18+R122*'Comb LR RESULTS'!$B$19+S122*'Comb LR RESULTS'!$B$20+T122*'Comb LR RESULTS'!$B$21+U122*'Comb LR RESULTS'!$B$22</f>
        <v>8.7550652279757807E-2</v>
      </c>
      <c r="X122">
        <f>'NO Z LR RESULTS'!$B$17+'NO Z LR RESULTS'!$B$19*F122+'NO Z LR RESULTS'!$B$18*K122+'NO Z LR RESULTS'!$B$20*L122+'NO Z LR RESULTS'!$B$21*M122+'NO Z LR RESULTS'!$B$22*N122</f>
        <v>0.32902179820168925</v>
      </c>
    </row>
    <row r="123" spans="1:24" x14ac:dyDescent="0.3">
      <c r="A123" t="s">
        <v>116</v>
      </c>
      <c r="B123" t="s">
        <v>25</v>
      </c>
      <c r="C123">
        <v>2024</v>
      </c>
      <c r="D123">
        <v>376</v>
      </c>
      <c r="E123">
        <v>265</v>
      </c>
      <c r="F123">
        <v>23.4</v>
      </c>
      <c r="G123">
        <v>105</v>
      </c>
      <c r="H123">
        <v>112.3</v>
      </c>
      <c r="I123">
        <v>8.3000000000000007</v>
      </c>
      <c r="J123">
        <v>19.100000000000001</v>
      </c>
      <c r="K123">
        <v>48.7</v>
      </c>
      <c r="L123">
        <v>29.6</v>
      </c>
      <c r="M123">
        <v>29.8</v>
      </c>
      <c r="N123">
        <v>84.9</v>
      </c>
      <c r="O123">
        <v>27.5</v>
      </c>
      <c r="P123">
        <v>5.9</v>
      </c>
      <c r="Q123">
        <f t="shared" si="6"/>
        <v>-1.4233494642152222</v>
      </c>
      <c r="R123">
        <f t="shared" si="7"/>
        <v>0.28429796154125869</v>
      </c>
      <c r="S123">
        <f t="shared" si="8"/>
        <v>-0.49224465083025826</v>
      </c>
      <c r="T123">
        <f t="shared" si="9"/>
        <v>-0.3845458838820503</v>
      </c>
      <c r="U123">
        <f t="shared" si="10"/>
        <v>4.0349102153739769E-2</v>
      </c>
      <c r="V123">
        <f t="shared" si="11"/>
        <v>-1.0717018378794954</v>
      </c>
      <c r="W123">
        <f>Q123*'Comb LR RESULTS'!$B$18+R123*'Comb LR RESULTS'!$B$19+S123*'Comb LR RESULTS'!$B$20+T123*'Comb LR RESULTS'!$B$21+U123*'Comb LR RESULTS'!$B$22</f>
        <v>-8.8145738745089297E-3</v>
      </c>
      <c r="X123">
        <f>'NO Z LR RESULTS'!$B$17+'NO Z LR RESULTS'!$B$19*F123+'NO Z LR RESULTS'!$B$18*K123+'NO Z LR RESULTS'!$B$20*L123+'NO Z LR RESULTS'!$B$21*M123+'NO Z LR RESULTS'!$B$22*N123</f>
        <v>0.3446370845251544</v>
      </c>
    </row>
    <row r="124" spans="1:24" x14ac:dyDescent="0.3">
      <c r="A124" t="s">
        <v>608</v>
      </c>
      <c r="B124" t="s">
        <v>29</v>
      </c>
      <c r="C124">
        <v>2024</v>
      </c>
      <c r="D124">
        <v>214</v>
      </c>
      <c r="E124">
        <v>128</v>
      </c>
      <c r="F124">
        <v>23.4</v>
      </c>
      <c r="G124">
        <v>104.6</v>
      </c>
      <c r="H124">
        <v>115.4</v>
      </c>
      <c r="I124">
        <v>8.6</v>
      </c>
      <c r="J124">
        <v>17.8</v>
      </c>
      <c r="K124">
        <v>56.3</v>
      </c>
      <c r="L124">
        <v>38.5</v>
      </c>
      <c r="M124">
        <v>22.8</v>
      </c>
      <c r="N124">
        <v>82.9</v>
      </c>
      <c r="O124">
        <v>41.7</v>
      </c>
      <c r="P124">
        <v>-2.4</v>
      </c>
      <c r="Q124">
        <f t="shared" si="6"/>
        <v>0.60109209074438086</v>
      </c>
      <c r="R124">
        <f t="shared" si="7"/>
        <v>0.13754972857112746</v>
      </c>
      <c r="S124">
        <f t="shared" si="8"/>
        <v>-1.6656753563936579</v>
      </c>
      <c r="T124">
        <f t="shared" si="9"/>
        <v>1.5356603720497706</v>
      </c>
      <c r="U124">
        <f t="shared" si="10"/>
        <v>-0.33778592622686177</v>
      </c>
      <c r="V124">
        <f t="shared" si="11"/>
        <v>4.2777634739857984</v>
      </c>
      <c r="W124">
        <f>Q124*'Comb LR RESULTS'!$B$18+R124*'Comb LR RESULTS'!$B$19+S124*'Comb LR RESULTS'!$B$20+T124*'Comb LR RESULTS'!$B$21+U124*'Comb LR RESULTS'!$B$22</f>
        <v>1.0838813834907561</v>
      </c>
      <c r="X124">
        <f>'NO Z LR RESULTS'!$B$17+'NO Z LR RESULTS'!$B$19*F124+'NO Z LR RESULTS'!$B$18*K124+'NO Z LR RESULTS'!$B$20*L124+'NO Z LR RESULTS'!$B$21*M124+'NO Z LR RESULTS'!$B$22*N124</f>
        <v>0.33792457656635277</v>
      </c>
    </row>
    <row r="125" spans="1:24" x14ac:dyDescent="0.3">
      <c r="A125" t="s">
        <v>89</v>
      </c>
      <c r="B125" t="s">
        <v>64</v>
      </c>
      <c r="C125">
        <v>2024</v>
      </c>
      <c r="D125">
        <v>329</v>
      </c>
      <c r="E125">
        <v>231</v>
      </c>
      <c r="F125">
        <v>23.4</v>
      </c>
      <c r="G125">
        <v>105.1</v>
      </c>
      <c r="H125">
        <v>111.6</v>
      </c>
      <c r="I125">
        <v>7.4</v>
      </c>
      <c r="J125">
        <v>17</v>
      </c>
      <c r="K125">
        <v>50.4</v>
      </c>
      <c r="L125">
        <v>33.4</v>
      </c>
      <c r="M125">
        <v>35.6</v>
      </c>
      <c r="N125">
        <v>88.7</v>
      </c>
      <c r="O125">
        <v>30.3</v>
      </c>
      <c r="P125">
        <v>6.8</v>
      </c>
      <c r="Q125">
        <f t="shared" si="6"/>
        <v>-0.55898115985044838</v>
      </c>
      <c r="R125">
        <f t="shared" si="7"/>
        <v>0.32098501978378885</v>
      </c>
      <c r="S125">
        <f t="shared" si="8"/>
        <v>0.48002650520798734</v>
      </c>
      <c r="T125">
        <f t="shared" si="9"/>
        <v>-5.9136644025363384E-3</v>
      </c>
      <c r="U125">
        <f t="shared" si="10"/>
        <v>0.75880565607688222</v>
      </c>
      <c r="V125">
        <f t="shared" si="11"/>
        <v>-1.4827419657540655</v>
      </c>
      <c r="W125">
        <f>Q125*'Comb LR RESULTS'!$B$18+R125*'Comb LR RESULTS'!$B$19+S125*'Comb LR RESULTS'!$B$20+T125*'Comb LR RESULTS'!$B$21+U125*'Comb LR RESULTS'!$B$22</f>
        <v>-2.517675235838357E-2</v>
      </c>
      <c r="X125">
        <f>'NO Z LR RESULTS'!$B$17+'NO Z LR RESULTS'!$B$19*F125+'NO Z LR RESULTS'!$B$18*K125+'NO Z LR RESULTS'!$B$20*L125+'NO Z LR RESULTS'!$B$21*M125+'NO Z LR RESULTS'!$B$22*N125</f>
        <v>0.34622898799945956</v>
      </c>
    </row>
    <row r="126" spans="1:24" x14ac:dyDescent="0.3">
      <c r="A126" t="s">
        <v>667</v>
      </c>
      <c r="B126" t="s">
        <v>40</v>
      </c>
      <c r="C126">
        <v>2024</v>
      </c>
      <c r="D126">
        <v>181</v>
      </c>
      <c r="E126">
        <v>128</v>
      </c>
      <c r="F126">
        <v>23.4</v>
      </c>
      <c r="G126">
        <v>103.8</v>
      </c>
      <c r="H126">
        <v>110.4</v>
      </c>
      <c r="I126">
        <v>9.4</v>
      </c>
      <c r="J126">
        <v>12.4</v>
      </c>
      <c r="K126">
        <v>42.9</v>
      </c>
      <c r="L126">
        <v>30.5</v>
      </c>
      <c r="M126">
        <v>43.5</v>
      </c>
      <c r="N126">
        <v>83.3</v>
      </c>
      <c r="O126">
        <v>29.9</v>
      </c>
      <c r="P126">
        <v>1.3</v>
      </c>
      <c r="Q126">
        <f t="shared" si="6"/>
        <v>-1.2186306552867234</v>
      </c>
      <c r="R126">
        <f t="shared" si="7"/>
        <v>-0.15594673736912973</v>
      </c>
      <c r="S126">
        <f t="shared" si="8"/>
        <v>1.8043268729152526</v>
      </c>
      <c r="T126">
        <f t="shared" si="9"/>
        <v>-6.0003981471038609E-2</v>
      </c>
      <c r="U126">
        <f t="shared" si="10"/>
        <v>-0.26215892055074308</v>
      </c>
      <c r="V126">
        <f t="shared" si="11"/>
        <v>-2.9767493264914013</v>
      </c>
      <c r="W126">
        <f>Q126*'Comb LR RESULTS'!$B$18+R126*'Comb LR RESULTS'!$B$19+S126*'Comb LR RESULTS'!$B$20+T126*'Comb LR RESULTS'!$B$21+U126*'Comb LR RESULTS'!$B$22</f>
        <v>-0.53445521658410755</v>
      </c>
      <c r="X126">
        <f>'NO Z LR RESULTS'!$B$17+'NO Z LR RESULTS'!$B$19*F126+'NO Z LR RESULTS'!$B$18*K126+'NO Z LR RESULTS'!$B$20*L126+'NO Z LR RESULTS'!$B$21*M126+'NO Z LR RESULTS'!$B$22*N126</f>
        <v>0.32337436362774458</v>
      </c>
    </row>
    <row r="127" spans="1:24" x14ac:dyDescent="0.3">
      <c r="A127" t="s">
        <v>488</v>
      </c>
      <c r="B127" t="s">
        <v>85</v>
      </c>
      <c r="C127">
        <v>2024</v>
      </c>
      <c r="D127">
        <v>123</v>
      </c>
      <c r="E127">
        <v>90</v>
      </c>
      <c r="F127">
        <v>23.3</v>
      </c>
      <c r="G127">
        <v>105.3</v>
      </c>
      <c r="H127">
        <v>110.5</v>
      </c>
      <c r="I127">
        <v>5.6</v>
      </c>
      <c r="J127">
        <v>5.7</v>
      </c>
      <c r="K127">
        <v>42.9</v>
      </c>
      <c r="L127">
        <v>37.200000000000003</v>
      </c>
      <c r="M127">
        <v>37.299999999999997</v>
      </c>
      <c r="N127">
        <v>84.1</v>
      </c>
      <c r="O127">
        <v>37.4</v>
      </c>
      <c r="P127">
        <v>5.5</v>
      </c>
      <c r="Q127">
        <f t="shared" si="6"/>
        <v>0.30538714451432708</v>
      </c>
      <c r="R127">
        <f t="shared" si="7"/>
        <v>0.39435913626885444</v>
      </c>
      <c r="S127">
        <f t="shared" si="8"/>
        <v>0.76500253370195515</v>
      </c>
      <c r="T127">
        <f t="shared" si="9"/>
        <v>0.95418946356337353</v>
      </c>
      <c r="U127">
        <f t="shared" si="10"/>
        <v>-0.110904909198503</v>
      </c>
      <c r="V127">
        <f t="shared" si="11"/>
        <v>0.999838119843103</v>
      </c>
      <c r="W127">
        <f>Q127*'Comb LR RESULTS'!$B$18+R127*'Comb LR RESULTS'!$B$19+S127*'Comb LR RESULTS'!$B$20+T127*'Comb LR RESULTS'!$B$21+U127*'Comb LR RESULTS'!$B$22</f>
        <v>0.53340309206175718</v>
      </c>
      <c r="X127">
        <f>'NO Z LR RESULTS'!$B$17+'NO Z LR RESULTS'!$B$19*F127+'NO Z LR RESULTS'!$B$18*K127+'NO Z LR RESULTS'!$B$20*L127+'NO Z LR RESULTS'!$B$21*M127+'NO Z LR RESULTS'!$B$22*N127</f>
        <v>0.32121074570310892</v>
      </c>
    </row>
    <row r="128" spans="1:24" x14ac:dyDescent="0.3">
      <c r="A128" t="s">
        <v>345</v>
      </c>
      <c r="B128" t="s">
        <v>40</v>
      </c>
      <c r="C128">
        <v>2024</v>
      </c>
      <c r="D128">
        <v>215</v>
      </c>
      <c r="E128">
        <v>151</v>
      </c>
      <c r="F128">
        <v>23.2</v>
      </c>
      <c r="G128">
        <v>107.7</v>
      </c>
      <c r="H128">
        <v>115.5</v>
      </c>
      <c r="I128">
        <v>7.9</v>
      </c>
      <c r="J128">
        <v>8.5</v>
      </c>
      <c r="K128">
        <v>52.5</v>
      </c>
      <c r="L128">
        <v>44</v>
      </c>
      <c r="M128">
        <v>30</v>
      </c>
      <c r="N128">
        <v>90.4</v>
      </c>
      <c r="O128">
        <v>31.2</v>
      </c>
      <c r="P128">
        <v>8.5</v>
      </c>
      <c r="Q128">
        <f t="shared" si="6"/>
        <v>1.8521514786407649</v>
      </c>
      <c r="R128">
        <f t="shared" si="7"/>
        <v>1.2748485340896312</v>
      </c>
      <c r="S128">
        <f t="shared" si="8"/>
        <v>-0.45871805924273268</v>
      </c>
      <c r="T128">
        <f t="shared" si="9"/>
        <v>0.11578954900159293</v>
      </c>
      <c r="U128">
        <f t="shared" si="10"/>
        <v>1.0802204302003939</v>
      </c>
      <c r="V128">
        <f t="shared" si="11"/>
        <v>2.6212871907743276</v>
      </c>
      <c r="W128">
        <f>Q128*'Comb LR RESULTS'!$B$18+R128*'Comb LR RESULTS'!$B$19+S128*'Comb LR RESULTS'!$B$20+T128*'Comb LR RESULTS'!$B$21+U128*'Comb LR RESULTS'!$B$22</f>
        <v>1.0101466873113369</v>
      </c>
      <c r="X128">
        <f>'NO Z LR RESULTS'!$B$17+'NO Z LR RESULTS'!$B$19*F128+'NO Z LR RESULTS'!$B$18*K128+'NO Z LR RESULTS'!$B$20*L128+'NO Z LR RESULTS'!$B$21*M128+'NO Z LR RESULTS'!$B$22*N128</f>
        <v>0.34181914555134846</v>
      </c>
    </row>
    <row r="129" spans="1:24" x14ac:dyDescent="0.3">
      <c r="A129" t="s">
        <v>355</v>
      </c>
      <c r="B129" t="s">
        <v>69</v>
      </c>
      <c r="C129">
        <v>2024</v>
      </c>
      <c r="D129">
        <v>249</v>
      </c>
      <c r="E129">
        <v>173</v>
      </c>
      <c r="F129">
        <v>23.1</v>
      </c>
      <c r="G129">
        <v>106.5</v>
      </c>
      <c r="H129">
        <v>114.1</v>
      </c>
      <c r="I129">
        <v>8.1</v>
      </c>
      <c r="J129">
        <v>15.3</v>
      </c>
      <c r="K129">
        <v>47.3</v>
      </c>
      <c r="L129">
        <v>32</v>
      </c>
      <c r="M129">
        <v>41.3</v>
      </c>
      <c r="N129">
        <v>87.9</v>
      </c>
      <c r="O129">
        <v>40.700000000000003</v>
      </c>
      <c r="P129">
        <v>4.0999999999999996</v>
      </c>
      <c r="Q129">
        <f t="shared" si="6"/>
        <v>-0.87743264040589131</v>
      </c>
      <c r="R129">
        <f t="shared" si="7"/>
        <v>0.83460383517924286</v>
      </c>
      <c r="S129">
        <f t="shared" si="8"/>
        <v>1.4355343654524693</v>
      </c>
      <c r="T129">
        <f t="shared" si="9"/>
        <v>1.4004345793785156</v>
      </c>
      <c r="U129">
        <f t="shared" si="10"/>
        <v>0.60755164472464207</v>
      </c>
      <c r="V129">
        <f t="shared" si="11"/>
        <v>-0.68548023602524444</v>
      </c>
      <c r="W129">
        <f>Q129*'Comb LR RESULTS'!$B$18+R129*'Comb LR RESULTS'!$B$19+S129*'Comb LR RESULTS'!$B$20+T129*'Comb LR RESULTS'!$B$21+U129*'Comb LR RESULTS'!$B$22</f>
        <v>0.67364466015451474</v>
      </c>
      <c r="X129">
        <f>'NO Z LR RESULTS'!$B$17+'NO Z LR RESULTS'!$B$19*F129+'NO Z LR RESULTS'!$B$18*K129+'NO Z LR RESULTS'!$B$20*L129+'NO Z LR RESULTS'!$B$21*M129+'NO Z LR RESULTS'!$B$22*N129</f>
        <v>0.33810564837658597</v>
      </c>
    </row>
    <row r="130" spans="1:24" x14ac:dyDescent="0.3">
      <c r="A130" t="s">
        <v>170</v>
      </c>
      <c r="B130" t="s">
        <v>27</v>
      </c>
      <c r="C130">
        <v>2024</v>
      </c>
      <c r="D130">
        <v>289</v>
      </c>
      <c r="E130">
        <v>183</v>
      </c>
      <c r="F130">
        <v>23</v>
      </c>
      <c r="G130">
        <v>104.2</v>
      </c>
      <c r="H130">
        <v>110.9</v>
      </c>
      <c r="I130">
        <v>7.7</v>
      </c>
      <c r="J130">
        <v>15.8</v>
      </c>
      <c r="K130">
        <v>49.9</v>
      </c>
      <c r="L130">
        <v>34.1</v>
      </c>
      <c r="M130">
        <v>31.9</v>
      </c>
      <c r="N130">
        <v>87.4</v>
      </c>
      <c r="O130">
        <v>28.2</v>
      </c>
      <c r="P130">
        <v>3.3</v>
      </c>
      <c r="Q130">
        <f t="shared" ref="Q130:Q193" si="12">STANDARDIZE(L130,AVERAGE(L:L),_xlfn.STDEV.P(L:L))</f>
        <v>-0.39975541957272609</v>
      </c>
      <c r="R130">
        <f t="shared" ref="R130:R193" si="13">STANDARDIZE(G130,AVERAGE(G:G),_xlfn.STDEV.P(G:G))</f>
        <v>-9.1985043989985318E-3</v>
      </c>
      <c r="S130">
        <f t="shared" ref="S130:S193" si="14">STANDARDIZE(M130,AVERAGE(M:M),_xlfn.STDEV.P(M:M))</f>
        <v>-0.14021543916123869</v>
      </c>
      <c r="T130">
        <f t="shared" ref="T130:T193" si="15">STANDARDIZE(O130,AVERAGE(O:O),_xlfn.STDEV.P(O:O))</f>
        <v>-0.28988782901217192</v>
      </c>
      <c r="U130">
        <f t="shared" ref="U130:U193" si="16">STANDARDIZE(N130,AVERAGE(N:N),_xlfn.STDEV.P(N:N))</f>
        <v>0.51301788762949174</v>
      </c>
      <c r="V130">
        <f t="shared" ref="V130:V193" si="17">R130+T130-U130-S130+Q130</f>
        <v>-1.0716442014521497</v>
      </c>
      <c r="W130">
        <f>Q130*'Comb LR RESULTS'!$B$18+R130*'Comb LR RESULTS'!$B$19+S130*'Comb LR RESULTS'!$B$20+T130*'Comb LR RESULTS'!$B$21+U130*'Comb LR RESULTS'!$B$22</f>
        <v>-0.19512414437230524</v>
      </c>
      <c r="X130">
        <f>'NO Z LR RESULTS'!$B$17+'NO Z LR RESULTS'!$B$19*F130+'NO Z LR RESULTS'!$B$18*K130+'NO Z LR RESULTS'!$B$20*L130+'NO Z LR RESULTS'!$B$21*M130+'NO Z LR RESULTS'!$B$22*N130</f>
        <v>0.34322464844757805</v>
      </c>
    </row>
    <row r="131" spans="1:24" x14ac:dyDescent="0.3">
      <c r="A131" t="s">
        <v>340</v>
      </c>
      <c r="B131" t="s">
        <v>157</v>
      </c>
      <c r="C131">
        <v>2024</v>
      </c>
      <c r="D131">
        <v>281</v>
      </c>
      <c r="E131">
        <v>222</v>
      </c>
      <c r="F131">
        <v>23</v>
      </c>
      <c r="G131">
        <v>104.7</v>
      </c>
      <c r="H131">
        <v>110.6</v>
      </c>
      <c r="I131">
        <v>4.0999999999999996</v>
      </c>
      <c r="J131">
        <v>10.1</v>
      </c>
      <c r="K131">
        <v>46.1</v>
      </c>
      <c r="L131">
        <v>36</v>
      </c>
      <c r="M131">
        <v>37.700000000000003</v>
      </c>
      <c r="N131">
        <v>86.8</v>
      </c>
      <c r="O131">
        <v>28.1</v>
      </c>
      <c r="P131">
        <v>6.4</v>
      </c>
      <c r="Q131">
        <f t="shared" si="12"/>
        <v>3.2428732609660803E-2</v>
      </c>
      <c r="R131">
        <f t="shared" si="13"/>
        <v>0.17423678681366286</v>
      </c>
      <c r="S131">
        <f t="shared" si="14"/>
        <v>0.83205571687700752</v>
      </c>
      <c r="T131">
        <f t="shared" si="15"/>
        <v>-0.30341040827929716</v>
      </c>
      <c r="U131">
        <f t="shared" si="16"/>
        <v>0.39957737911530961</v>
      </c>
      <c r="V131">
        <f t="shared" si="17"/>
        <v>-1.3283779848482906</v>
      </c>
      <c r="W131">
        <f>Q131*'Comb LR RESULTS'!$B$18+R131*'Comb LR RESULTS'!$B$19+S131*'Comb LR RESULTS'!$B$20+T131*'Comb LR RESULTS'!$B$21+U131*'Comb LR RESULTS'!$B$22</f>
        <v>-0.19976290077758205</v>
      </c>
      <c r="X131">
        <f>'NO Z LR RESULTS'!$B$17+'NO Z LR RESULTS'!$B$19*F131+'NO Z LR RESULTS'!$B$18*K131+'NO Z LR RESULTS'!$B$20*L131+'NO Z LR RESULTS'!$B$21*M131+'NO Z LR RESULTS'!$B$22*N131</f>
        <v>0.33138917341898533</v>
      </c>
    </row>
    <row r="132" spans="1:24" x14ac:dyDescent="0.3">
      <c r="A132" t="s">
        <v>380</v>
      </c>
      <c r="B132" t="s">
        <v>35</v>
      </c>
      <c r="C132">
        <v>2024</v>
      </c>
      <c r="D132">
        <v>249</v>
      </c>
      <c r="E132">
        <v>178</v>
      </c>
      <c r="F132">
        <v>23</v>
      </c>
      <c r="G132">
        <v>106.5</v>
      </c>
      <c r="H132">
        <v>111.9</v>
      </c>
      <c r="I132">
        <v>8.4</v>
      </c>
      <c r="J132">
        <v>17.8</v>
      </c>
      <c r="K132">
        <v>52.9</v>
      </c>
      <c r="L132">
        <v>35.1</v>
      </c>
      <c r="M132">
        <v>27.6</v>
      </c>
      <c r="N132">
        <v>83.2</v>
      </c>
      <c r="O132">
        <v>26.8</v>
      </c>
      <c r="P132">
        <v>5.0999999999999996</v>
      </c>
      <c r="Q132">
        <f t="shared" si="12"/>
        <v>-0.17229007631883808</v>
      </c>
      <c r="R132">
        <f t="shared" si="13"/>
        <v>0.83460383517924286</v>
      </c>
      <c r="S132">
        <f t="shared" si="14"/>
        <v>-0.86103715829304095</v>
      </c>
      <c r="T132">
        <f t="shared" si="15"/>
        <v>-0.47920393875192868</v>
      </c>
      <c r="U132">
        <f t="shared" si="16"/>
        <v>-0.28106567196977206</v>
      </c>
      <c r="V132">
        <f t="shared" si="17"/>
        <v>1.3252126503712889</v>
      </c>
      <c r="W132">
        <f>Q132*'Comb LR RESULTS'!$B$18+R132*'Comb LR RESULTS'!$B$19+S132*'Comb LR RESULTS'!$B$20+T132*'Comb LR RESULTS'!$B$21+U132*'Comb LR RESULTS'!$B$22</f>
        <v>0.5450620401317362</v>
      </c>
      <c r="X132">
        <f>'NO Z LR RESULTS'!$B$17+'NO Z LR RESULTS'!$B$19*F132+'NO Z LR RESULTS'!$B$18*K132+'NO Z LR RESULTS'!$B$20*L132+'NO Z LR RESULTS'!$B$21*M132+'NO Z LR RESULTS'!$B$22*N132</f>
        <v>0.33588365133326237</v>
      </c>
    </row>
    <row r="133" spans="1:24" x14ac:dyDescent="0.3">
      <c r="A133" t="s">
        <v>137</v>
      </c>
      <c r="B133" t="s">
        <v>51</v>
      </c>
      <c r="C133">
        <v>2024</v>
      </c>
      <c r="D133">
        <v>360</v>
      </c>
      <c r="E133">
        <v>245</v>
      </c>
      <c r="F133">
        <v>22.9</v>
      </c>
      <c r="G133">
        <v>104.1</v>
      </c>
      <c r="H133">
        <v>110.5</v>
      </c>
      <c r="I133">
        <v>5.7</v>
      </c>
      <c r="J133">
        <v>16</v>
      </c>
      <c r="K133">
        <v>46.1</v>
      </c>
      <c r="L133">
        <v>30.1</v>
      </c>
      <c r="M133">
        <v>36.6</v>
      </c>
      <c r="N133">
        <v>78.5</v>
      </c>
      <c r="O133">
        <v>32.9</v>
      </c>
      <c r="P133">
        <v>-2</v>
      </c>
      <c r="Q133">
        <f t="shared" si="12"/>
        <v>-1.3096167925882782</v>
      </c>
      <c r="R133">
        <f t="shared" si="13"/>
        <v>-4.5885562641533942E-2</v>
      </c>
      <c r="S133">
        <f t="shared" si="14"/>
        <v>0.64765946314561584</v>
      </c>
      <c r="T133">
        <f t="shared" si="15"/>
        <v>0.34567339654272627</v>
      </c>
      <c r="U133">
        <f t="shared" si="16"/>
        <v>-1.1696829886641862</v>
      </c>
      <c r="V133">
        <f t="shared" si="17"/>
        <v>-0.48780543316851555</v>
      </c>
      <c r="W133">
        <f>Q133*'Comb LR RESULTS'!$B$18+R133*'Comb LR RESULTS'!$B$19+S133*'Comb LR RESULTS'!$B$20+T133*'Comb LR RESULTS'!$B$21+U133*'Comb LR RESULTS'!$B$22</f>
        <v>1.1374499178111702E-2</v>
      </c>
      <c r="X133">
        <f>'NO Z LR RESULTS'!$B$17+'NO Z LR RESULTS'!$B$19*F133+'NO Z LR RESULTS'!$B$18*K133+'NO Z LR RESULTS'!$B$20*L133+'NO Z LR RESULTS'!$B$21*M133+'NO Z LR RESULTS'!$B$22*N133</f>
        <v>0.31715748708912506</v>
      </c>
    </row>
    <row r="134" spans="1:24" x14ac:dyDescent="0.3">
      <c r="A134" t="s">
        <v>159</v>
      </c>
      <c r="B134" t="s">
        <v>46</v>
      </c>
      <c r="C134">
        <v>2024</v>
      </c>
      <c r="D134">
        <v>355</v>
      </c>
      <c r="E134">
        <v>279</v>
      </c>
      <c r="F134">
        <v>22.9</v>
      </c>
      <c r="G134">
        <v>104.7</v>
      </c>
      <c r="H134">
        <v>110.8</v>
      </c>
      <c r="I134">
        <v>6.1</v>
      </c>
      <c r="J134">
        <v>17.3</v>
      </c>
      <c r="K134">
        <v>49.9</v>
      </c>
      <c r="L134">
        <v>32.6</v>
      </c>
      <c r="M134">
        <v>29.8</v>
      </c>
      <c r="N134">
        <v>89.6</v>
      </c>
      <c r="O134">
        <v>22.3</v>
      </c>
      <c r="P134">
        <v>9</v>
      </c>
      <c r="Q134">
        <f t="shared" si="12"/>
        <v>-0.7409534344535581</v>
      </c>
      <c r="R134">
        <f t="shared" si="13"/>
        <v>0.17423678681366286</v>
      </c>
      <c r="S134">
        <f t="shared" si="14"/>
        <v>-0.49224465083025826</v>
      </c>
      <c r="T134">
        <f t="shared" si="15"/>
        <v>-1.087720005772576</v>
      </c>
      <c r="U134">
        <f t="shared" si="16"/>
        <v>0.92896641884815123</v>
      </c>
      <c r="V134">
        <f t="shared" si="17"/>
        <v>-2.091158421430364</v>
      </c>
      <c r="W134">
        <f>Q134*'Comb LR RESULTS'!$B$18+R134*'Comb LR RESULTS'!$B$19+S134*'Comb LR RESULTS'!$B$20+T134*'Comb LR RESULTS'!$B$21+U134*'Comb LR RESULTS'!$B$22</f>
        <v>-0.40178226408939771</v>
      </c>
      <c r="X134">
        <f>'NO Z LR RESULTS'!$B$17+'NO Z LR RESULTS'!$B$19*F134+'NO Z LR RESULTS'!$B$18*K134+'NO Z LR RESULTS'!$B$20*L134+'NO Z LR RESULTS'!$B$21*M134+'NO Z LR RESULTS'!$B$22*N134</f>
        <v>0.35288625091540671</v>
      </c>
    </row>
    <row r="135" spans="1:24" x14ac:dyDescent="0.3">
      <c r="A135" t="s">
        <v>142</v>
      </c>
      <c r="B135" t="s">
        <v>80</v>
      </c>
      <c r="C135">
        <v>2024</v>
      </c>
      <c r="D135">
        <v>222</v>
      </c>
      <c r="E135">
        <v>159</v>
      </c>
      <c r="F135">
        <v>22.6</v>
      </c>
      <c r="G135">
        <v>105.4</v>
      </c>
      <c r="H135">
        <v>111.6</v>
      </c>
      <c r="I135">
        <v>18.899999999999999</v>
      </c>
      <c r="J135">
        <v>16.5</v>
      </c>
      <c r="K135">
        <v>54.2</v>
      </c>
      <c r="L135">
        <v>37.700000000000003</v>
      </c>
      <c r="M135">
        <v>29.3</v>
      </c>
      <c r="N135">
        <v>86.2</v>
      </c>
      <c r="O135">
        <v>30.9</v>
      </c>
      <c r="P135">
        <v>5.4</v>
      </c>
      <c r="Q135">
        <f t="shared" si="12"/>
        <v>0.41911981614127108</v>
      </c>
      <c r="R135">
        <f t="shared" si="13"/>
        <v>0.43104619451138987</v>
      </c>
      <c r="S135">
        <f t="shared" si="14"/>
        <v>-0.57606112979907254</v>
      </c>
      <c r="T135">
        <f t="shared" si="15"/>
        <v>7.5221811200216343E-2</v>
      </c>
      <c r="U135">
        <f t="shared" si="16"/>
        <v>0.28613687060113024</v>
      </c>
      <c r="V135">
        <f t="shared" si="17"/>
        <v>1.2153120810508196</v>
      </c>
      <c r="W135">
        <f>Q135*'Comb LR RESULTS'!$B$18+R135*'Comb LR RESULTS'!$B$19+S135*'Comb LR RESULTS'!$B$20+T135*'Comb LR RESULTS'!$B$21+U135*'Comb LR RESULTS'!$B$22</f>
        <v>0.42235342963472366</v>
      </c>
      <c r="X135">
        <f>'NO Z LR RESULTS'!$B$17+'NO Z LR RESULTS'!$B$19*F135+'NO Z LR RESULTS'!$B$18*K135+'NO Z LR RESULTS'!$B$20*L135+'NO Z LR RESULTS'!$B$21*M135+'NO Z LR RESULTS'!$B$22*N135</f>
        <v>0.33890350370116762</v>
      </c>
    </row>
    <row r="136" spans="1:24" x14ac:dyDescent="0.3">
      <c r="A136" t="s">
        <v>366</v>
      </c>
      <c r="B136" t="s">
        <v>27</v>
      </c>
      <c r="C136">
        <v>2024</v>
      </c>
      <c r="D136">
        <v>204</v>
      </c>
      <c r="E136">
        <v>115</v>
      </c>
      <c r="F136">
        <v>22.6</v>
      </c>
      <c r="G136">
        <v>105</v>
      </c>
      <c r="H136">
        <v>109.9</v>
      </c>
      <c r="I136">
        <v>20</v>
      </c>
      <c r="J136">
        <v>19.100000000000001</v>
      </c>
      <c r="K136">
        <v>53.1</v>
      </c>
      <c r="L136">
        <v>34</v>
      </c>
      <c r="M136">
        <v>30.3</v>
      </c>
      <c r="N136">
        <v>79.599999999999994</v>
      </c>
      <c r="O136">
        <v>38.299999999999997</v>
      </c>
      <c r="P136">
        <v>-4.3</v>
      </c>
      <c r="Q136">
        <f t="shared" si="12"/>
        <v>-0.42250195389811523</v>
      </c>
      <c r="R136">
        <f t="shared" si="13"/>
        <v>0.28429796154125869</v>
      </c>
      <c r="S136">
        <f t="shared" si="14"/>
        <v>-0.40842817186144398</v>
      </c>
      <c r="T136">
        <f t="shared" si="15"/>
        <v>1.0758926769675028</v>
      </c>
      <c r="U136">
        <f t="shared" si="16"/>
        <v>-0.96170872305485644</v>
      </c>
      <c r="V136">
        <f t="shared" si="17"/>
        <v>2.3078255795269467</v>
      </c>
      <c r="W136">
        <f>Q136*'Comb LR RESULTS'!$B$18+R136*'Comb LR RESULTS'!$B$19+S136*'Comb LR RESULTS'!$B$20+T136*'Comb LR RESULTS'!$B$21+U136*'Comb LR RESULTS'!$B$22</f>
        <v>0.75984309548973739</v>
      </c>
      <c r="X136">
        <f>'NO Z LR RESULTS'!$B$17+'NO Z LR RESULTS'!$B$19*F136+'NO Z LR RESULTS'!$B$18*K136+'NO Z LR RESULTS'!$B$20*L136+'NO Z LR RESULTS'!$B$21*M136+'NO Z LR RESULTS'!$B$22*N136</f>
        <v>0.32410061256248174</v>
      </c>
    </row>
    <row r="137" spans="1:24" x14ac:dyDescent="0.3">
      <c r="A137" t="s">
        <v>87</v>
      </c>
      <c r="B137" t="s">
        <v>88</v>
      </c>
      <c r="C137">
        <v>2024</v>
      </c>
      <c r="D137">
        <v>362</v>
      </c>
      <c r="E137">
        <v>248</v>
      </c>
      <c r="F137">
        <v>22.6</v>
      </c>
      <c r="G137">
        <v>107.8</v>
      </c>
      <c r="H137">
        <v>116.3</v>
      </c>
      <c r="I137">
        <v>12.1</v>
      </c>
      <c r="J137">
        <v>14.5</v>
      </c>
      <c r="K137">
        <v>52.5</v>
      </c>
      <c r="L137">
        <v>38</v>
      </c>
      <c r="M137">
        <v>30.5</v>
      </c>
      <c r="N137">
        <v>85.6</v>
      </c>
      <c r="O137">
        <v>28.9</v>
      </c>
      <c r="P137">
        <v>7.1</v>
      </c>
      <c r="Q137">
        <f t="shared" si="12"/>
        <v>0.48735941911743685</v>
      </c>
      <c r="R137">
        <f t="shared" si="13"/>
        <v>1.3115355923321614</v>
      </c>
      <c r="S137">
        <f t="shared" si="14"/>
        <v>-0.3749015802739184</v>
      </c>
      <c r="T137">
        <f t="shared" si="15"/>
        <v>-0.19522977414229356</v>
      </c>
      <c r="U137">
        <f t="shared" si="16"/>
        <v>0.17269636208694816</v>
      </c>
      <c r="V137">
        <f t="shared" si="17"/>
        <v>1.8058704554942751</v>
      </c>
      <c r="W137">
        <f>Q137*'Comb LR RESULTS'!$B$18+R137*'Comb LR RESULTS'!$B$19+S137*'Comb LR RESULTS'!$B$20+T137*'Comb LR RESULTS'!$B$21+U137*'Comb LR RESULTS'!$B$22</f>
        <v>0.88704099286315841</v>
      </c>
      <c r="X137">
        <f>'NO Z LR RESULTS'!$B$17+'NO Z LR RESULTS'!$B$19*F137+'NO Z LR RESULTS'!$B$18*K137+'NO Z LR RESULTS'!$B$20*L137+'NO Z LR RESULTS'!$B$21*M137+'NO Z LR RESULTS'!$B$22*N137</f>
        <v>0.33462360349643172</v>
      </c>
    </row>
    <row r="138" spans="1:24" x14ac:dyDescent="0.3">
      <c r="A138" t="s">
        <v>539</v>
      </c>
      <c r="B138" t="s">
        <v>64</v>
      </c>
      <c r="C138">
        <v>2024</v>
      </c>
      <c r="D138">
        <v>177</v>
      </c>
      <c r="E138">
        <v>133</v>
      </c>
      <c r="F138">
        <v>22.6</v>
      </c>
      <c r="G138">
        <v>108.2</v>
      </c>
      <c r="H138">
        <v>112.2</v>
      </c>
      <c r="I138">
        <v>5.3</v>
      </c>
      <c r="J138">
        <v>23.3</v>
      </c>
      <c r="K138">
        <v>51.3</v>
      </c>
      <c r="L138">
        <v>28</v>
      </c>
      <c r="M138">
        <v>36.1</v>
      </c>
      <c r="N138">
        <v>87</v>
      </c>
      <c r="O138">
        <v>34</v>
      </c>
      <c r="P138">
        <v>3.2</v>
      </c>
      <c r="Q138">
        <f t="shared" si="12"/>
        <v>-1.7872940134214435</v>
      </c>
      <c r="R138">
        <f t="shared" si="13"/>
        <v>1.4582838253022927</v>
      </c>
      <c r="S138">
        <f t="shared" si="14"/>
        <v>0.56384298417680168</v>
      </c>
      <c r="T138">
        <f t="shared" si="15"/>
        <v>0.49442176848110692</v>
      </c>
      <c r="U138">
        <f t="shared" si="16"/>
        <v>0.43739088195337034</v>
      </c>
      <c r="V138">
        <f t="shared" si="17"/>
        <v>-0.83582228576821571</v>
      </c>
      <c r="W138">
        <f>Q138*'Comb LR RESULTS'!$B$18+R138*'Comb LR RESULTS'!$B$19+S138*'Comb LR RESULTS'!$B$20+T138*'Comb LR RESULTS'!$B$21+U138*'Comb LR RESULTS'!$B$22</f>
        <v>0.83296978467172977</v>
      </c>
      <c r="X138">
        <f>'NO Z LR RESULTS'!$B$17+'NO Z LR RESULTS'!$B$19*F138+'NO Z LR RESULTS'!$B$18*K138+'NO Z LR RESULTS'!$B$20*L138+'NO Z LR RESULTS'!$B$21*M138+'NO Z LR RESULTS'!$B$22*N138</f>
        <v>0.34684786906968373</v>
      </c>
    </row>
    <row r="139" spans="1:24" x14ac:dyDescent="0.3">
      <c r="A139" t="s">
        <v>76</v>
      </c>
      <c r="B139" t="s">
        <v>21</v>
      </c>
      <c r="C139">
        <v>2024</v>
      </c>
      <c r="D139">
        <v>245</v>
      </c>
      <c r="E139">
        <v>159</v>
      </c>
      <c r="F139">
        <v>22.6</v>
      </c>
      <c r="G139">
        <v>104.7</v>
      </c>
      <c r="H139">
        <v>109</v>
      </c>
      <c r="I139">
        <v>6.3</v>
      </c>
      <c r="J139">
        <v>12.5</v>
      </c>
      <c r="K139">
        <v>46.5</v>
      </c>
      <c r="L139">
        <v>34</v>
      </c>
      <c r="M139">
        <v>35.4</v>
      </c>
      <c r="N139">
        <v>77.3</v>
      </c>
      <c r="O139">
        <v>40.799999999999997</v>
      </c>
      <c r="P139">
        <v>-5.2</v>
      </c>
      <c r="Q139">
        <f t="shared" si="12"/>
        <v>-0.42250195389811523</v>
      </c>
      <c r="R139">
        <f t="shared" si="13"/>
        <v>0.17423678681366286</v>
      </c>
      <c r="S139">
        <f t="shared" si="14"/>
        <v>0.44649991362046115</v>
      </c>
      <c r="T139">
        <f t="shared" si="15"/>
        <v>1.4139571586456403</v>
      </c>
      <c r="U139">
        <f t="shared" si="16"/>
        <v>-1.3965640056925477</v>
      </c>
      <c r="V139">
        <f t="shared" si="17"/>
        <v>2.1157560836332743</v>
      </c>
      <c r="W139">
        <f>Q139*'Comb LR RESULTS'!$B$18+R139*'Comb LR RESULTS'!$B$19+S139*'Comb LR RESULTS'!$B$20+T139*'Comb LR RESULTS'!$B$21+U139*'Comb LR RESULTS'!$B$22</f>
        <v>0.71742859457538377</v>
      </c>
      <c r="X139">
        <f>'NO Z LR RESULTS'!$B$17+'NO Z LR RESULTS'!$B$19*F139+'NO Z LR RESULTS'!$B$18*K139+'NO Z LR RESULTS'!$B$20*L139+'NO Z LR RESULTS'!$B$21*M139+'NO Z LR RESULTS'!$B$22*N139</f>
        <v>0.30881223732000651</v>
      </c>
    </row>
    <row r="140" spans="1:24" x14ac:dyDescent="0.3">
      <c r="A140" t="s">
        <v>532</v>
      </c>
      <c r="B140" t="s">
        <v>42</v>
      </c>
      <c r="C140">
        <v>2024</v>
      </c>
      <c r="D140">
        <v>171</v>
      </c>
      <c r="E140">
        <v>111</v>
      </c>
      <c r="F140">
        <v>22.5</v>
      </c>
      <c r="G140">
        <v>102.6</v>
      </c>
      <c r="H140">
        <v>105.9</v>
      </c>
      <c r="I140">
        <v>3.6</v>
      </c>
      <c r="J140">
        <v>18.8</v>
      </c>
      <c r="K140">
        <v>51.9</v>
      </c>
      <c r="L140">
        <v>33.1</v>
      </c>
      <c r="M140">
        <v>28.7</v>
      </c>
      <c r="N140">
        <v>80.599999999999994</v>
      </c>
      <c r="O140">
        <v>33.799999999999997</v>
      </c>
      <c r="P140">
        <v>1.3</v>
      </c>
      <c r="Q140">
        <f t="shared" si="12"/>
        <v>-0.6272207628266141</v>
      </c>
      <c r="R140">
        <f t="shared" si="13"/>
        <v>-0.59619143627951809</v>
      </c>
      <c r="S140">
        <f t="shared" si="14"/>
        <v>-0.67664090456164983</v>
      </c>
      <c r="T140">
        <f t="shared" si="15"/>
        <v>0.46737660994685554</v>
      </c>
      <c r="U140">
        <f t="shared" si="16"/>
        <v>-0.77264120886455567</v>
      </c>
      <c r="V140">
        <f t="shared" si="17"/>
        <v>0.6932465242669289</v>
      </c>
      <c r="W140">
        <f>Q140*'Comb LR RESULTS'!$B$18+R140*'Comb LR RESULTS'!$B$19+S140*'Comb LR RESULTS'!$B$20+T140*'Comb LR RESULTS'!$B$21+U140*'Comb LR RESULTS'!$B$22</f>
        <v>-5.3634715362230426E-2</v>
      </c>
      <c r="X140">
        <f>'NO Z LR RESULTS'!$B$17+'NO Z LR RESULTS'!$B$19*F140+'NO Z LR RESULTS'!$B$18*K140+'NO Z LR RESULTS'!$B$20*L140+'NO Z LR RESULTS'!$B$21*M140+'NO Z LR RESULTS'!$B$22*N140</f>
        <v>0.32833743688165429</v>
      </c>
    </row>
    <row r="141" spans="1:24" x14ac:dyDescent="0.3">
      <c r="A141" t="s">
        <v>189</v>
      </c>
      <c r="B141" t="s">
        <v>157</v>
      </c>
      <c r="C141">
        <v>2024</v>
      </c>
      <c r="D141">
        <v>343</v>
      </c>
      <c r="E141">
        <v>245</v>
      </c>
      <c r="F141">
        <v>22.4</v>
      </c>
      <c r="G141">
        <v>104</v>
      </c>
      <c r="H141">
        <v>110</v>
      </c>
      <c r="I141">
        <v>9.4</v>
      </c>
      <c r="J141">
        <v>6.7</v>
      </c>
      <c r="K141">
        <v>44.8</v>
      </c>
      <c r="L141">
        <v>38.1</v>
      </c>
      <c r="M141">
        <v>41.6</v>
      </c>
      <c r="N141">
        <v>83</v>
      </c>
      <c r="O141">
        <v>28.5</v>
      </c>
      <c r="P141">
        <v>7.5</v>
      </c>
      <c r="Q141">
        <f t="shared" si="12"/>
        <v>0.51010595344282594</v>
      </c>
      <c r="R141">
        <f t="shared" si="13"/>
        <v>-8.2572620884064141E-2</v>
      </c>
      <c r="S141">
        <f t="shared" si="14"/>
        <v>1.4858242528337586</v>
      </c>
      <c r="T141">
        <f t="shared" si="15"/>
        <v>-0.24932009121079535</v>
      </c>
      <c r="U141">
        <f t="shared" si="16"/>
        <v>-0.31887917480783279</v>
      </c>
      <c r="V141">
        <f t="shared" si="17"/>
        <v>-0.98873183667795927</v>
      </c>
      <c r="W141">
        <f>Q141*'Comb LR RESULTS'!$B$18+R141*'Comb LR RESULTS'!$B$19+S141*'Comb LR RESULTS'!$B$20+T141*'Comb LR RESULTS'!$B$21+U141*'Comb LR RESULTS'!$B$22</f>
        <v>-0.33161755265489767</v>
      </c>
      <c r="X141">
        <f>'NO Z LR RESULTS'!$B$17+'NO Z LR RESULTS'!$B$19*F141+'NO Z LR RESULTS'!$B$18*K141+'NO Z LR RESULTS'!$B$20*L141+'NO Z LR RESULTS'!$B$21*M141+'NO Z LR RESULTS'!$B$22*N141</f>
        <v>0.31195993285422274</v>
      </c>
    </row>
    <row r="142" spans="1:24" x14ac:dyDescent="0.3">
      <c r="A142" t="s">
        <v>668</v>
      </c>
      <c r="B142" t="s">
        <v>46</v>
      </c>
      <c r="C142">
        <v>2024</v>
      </c>
      <c r="D142">
        <v>168</v>
      </c>
      <c r="E142">
        <v>112</v>
      </c>
      <c r="F142">
        <v>22.3</v>
      </c>
      <c r="G142">
        <v>106.9</v>
      </c>
      <c r="H142">
        <v>111.9</v>
      </c>
      <c r="I142">
        <v>6.2</v>
      </c>
      <c r="J142">
        <v>22.6</v>
      </c>
      <c r="K142">
        <v>51.3</v>
      </c>
      <c r="L142">
        <v>28.7</v>
      </c>
      <c r="M142">
        <v>42.5</v>
      </c>
      <c r="N142">
        <v>84.7</v>
      </c>
      <c r="O142">
        <v>42.8</v>
      </c>
      <c r="P142">
        <v>3.9</v>
      </c>
      <c r="Q142">
        <f t="shared" si="12"/>
        <v>-1.6280682731437219</v>
      </c>
      <c r="R142">
        <f t="shared" si="13"/>
        <v>0.98135206814937403</v>
      </c>
      <c r="S142">
        <f t="shared" si="14"/>
        <v>1.6366939149776241</v>
      </c>
      <c r="T142">
        <f t="shared" si="15"/>
        <v>1.6844087439881501</v>
      </c>
      <c r="U142">
        <f t="shared" si="16"/>
        <v>2.5355993156790792E-3</v>
      </c>
      <c r="V142">
        <f t="shared" si="17"/>
        <v>-0.60153697529950123</v>
      </c>
      <c r="W142">
        <f>Q142*'Comb LR RESULTS'!$B$18+R142*'Comb LR RESULTS'!$B$19+S142*'Comb LR RESULTS'!$B$20+T142*'Comb LR RESULTS'!$B$21+U142*'Comb LR RESULTS'!$B$22</f>
        <v>0.85057942682493326</v>
      </c>
      <c r="X142">
        <f>'NO Z LR RESULTS'!$B$17+'NO Z LR RESULTS'!$B$19*F142+'NO Z LR RESULTS'!$B$18*K142+'NO Z LR RESULTS'!$B$20*L142+'NO Z LR RESULTS'!$B$21*M142+'NO Z LR RESULTS'!$B$22*N142</f>
        <v>0.33322241779687867</v>
      </c>
    </row>
    <row r="143" spans="1:24" x14ac:dyDescent="0.3">
      <c r="A143" t="s">
        <v>400</v>
      </c>
      <c r="B143" t="s">
        <v>42</v>
      </c>
      <c r="C143">
        <v>2024</v>
      </c>
      <c r="D143">
        <v>347</v>
      </c>
      <c r="E143">
        <v>245</v>
      </c>
      <c r="F143">
        <v>22</v>
      </c>
      <c r="G143">
        <v>103.8</v>
      </c>
      <c r="H143">
        <v>113.3</v>
      </c>
      <c r="I143">
        <v>11.8</v>
      </c>
      <c r="J143">
        <v>17.100000000000001</v>
      </c>
      <c r="K143">
        <v>51.4</v>
      </c>
      <c r="L143">
        <v>34.299999999999997</v>
      </c>
      <c r="M143">
        <v>27.5</v>
      </c>
      <c r="N143">
        <v>84.5</v>
      </c>
      <c r="O143">
        <v>35.200000000000003</v>
      </c>
      <c r="P143">
        <v>0.7</v>
      </c>
      <c r="Q143">
        <f t="shared" si="12"/>
        <v>-0.35426235092194946</v>
      </c>
      <c r="R143">
        <f t="shared" si="13"/>
        <v>-0.15594673736912973</v>
      </c>
      <c r="S143">
        <f t="shared" si="14"/>
        <v>-0.87780045408680396</v>
      </c>
      <c r="T143">
        <f t="shared" si="15"/>
        <v>0.65669271968661325</v>
      </c>
      <c r="U143">
        <f t="shared" si="16"/>
        <v>-3.527790352238161E-2</v>
      </c>
      <c r="V143">
        <f t="shared" si="17"/>
        <v>1.0595619890047194</v>
      </c>
      <c r="W143">
        <f>Q143*'Comb LR RESULTS'!$B$18+R143*'Comb LR RESULTS'!$B$19+S143*'Comb LR RESULTS'!$B$20+T143*'Comb LR RESULTS'!$B$21+U143*'Comb LR RESULTS'!$B$22</f>
        <v>0.27970632114907229</v>
      </c>
      <c r="X143">
        <f>'NO Z LR RESULTS'!$B$17+'NO Z LR RESULTS'!$B$19*F143+'NO Z LR RESULTS'!$B$18*K143+'NO Z LR RESULTS'!$B$20*L143+'NO Z LR RESULTS'!$B$21*M143+'NO Z LR RESULTS'!$B$22*N143</f>
        <v>0.33668366834619018</v>
      </c>
    </row>
    <row r="144" spans="1:24" x14ac:dyDescent="0.3">
      <c r="A144" t="s">
        <v>604</v>
      </c>
      <c r="B144" t="s">
        <v>29</v>
      </c>
      <c r="C144">
        <v>2024</v>
      </c>
      <c r="D144">
        <v>251</v>
      </c>
      <c r="E144">
        <v>168</v>
      </c>
      <c r="F144">
        <v>22</v>
      </c>
      <c r="G144">
        <v>104.8</v>
      </c>
      <c r="H144">
        <v>110</v>
      </c>
      <c r="I144">
        <v>6</v>
      </c>
      <c r="J144">
        <v>17.100000000000001</v>
      </c>
      <c r="K144">
        <v>50.6</v>
      </c>
      <c r="L144">
        <v>33.5</v>
      </c>
      <c r="M144">
        <v>32.4</v>
      </c>
      <c r="N144">
        <v>83.5</v>
      </c>
      <c r="O144">
        <v>43.3</v>
      </c>
      <c r="P144">
        <v>-1.7</v>
      </c>
      <c r="Q144">
        <f t="shared" si="12"/>
        <v>-0.53623462552505929</v>
      </c>
      <c r="R144">
        <f t="shared" si="13"/>
        <v>0.21092384505619308</v>
      </c>
      <c r="S144">
        <f t="shared" si="14"/>
        <v>-5.6398960192424422E-2</v>
      </c>
      <c r="T144">
        <f t="shared" si="15"/>
        <v>1.7520216403237776</v>
      </c>
      <c r="U144">
        <f t="shared" si="16"/>
        <v>-0.22434541771268238</v>
      </c>
      <c r="V144">
        <f t="shared" si="17"/>
        <v>1.7074552377600183</v>
      </c>
      <c r="W144">
        <f>Q144*'Comb LR RESULTS'!$B$18+R144*'Comb LR RESULTS'!$B$19+S144*'Comb LR RESULTS'!$B$20+T144*'Comb LR RESULTS'!$B$21+U144*'Comb LR RESULTS'!$B$22</f>
        <v>0.80324500990514947</v>
      </c>
      <c r="X144">
        <f>'NO Z LR RESULTS'!$B$17+'NO Z LR RESULTS'!$B$19*F144+'NO Z LR RESULTS'!$B$18*K144+'NO Z LR RESULTS'!$B$20*L144+'NO Z LR RESULTS'!$B$21*M144+'NO Z LR RESULTS'!$B$22*N144</f>
        <v>0.33033923843884749</v>
      </c>
    </row>
    <row r="145" spans="1:24" x14ac:dyDescent="0.3">
      <c r="A145" t="s">
        <v>363</v>
      </c>
      <c r="B145" t="s">
        <v>51</v>
      </c>
      <c r="C145">
        <v>2024</v>
      </c>
      <c r="D145">
        <v>335</v>
      </c>
      <c r="E145">
        <v>224</v>
      </c>
      <c r="F145">
        <v>21.9</v>
      </c>
      <c r="G145">
        <v>104.4</v>
      </c>
      <c r="H145">
        <v>110</v>
      </c>
      <c r="I145">
        <v>7.6</v>
      </c>
      <c r="J145">
        <v>17</v>
      </c>
      <c r="K145">
        <v>51.3</v>
      </c>
      <c r="L145">
        <v>34.299999999999997</v>
      </c>
      <c r="M145">
        <v>35.4</v>
      </c>
      <c r="N145">
        <v>79.3</v>
      </c>
      <c r="O145">
        <v>36</v>
      </c>
      <c r="P145">
        <v>1.2</v>
      </c>
      <c r="Q145">
        <f t="shared" si="12"/>
        <v>-0.35426235092194946</v>
      </c>
      <c r="R145">
        <f t="shared" si="13"/>
        <v>6.4175612086067077E-2</v>
      </c>
      <c r="S145">
        <f t="shared" si="14"/>
        <v>0.44649991362046115</v>
      </c>
      <c r="T145">
        <f t="shared" si="15"/>
        <v>0.76487335382361687</v>
      </c>
      <c r="U145">
        <f t="shared" si="16"/>
        <v>-1.0184289773119461</v>
      </c>
      <c r="V145">
        <f t="shared" si="17"/>
        <v>1.0467156786792193</v>
      </c>
      <c r="W145">
        <f>Q145*'Comb LR RESULTS'!$B$18+R145*'Comb LR RESULTS'!$B$19+S145*'Comb LR RESULTS'!$B$20+T145*'Comb LR RESULTS'!$B$21+U145*'Comb LR RESULTS'!$B$22</f>
        <v>0.3526659350203547</v>
      </c>
      <c r="X145">
        <f>'NO Z LR RESULTS'!$B$17+'NO Z LR RESULTS'!$B$19*F145+'NO Z LR RESULTS'!$B$18*K145+'NO Z LR RESULTS'!$B$20*L145+'NO Z LR RESULTS'!$B$21*M145+'NO Z LR RESULTS'!$B$22*N145</f>
        <v>0.31523660002405263</v>
      </c>
    </row>
    <row r="146" spans="1:24" x14ac:dyDescent="0.3">
      <c r="A146" t="s">
        <v>93</v>
      </c>
      <c r="B146" t="s">
        <v>21</v>
      </c>
      <c r="C146">
        <v>2024</v>
      </c>
      <c r="D146">
        <v>277</v>
      </c>
      <c r="E146">
        <v>202</v>
      </c>
      <c r="F146">
        <v>21.8</v>
      </c>
      <c r="G146">
        <v>108.1</v>
      </c>
      <c r="H146">
        <v>114.4</v>
      </c>
      <c r="I146">
        <v>6.4</v>
      </c>
      <c r="J146">
        <v>2.5</v>
      </c>
      <c r="K146">
        <v>40.6</v>
      </c>
      <c r="L146">
        <v>38.1</v>
      </c>
      <c r="M146">
        <v>46.5</v>
      </c>
      <c r="N146">
        <v>85.7</v>
      </c>
      <c r="O146">
        <v>34</v>
      </c>
      <c r="P146">
        <v>7.4</v>
      </c>
      <c r="Q146">
        <f t="shared" si="12"/>
        <v>0.51010595344282594</v>
      </c>
      <c r="R146">
        <f t="shared" si="13"/>
        <v>1.4215967670597573</v>
      </c>
      <c r="S146">
        <f t="shared" si="14"/>
        <v>2.3072257467281383</v>
      </c>
      <c r="T146">
        <f t="shared" si="15"/>
        <v>0.49442176848110692</v>
      </c>
      <c r="U146">
        <f t="shared" si="16"/>
        <v>0.19160311350597986</v>
      </c>
      <c r="V146">
        <f t="shared" si="17"/>
        <v>-7.2704371250427946E-2</v>
      </c>
      <c r="W146">
        <f>Q146*'Comb LR RESULTS'!$B$18+R146*'Comb LR RESULTS'!$B$19+S146*'Comb LR RESULTS'!$B$20+T146*'Comb LR RESULTS'!$B$21+U146*'Comb LR RESULTS'!$B$22</f>
        <v>0.73947261121627783</v>
      </c>
      <c r="X146">
        <f>'NO Z LR RESULTS'!$B$17+'NO Z LR RESULTS'!$B$19*F146+'NO Z LR RESULTS'!$B$18*K146+'NO Z LR RESULTS'!$B$20*L146+'NO Z LR RESULTS'!$B$21*M146+'NO Z LR RESULTS'!$B$22*N146</f>
        <v>0.31062988236088174</v>
      </c>
    </row>
    <row r="147" spans="1:24" x14ac:dyDescent="0.3">
      <c r="A147" t="s">
        <v>362</v>
      </c>
      <c r="B147" t="s">
        <v>29</v>
      </c>
      <c r="C147">
        <v>2024</v>
      </c>
      <c r="D147">
        <v>298</v>
      </c>
      <c r="E147">
        <v>244</v>
      </c>
      <c r="F147">
        <v>21.7</v>
      </c>
      <c r="G147">
        <v>104.8</v>
      </c>
      <c r="H147">
        <v>111.3</v>
      </c>
      <c r="I147">
        <v>3.7</v>
      </c>
      <c r="J147">
        <v>17.399999999999999</v>
      </c>
      <c r="K147">
        <v>44.7</v>
      </c>
      <c r="L147">
        <v>27.3</v>
      </c>
      <c r="M147">
        <v>44.1</v>
      </c>
      <c r="N147">
        <v>90.5</v>
      </c>
      <c r="O147">
        <v>24.2</v>
      </c>
      <c r="P147">
        <v>11.6</v>
      </c>
      <c r="Q147">
        <f t="shared" si="12"/>
        <v>-1.9465197536991647</v>
      </c>
      <c r="R147">
        <f t="shared" si="13"/>
        <v>0.21092384505619308</v>
      </c>
      <c r="S147">
        <f t="shared" si="14"/>
        <v>1.9049066476778298</v>
      </c>
      <c r="T147">
        <f t="shared" si="15"/>
        <v>-0.83079099969719172</v>
      </c>
      <c r="U147">
        <f t="shared" si="16"/>
        <v>1.099127181619423</v>
      </c>
      <c r="V147">
        <f t="shared" si="17"/>
        <v>-5.5704207376374164</v>
      </c>
      <c r="W147">
        <f>Q147*'Comb LR RESULTS'!$B$18+R147*'Comb LR RESULTS'!$B$19+S147*'Comb LR RESULTS'!$B$20+T147*'Comb LR RESULTS'!$B$21+U147*'Comb LR RESULTS'!$B$22</f>
        <v>-0.84751504497493901</v>
      </c>
      <c r="X147">
        <f>'NO Z LR RESULTS'!$B$17+'NO Z LR RESULTS'!$B$19*F147+'NO Z LR RESULTS'!$B$18*K147+'NO Z LR RESULTS'!$B$20*L147+'NO Z LR RESULTS'!$B$21*M147+'NO Z LR RESULTS'!$B$22*N147</f>
        <v>0.34354099222590234</v>
      </c>
    </row>
    <row r="148" spans="1:24" x14ac:dyDescent="0.3">
      <c r="A148" t="s">
        <v>167</v>
      </c>
      <c r="B148" t="s">
        <v>112</v>
      </c>
      <c r="C148">
        <v>2024</v>
      </c>
      <c r="D148">
        <v>346</v>
      </c>
      <c r="E148">
        <v>231</v>
      </c>
      <c r="F148">
        <v>21.6</v>
      </c>
      <c r="G148">
        <v>103.7</v>
      </c>
      <c r="H148">
        <v>108</v>
      </c>
      <c r="I148">
        <v>12.6</v>
      </c>
      <c r="J148">
        <v>17.100000000000001</v>
      </c>
      <c r="K148">
        <v>52.2</v>
      </c>
      <c r="L148">
        <v>35.1</v>
      </c>
      <c r="M148">
        <v>31.4</v>
      </c>
      <c r="N148">
        <v>90.4</v>
      </c>
      <c r="O148">
        <v>24.7</v>
      </c>
      <c r="P148">
        <v>4.8</v>
      </c>
      <c r="Q148">
        <f t="shared" si="12"/>
        <v>-0.17229007631883808</v>
      </c>
      <c r="R148">
        <f t="shared" si="13"/>
        <v>-0.19263379561165994</v>
      </c>
      <c r="S148">
        <f t="shared" si="14"/>
        <v>-0.22403191813005296</v>
      </c>
      <c r="T148">
        <f t="shared" si="15"/>
        <v>-0.76317810336156433</v>
      </c>
      <c r="U148">
        <f t="shared" si="16"/>
        <v>1.0802204302003939</v>
      </c>
      <c r="V148">
        <f t="shared" si="17"/>
        <v>-1.9842904873624034</v>
      </c>
      <c r="W148">
        <f>Q148*'Comb LR RESULTS'!$B$18+R148*'Comb LR RESULTS'!$B$19+S148*'Comb LR RESULTS'!$B$20+T148*'Comb LR RESULTS'!$B$21+U148*'Comb LR RESULTS'!$B$22</f>
        <v>-0.53483248735898548</v>
      </c>
      <c r="X148">
        <f>'NO Z LR RESULTS'!$B$17+'NO Z LR RESULTS'!$B$19*F148+'NO Z LR RESULTS'!$B$18*K148+'NO Z LR RESULTS'!$B$20*L148+'NO Z LR RESULTS'!$B$21*M148+'NO Z LR RESULTS'!$B$22*N148</f>
        <v>0.34805754200779132</v>
      </c>
    </row>
    <row r="149" spans="1:24" x14ac:dyDescent="0.3">
      <c r="A149" t="s">
        <v>669</v>
      </c>
      <c r="B149" t="s">
        <v>64</v>
      </c>
      <c r="C149">
        <v>2024</v>
      </c>
      <c r="D149">
        <v>141</v>
      </c>
      <c r="E149">
        <v>103</v>
      </c>
      <c r="F149">
        <v>21.4</v>
      </c>
      <c r="G149">
        <v>104.2</v>
      </c>
      <c r="H149">
        <v>108</v>
      </c>
      <c r="I149">
        <v>6.8</v>
      </c>
      <c r="J149">
        <v>8.6</v>
      </c>
      <c r="K149">
        <v>47.7</v>
      </c>
      <c r="L149">
        <v>39.1</v>
      </c>
      <c r="M149">
        <v>38.299999999999997</v>
      </c>
      <c r="N149">
        <v>83.3</v>
      </c>
      <c r="O149">
        <v>28</v>
      </c>
      <c r="P149">
        <v>7.8</v>
      </c>
      <c r="Q149">
        <f t="shared" si="12"/>
        <v>0.73757129669671395</v>
      </c>
      <c r="R149">
        <f t="shared" si="13"/>
        <v>-9.1985043989985318E-3</v>
      </c>
      <c r="S149">
        <f t="shared" si="14"/>
        <v>0.9326354916395837</v>
      </c>
      <c r="T149">
        <f t="shared" si="15"/>
        <v>-0.31693298754642285</v>
      </c>
      <c r="U149">
        <f t="shared" si="16"/>
        <v>-0.26215892055074308</v>
      </c>
      <c r="V149">
        <f t="shared" si="17"/>
        <v>-0.25903676633754802</v>
      </c>
      <c r="W149">
        <f>Q149*'Comb LR RESULTS'!$B$18+R149*'Comb LR RESULTS'!$B$19+S149*'Comb LR RESULTS'!$B$20+T149*'Comb LR RESULTS'!$B$21+U149*'Comb LR RESULTS'!$B$22</f>
        <v>-0.19461126531158543</v>
      </c>
      <c r="X149">
        <f>'NO Z LR RESULTS'!$B$17+'NO Z LR RESULTS'!$B$19*F149+'NO Z LR RESULTS'!$B$18*K149+'NO Z LR RESULTS'!$B$20*L149+'NO Z LR RESULTS'!$B$21*M149+'NO Z LR RESULTS'!$B$22*N149</f>
        <v>0.31324972572368182</v>
      </c>
    </row>
    <row r="150" spans="1:24" x14ac:dyDescent="0.3">
      <c r="A150" t="s">
        <v>535</v>
      </c>
      <c r="B150" t="s">
        <v>32</v>
      </c>
      <c r="C150">
        <v>2024</v>
      </c>
      <c r="D150">
        <v>286</v>
      </c>
      <c r="E150">
        <v>229</v>
      </c>
      <c r="F150">
        <v>21.4</v>
      </c>
      <c r="G150">
        <v>103.6</v>
      </c>
      <c r="H150">
        <v>108.3</v>
      </c>
      <c r="I150">
        <v>6.6</v>
      </c>
      <c r="J150">
        <v>9.3000000000000007</v>
      </c>
      <c r="K150">
        <v>42</v>
      </c>
      <c r="L150">
        <v>32.700000000000003</v>
      </c>
      <c r="M150">
        <v>39.700000000000003</v>
      </c>
      <c r="N150">
        <v>84.2</v>
      </c>
      <c r="O150">
        <v>19.3</v>
      </c>
      <c r="P150">
        <v>8.9</v>
      </c>
      <c r="Q150">
        <f t="shared" si="12"/>
        <v>-0.71820690012816901</v>
      </c>
      <c r="R150">
        <f t="shared" si="13"/>
        <v>-0.22932085385419534</v>
      </c>
      <c r="S150">
        <f t="shared" si="14"/>
        <v>1.1673216327522646</v>
      </c>
      <c r="T150">
        <f t="shared" si="15"/>
        <v>-1.4933973837863408</v>
      </c>
      <c r="U150">
        <f t="shared" si="16"/>
        <v>-9.1998157779471304E-2</v>
      </c>
      <c r="V150">
        <f t="shared" si="17"/>
        <v>-3.5162486127414985</v>
      </c>
      <c r="W150">
        <f>Q150*'Comb LR RESULTS'!$B$18+R150*'Comb LR RESULTS'!$B$19+S150*'Comb LR RESULTS'!$B$20+T150*'Comb LR RESULTS'!$B$21+U150*'Comb LR RESULTS'!$B$22</f>
        <v>-0.99451290351830623</v>
      </c>
      <c r="X150">
        <f>'NO Z LR RESULTS'!$B$17+'NO Z LR RESULTS'!$B$19*F150+'NO Z LR RESULTS'!$B$18*K150+'NO Z LR RESULTS'!$B$20*L150+'NO Z LR RESULTS'!$B$21*M150+'NO Z LR RESULTS'!$B$22*N150</f>
        <v>0.31947195723437005</v>
      </c>
    </row>
    <row r="151" spans="1:24" x14ac:dyDescent="0.3">
      <c r="A151" t="s">
        <v>39</v>
      </c>
      <c r="B151" t="s">
        <v>40</v>
      </c>
      <c r="C151">
        <v>2024</v>
      </c>
      <c r="D151">
        <v>224</v>
      </c>
      <c r="E151">
        <v>136</v>
      </c>
      <c r="F151">
        <v>21.3</v>
      </c>
      <c r="G151">
        <v>107.3</v>
      </c>
      <c r="H151">
        <v>111</v>
      </c>
      <c r="I151">
        <v>8.1</v>
      </c>
      <c r="J151">
        <v>11.4</v>
      </c>
      <c r="K151">
        <v>48.1</v>
      </c>
      <c r="L151">
        <v>36.700000000000003</v>
      </c>
      <c r="M151">
        <v>28</v>
      </c>
      <c r="N151">
        <v>83.7</v>
      </c>
      <c r="O151">
        <v>33.6</v>
      </c>
      <c r="P151">
        <v>-1.7</v>
      </c>
      <c r="Q151">
        <f t="shared" si="12"/>
        <v>0.19165447288738308</v>
      </c>
      <c r="R151">
        <f t="shared" si="13"/>
        <v>1.1281003011195001</v>
      </c>
      <c r="S151">
        <f t="shared" si="14"/>
        <v>-0.79398397511798968</v>
      </c>
      <c r="T151">
        <f t="shared" si="15"/>
        <v>0.4403314514126051</v>
      </c>
      <c r="U151">
        <f t="shared" si="16"/>
        <v>-0.1865319148746217</v>
      </c>
      <c r="V151">
        <f t="shared" si="17"/>
        <v>2.7406021154120999</v>
      </c>
      <c r="W151">
        <f>Q151*'Comb LR RESULTS'!$B$18+R151*'Comb LR RESULTS'!$B$19+S151*'Comb LR RESULTS'!$B$20+T151*'Comb LR RESULTS'!$B$21+U151*'Comb LR RESULTS'!$B$22</f>
        <v>1.1039701921185416</v>
      </c>
      <c r="X151">
        <f>'NO Z LR RESULTS'!$B$17+'NO Z LR RESULTS'!$B$19*F151+'NO Z LR RESULTS'!$B$18*K151+'NO Z LR RESULTS'!$B$20*L151+'NO Z LR RESULTS'!$B$21*M151+'NO Z LR RESULTS'!$B$22*N151</f>
        <v>0.32633347409000746</v>
      </c>
    </row>
    <row r="152" spans="1:24" x14ac:dyDescent="0.3">
      <c r="A152" t="s">
        <v>384</v>
      </c>
      <c r="B152" t="s">
        <v>40</v>
      </c>
      <c r="C152">
        <v>2024</v>
      </c>
      <c r="D152">
        <v>178</v>
      </c>
      <c r="E152">
        <v>104</v>
      </c>
      <c r="F152">
        <v>21.2</v>
      </c>
      <c r="G152">
        <v>104.1</v>
      </c>
      <c r="H152">
        <v>111.3</v>
      </c>
      <c r="I152">
        <v>12.5</v>
      </c>
      <c r="J152">
        <v>12.5</v>
      </c>
      <c r="K152">
        <v>48.6</v>
      </c>
      <c r="L152">
        <v>36.1</v>
      </c>
      <c r="M152">
        <v>33.299999999999997</v>
      </c>
      <c r="N152">
        <v>72.5</v>
      </c>
      <c r="O152">
        <v>44.8</v>
      </c>
      <c r="P152">
        <v>-11.4</v>
      </c>
      <c r="Q152">
        <f t="shared" si="12"/>
        <v>5.5175266935049934E-2</v>
      </c>
      <c r="R152">
        <f t="shared" si="13"/>
        <v>-4.5885562641533942E-2</v>
      </c>
      <c r="S152">
        <f t="shared" si="14"/>
        <v>9.4470701951441027E-2</v>
      </c>
      <c r="T152">
        <f t="shared" si="15"/>
        <v>1.9548603293306601</v>
      </c>
      <c r="U152">
        <f t="shared" si="16"/>
        <v>-2.3040880738059908</v>
      </c>
      <c r="V152">
        <f t="shared" si="17"/>
        <v>4.1737674054787259</v>
      </c>
      <c r="W152">
        <f>Q152*'Comb LR RESULTS'!$B$18+R152*'Comb LR RESULTS'!$B$19+S152*'Comb LR RESULTS'!$B$20+T152*'Comb LR RESULTS'!$B$21+U152*'Comb LR RESULTS'!$B$22</f>
        <v>1.0037077712630591</v>
      </c>
      <c r="X152">
        <f>'NO Z LR RESULTS'!$B$17+'NO Z LR RESULTS'!$B$19*F152+'NO Z LR RESULTS'!$B$18*K152+'NO Z LR RESULTS'!$B$20*L152+'NO Z LR RESULTS'!$B$21*M152+'NO Z LR RESULTS'!$B$22*N152</f>
        <v>0.29166077014624592</v>
      </c>
    </row>
    <row r="153" spans="1:24" x14ac:dyDescent="0.3">
      <c r="A153" t="s">
        <v>609</v>
      </c>
      <c r="B153" t="s">
        <v>99</v>
      </c>
      <c r="C153">
        <v>2024</v>
      </c>
      <c r="D153">
        <v>183</v>
      </c>
      <c r="E153">
        <v>137</v>
      </c>
      <c r="F153">
        <v>21.2</v>
      </c>
      <c r="G153">
        <v>106.9</v>
      </c>
      <c r="H153">
        <v>113.2</v>
      </c>
      <c r="I153">
        <v>5.8</v>
      </c>
      <c r="J153">
        <v>15.7</v>
      </c>
      <c r="K153">
        <v>49.5</v>
      </c>
      <c r="L153">
        <v>33.799999999999997</v>
      </c>
      <c r="M153">
        <v>31.2</v>
      </c>
      <c r="N153">
        <v>87.4</v>
      </c>
      <c r="O153">
        <v>33.5</v>
      </c>
      <c r="P153">
        <v>2.2999999999999998</v>
      </c>
      <c r="Q153">
        <f t="shared" si="12"/>
        <v>-0.46799502254889347</v>
      </c>
      <c r="R153">
        <f t="shared" si="13"/>
        <v>0.98135206814937403</v>
      </c>
      <c r="S153">
        <f t="shared" si="14"/>
        <v>-0.25755850971757854</v>
      </c>
      <c r="T153">
        <f t="shared" si="15"/>
        <v>0.42680887214547941</v>
      </c>
      <c r="U153">
        <f t="shared" si="16"/>
        <v>0.51301788762949174</v>
      </c>
      <c r="V153">
        <f t="shared" si="17"/>
        <v>0.68470653983404672</v>
      </c>
      <c r="W153">
        <f>Q153*'Comb LR RESULTS'!$B$18+R153*'Comb LR RESULTS'!$B$19+S153*'Comb LR RESULTS'!$B$20+T153*'Comb LR RESULTS'!$B$21+U153*'Comb LR RESULTS'!$B$22</f>
        <v>0.7532706898972874</v>
      </c>
      <c r="X153">
        <f>'NO Z LR RESULTS'!$B$17+'NO Z LR RESULTS'!$B$19*F153+'NO Z LR RESULTS'!$B$18*K153+'NO Z LR RESULTS'!$B$20*L153+'NO Z LR RESULTS'!$B$21*M153+'NO Z LR RESULTS'!$B$22*N153</f>
        <v>0.33862848174056503</v>
      </c>
    </row>
    <row r="154" spans="1:24" x14ac:dyDescent="0.3">
      <c r="A154" t="s">
        <v>607</v>
      </c>
      <c r="B154" t="s">
        <v>172</v>
      </c>
      <c r="C154">
        <v>2024</v>
      </c>
      <c r="D154">
        <v>213</v>
      </c>
      <c r="E154">
        <v>137</v>
      </c>
      <c r="F154">
        <v>21.2</v>
      </c>
      <c r="G154">
        <v>103.5</v>
      </c>
      <c r="H154">
        <v>108.5</v>
      </c>
      <c r="I154">
        <v>13.9</v>
      </c>
      <c r="J154">
        <v>19.7</v>
      </c>
      <c r="K154">
        <v>50</v>
      </c>
      <c r="L154">
        <v>30.3</v>
      </c>
      <c r="M154">
        <v>30.5</v>
      </c>
      <c r="N154">
        <v>83.5</v>
      </c>
      <c r="O154">
        <v>26.3</v>
      </c>
      <c r="P154">
        <v>1.8</v>
      </c>
      <c r="Q154">
        <f t="shared" si="12"/>
        <v>-1.2641237239375007</v>
      </c>
      <c r="R154">
        <f t="shared" si="13"/>
        <v>-0.26600791209672553</v>
      </c>
      <c r="S154">
        <f t="shared" si="14"/>
        <v>-0.3749015802739184</v>
      </c>
      <c r="T154">
        <f t="shared" si="15"/>
        <v>-0.54681683508755619</v>
      </c>
      <c r="U154">
        <f t="shared" si="16"/>
        <v>-0.22434541771268238</v>
      </c>
      <c r="V154">
        <f t="shared" si="17"/>
        <v>-1.4777014731351819</v>
      </c>
      <c r="W154">
        <f>Q154*'Comb LR RESULTS'!$B$18+R154*'Comb LR RESULTS'!$B$19+S154*'Comb LR RESULTS'!$B$20+T154*'Comb LR RESULTS'!$B$21+U154*'Comb LR RESULTS'!$B$22</f>
        <v>-0.40923655377032714</v>
      </c>
      <c r="X154">
        <f>'NO Z LR RESULTS'!$B$17+'NO Z LR RESULTS'!$B$19*F154+'NO Z LR RESULTS'!$B$18*K154+'NO Z LR RESULTS'!$B$20*L154+'NO Z LR RESULTS'!$B$21*M154+'NO Z LR RESULTS'!$B$22*N154</f>
        <v>0.33359390017581869</v>
      </c>
    </row>
    <row r="155" spans="1:24" x14ac:dyDescent="0.3">
      <c r="A155" t="s">
        <v>354</v>
      </c>
      <c r="B155" t="s">
        <v>172</v>
      </c>
      <c r="C155">
        <v>2024</v>
      </c>
      <c r="D155">
        <v>198</v>
      </c>
      <c r="E155">
        <v>114</v>
      </c>
      <c r="F155">
        <v>21.1</v>
      </c>
      <c r="G155">
        <v>103.3</v>
      </c>
      <c r="H155">
        <v>107.2</v>
      </c>
      <c r="I155">
        <v>16.7</v>
      </c>
      <c r="J155">
        <v>4.5999999999999996</v>
      </c>
      <c r="K155">
        <v>46.8</v>
      </c>
      <c r="L155">
        <v>42.2</v>
      </c>
      <c r="M155">
        <v>32.700000000000003</v>
      </c>
      <c r="N155">
        <v>77.400000000000006</v>
      </c>
      <c r="O155">
        <v>29.1</v>
      </c>
      <c r="P155">
        <v>-1.8</v>
      </c>
      <c r="Q155">
        <f t="shared" si="12"/>
        <v>1.4427138607837673</v>
      </c>
      <c r="R155">
        <f t="shared" si="13"/>
        <v>-0.33938202858179112</v>
      </c>
      <c r="S155">
        <f t="shared" si="14"/>
        <v>-6.1090728111351453E-3</v>
      </c>
      <c r="T155">
        <f t="shared" si="15"/>
        <v>-0.16818461560804218</v>
      </c>
      <c r="U155">
        <f t="shared" si="16"/>
        <v>-1.3776572542735159</v>
      </c>
      <c r="V155">
        <f t="shared" si="17"/>
        <v>2.318913543678585</v>
      </c>
      <c r="W155">
        <f>Q155*'Comb LR RESULTS'!$B$18+R155*'Comb LR RESULTS'!$B$19+S155*'Comb LR RESULTS'!$B$20+T155*'Comb LR RESULTS'!$B$21+U155*'Comb LR RESULTS'!$B$22</f>
        <v>2.1683634030401688E-2</v>
      </c>
      <c r="X155">
        <f>'NO Z LR RESULTS'!$B$17+'NO Z LR RESULTS'!$B$19*F155+'NO Z LR RESULTS'!$B$18*K155+'NO Z LR RESULTS'!$B$20*L155+'NO Z LR RESULTS'!$B$21*M155+'NO Z LR RESULTS'!$B$22*N155</f>
        <v>0.29575144208400805</v>
      </c>
    </row>
    <row r="156" spans="1:24" x14ac:dyDescent="0.3">
      <c r="A156" t="s">
        <v>105</v>
      </c>
      <c r="B156" t="s">
        <v>59</v>
      </c>
      <c r="C156">
        <v>2024</v>
      </c>
      <c r="D156">
        <v>336</v>
      </c>
      <c r="E156">
        <v>204</v>
      </c>
      <c r="F156">
        <v>21.1</v>
      </c>
      <c r="G156">
        <v>106.1</v>
      </c>
      <c r="H156">
        <v>112.1</v>
      </c>
      <c r="I156">
        <v>10.8</v>
      </c>
      <c r="J156">
        <v>17.8</v>
      </c>
      <c r="K156">
        <v>54.9</v>
      </c>
      <c r="L156">
        <v>37.1</v>
      </c>
      <c r="M156">
        <v>28.8</v>
      </c>
      <c r="N156">
        <v>75.400000000000006</v>
      </c>
      <c r="O156">
        <v>35</v>
      </c>
      <c r="P156">
        <v>0</v>
      </c>
      <c r="Q156">
        <f t="shared" si="12"/>
        <v>0.28264061018893794</v>
      </c>
      <c r="R156">
        <f t="shared" si="13"/>
        <v>0.68785560220911168</v>
      </c>
      <c r="S156">
        <f t="shared" si="14"/>
        <v>-0.65987760876788681</v>
      </c>
      <c r="T156">
        <f t="shared" si="15"/>
        <v>0.62964756115236187</v>
      </c>
      <c r="U156">
        <f t="shared" si="16"/>
        <v>-1.7557922826541175</v>
      </c>
      <c r="V156">
        <f t="shared" si="17"/>
        <v>4.0158136649724163</v>
      </c>
      <c r="W156">
        <f>Q156*'Comb LR RESULTS'!$B$18+R156*'Comb LR RESULTS'!$B$19+S156*'Comb LR RESULTS'!$B$20+T156*'Comb LR RESULTS'!$B$21+U156*'Comb LR RESULTS'!$B$22</f>
        <v>1.0686037874687837</v>
      </c>
      <c r="X156">
        <f>'NO Z LR RESULTS'!$B$17+'NO Z LR RESULTS'!$B$19*F156+'NO Z LR RESULTS'!$B$18*K156+'NO Z LR RESULTS'!$B$20*L156+'NO Z LR RESULTS'!$B$21*M156+'NO Z LR RESULTS'!$B$22*N156</f>
        <v>0.30621761934044334</v>
      </c>
    </row>
    <row r="157" spans="1:24" x14ac:dyDescent="0.3">
      <c r="A157" t="s">
        <v>372</v>
      </c>
      <c r="B157" t="s">
        <v>88</v>
      </c>
      <c r="C157">
        <v>2024</v>
      </c>
      <c r="D157">
        <v>266</v>
      </c>
      <c r="E157">
        <v>191</v>
      </c>
      <c r="F157">
        <v>20.9</v>
      </c>
      <c r="G157">
        <v>105.4</v>
      </c>
      <c r="H157">
        <v>110.9</v>
      </c>
      <c r="I157">
        <v>6.3</v>
      </c>
      <c r="J157">
        <v>12.3</v>
      </c>
      <c r="K157">
        <v>47.9</v>
      </c>
      <c r="L157">
        <v>35.6</v>
      </c>
      <c r="M157">
        <v>35.9</v>
      </c>
      <c r="N157">
        <v>85</v>
      </c>
      <c r="O157">
        <v>33.200000000000003</v>
      </c>
      <c r="P157">
        <v>2.2999999999999998</v>
      </c>
      <c r="Q157">
        <f t="shared" si="12"/>
        <v>-5.8557404691894077E-2</v>
      </c>
      <c r="R157">
        <f t="shared" si="13"/>
        <v>0.43104619451138987</v>
      </c>
      <c r="S157">
        <f t="shared" si="14"/>
        <v>0.53031639258927543</v>
      </c>
      <c r="T157">
        <f t="shared" si="15"/>
        <v>0.38624113434410334</v>
      </c>
      <c r="U157">
        <f t="shared" si="16"/>
        <v>5.9255853572768774E-2</v>
      </c>
      <c r="V157">
        <f t="shared" si="17"/>
        <v>0.1691576780015549</v>
      </c>
      <c r="W157">
        <f>Q157*'Comb LR RESULTS'!$B$18+R157*'Comb LR RESULTS'!$B$19+S157*'Comb LR RESULTS'!$B$20+T157*'Comb LR RESULTS'!$B$21+U157*'Comb LR RESULTS'!$B$22</f>
        <v>0.32575750159546352</v>
      </c>
      <c r="X157">
        <f>'NO Z LR RESULTS'!$B$17+'NO Z LR RESULTS'!$B$19*F157+'NO Z LR RESULTS'!$B$18*K157+'NO Z LR RESULTS'!$B$20*L157+'NO Z LR RESULTS'!$B$21*M157+'NO Z LR RESULTS'!$B$22*N157</f>
        <v>0.32350855850398597</v>
      </c>
    </row>
    <row r="158" spans="1:24" x14ac:dyDescent="0.3">
      <c r="A158" t="s">
        <v>360</v>
      </c>
      <c r="B158" t="s">
        <v>42</v>
      </c>
      <c r="C158">
        <v>2024</v>
      </c>
      <c r="D158">
        <v>154</v>
      </c>
      <c r="E158">
        <v>91</v>
      </c>
      <c r="F158">
        <v>20.9</v>
      </c>
      <c r="G158">
        <v>106.2</v>
      </c>
      <c r="H158">
        <v>113.1</v>
      </c>
      <c r="I158">
        <v>6.6</v>
      </c>
      <c r="J158">
        <v>16.100000000000001</v>
      </c>
      <c r="K158">
        <v>52.3</v>
      </c>
      <c r="L158">
        <v>36.200000000000003</v>
      </c>
      <c r="M158">
        <v>30.4</v>
      </c>
      <c r="N158">
        <v>75.400000000000006</v>
      </c>
      <c r="O158">
        <v>35.299999999999997</v>
      </c>
      <c r="P158">
        <v>-3.6</v>
      </c>
      <c r="Q158">
        <f t="shared" si="12"/>
        <v>7.7921801260439058E-2</v>
      </c>
      <c r="R158">
        <f t="shared" si="13"/>
        <v>0.72454266045164706</v>
      </c>
      <c r="S158">
        <f t="shared" si="14"/>
        <v>-0.39166487606768147</v>
      </c>
      <c r="T158">
        <f t="shared" si="15"/>
        <v>0.67021529895373799</v>
      </c>
      <c r="U158">
        <f t="shared" si="16"/>
        <v>-1.7557922826541175</v>
      </c>
      <c r="V158">
        <f t="shared" si="17"/>
        <v>3.6201369193876234</v>
      </c>
      <c r="W158">
        <f>Q158*'Comb LR RESULTS'!$B$18+R158*'Comb LR RESULTS'!$B$19+S158*'Comb LR RESULTS'!$B$20+T158*'Comb LR RESULTS'!$B$21+U158*'Comb LR RESULTS'!$B$22</f>
        <v>1.0407860605236687</v>
      </c>
      <c r="X158">
        <f>'NO Z LR RESULTS'!$B$17+'NO Z LR RESULTS'!$B$19*F158+'NO Z LR RESULTS'!$B$18*K158+'NO Z LR RESULTS'!$B$20*L158+'NO Z LR RESULTS'!$B$21*M158+'NO Z LR RESULTS'!$B$22*N158</f>
        <v>0.30371321336559065</v>
      </c>
    </row>
    <row r="159" spans="1:24" x14ac:dyDescent="0.3">
      <c r="A159" t="s">
        <v>140</v>
      </c>
      <c r="B159" t="s">
        <v>129</v>
      </c>
      <c r="C159">
        <v>2024</v>
      </c>
      <c r="D159">
        <v>353</v>
      </c>
      <c r="E159">
        <v>253</v>
      </c>
      <c r="F159">
        <v>20.9</v>
      </c>
      <c r="G159">
        <v>105.6</v>
      </c>
      <c r="H159">
        <v>111.5</v>
      </c>
      <c r="I159">
        <v>6.3</v>
      </c>
      <c r="J159">
        <v>14</v>
      </c>
      <c r="K159">
        <v>53.1</v>
      </c>
      <c r="L159">
        <v>39.1</v>
      </c>
      <c r="M159">
        <v>29.2</v>
      </c>
      <c r="N159">
        <v>88.5</v>
      </c>
      <c r="O159">
        <v>25.7</v>
      </c>
      <c r="P159">
        <v>8</v>
      </c>
      <c r="Q159">
        <f t="shared" si="12"/>
        <v>0.73757129669671395</v>
      </c>
      <c r="R159">
        <f t="shared" si="13"/>
        <v>0.50442031099645024</v>
      </c>
      <c r="S159">
        <f t="shared" si="14"/>
        <v>-0.59282442559283566</v>
      </c>
      <c r="T159">
        <f t="shared" si="15"/>
        <v>-0.62795231069030932</v>
      </c>
      <c r="U159">
        <f t="shared" si="16"/>
        <v>0.72099215323882149</v>
      </c>
      <c r="V159">
        <f t="shared" si="17"/>
        <v>0.48587156935686904</v>
      </c>
      <c r="W159">
        <f>Q159*'Comb LR RESULTS'!$B$18+R159*'Comb LR RESULTS'!$B$19+S159*'Comb LR RESULTS'!$B$20+T159*'Comb LR RESULTS'!$B$21+U159*'Comb LR RESULTS'!$B$22</f>
        <v>0.17780378959041535</v>
      </c>
      <c r="X159">
        <f>'NO Z LR RESULTS'!$B$17+'NO Z LR RESULTS'!$B$19*F159+'NO Z LR RESULTS'!$B$18*K159+'NO Z LR RESULTS'!$B$20*L159+'NO Z LR RESULTS'!$B$21*M159+'NO Z LR RESULTS'!$B$22*N159</f>
        <v>0.33763696404681559</v>
      </c>
    </row>
    <row r="160" spans="1:24" x14ac:dyDescent="0.3">
      <c r="A160" t="s">
        <v>209</v>
      </c>
      <c r="B160" t="s">
        <v>61</v>
      </c>
      <c r="C160">
        <v>2024</v>
      </c>
      <c r="D160">
        <v>142</v>
      </c>
      <c r="E160">
        <v>92</v>
      </c>
      <c r="F160">
        <v>20.7</v>
      </c>
      <c r="G160">
        <v>100.6</v>
      </c>
      <c r="H160">
        <v>105.5</v>
      </c>
      <c r="I160">
        <v>13</v>
      </c>
      <c r="J160">
        <v>6</v>
      </c>
      <c r="K160">
        <v>46.8</v>
      </c>
      <c r="L160">
        <v>40.799999999999997</v>
      </c>
      <c r="M160">
        <v>36.9</v>
      </c>
      <c r="N160">
        <v>86.9</v>
      </c>
      <c r="O160">
        <v>31.6</v>
      </c>
      <c r="P160">
        <v>1.6</v>
      </c>
      <c r="Q160">
        <f t="shared" si="12"/>
        <v>1.1242623802283227</v>
      </c>
      <c r="R160">
        <f t="shared" si="13"/>
        <v>-1.3299326011301638</v>
      </c>
      <c r="S160">
        <f t="shared" si="14"/>
        <v>0.69794935052690399</v>
      </c>
      <c r="T160">
        <f t="shared" si="15"/>
        <v>0.1698798660700952</v>
      </c>
      <c r="U160">
        <f t="shared" si="16"/>
        <v>0.4184841305343413</v>
      </c>
      <c r="V160">
        <f t="shared" si="17"/>
        <v>-1.1522238358929913</v>
      </c>
      <c r="W160">
        <f>Q160*'Comb LR RESULTS'!$B$18+R160*'Comb LR RESULTS'!$B$19+S160*'Comb LR RESULTS'!$B$20+T160*'Comb LR RESULTS'!$B$21+U160*'Comb LR RESULTS'!$B$22</f>
        <v>-0.89164947432542196</v>
      </c>
      <c r="X160">
        <f>'NO Z LR RESULTS'!$B$17+'NO Z LR RESULTS'!$B$19*F160+'NO Z LR RESULTS'!$B$18*K160+'NO Z LR RESULTS'!$B$20*L160+'NO Z LR RESULTS'!$B$21*M160+'NO Z LR RESULTS'!$B$22*N160</f>
        <v>0.31936588825115458</v>
      </c>
    </row>
    <row r="161" spans="1:24" x14ac:dyDescent="0.3">
      <c r="A161" t="s">
        <v>108</v>
      </c>
      <c r="B161" t="s">
        <v>44</v>
      </c>
      <c r="C161">
        <v>2024</v>
      </c>
      <c r="D161">
        <v>237</v>
      </c>
      <c r="E161">
        <v>169</v>
      </c>
      <c r="F161">
        <v>20.7</v>
      </c>
      <c r="G161">
        <v>104.1</v>
      </c>
      <c r="H161">
        <v>109.1</v>
      </c>
      <c r="I161">
        <v>12.4</v>
      </c>
      <c r="J161">
        <v>11.9</v>
      </c>
      <c r="K161">
        <v>46</v>
      </c>
      <c r="L161">
        <v>34.1</v>
      </c>
      <c r="M161">
        <v>35.700000000000003</v>
      </c>
      <c r="N161">
        <v>83.6</v>
      </c>
      <c r="O161">
        <v>32</v>
      </c>
      <c r="P161">
        <v>2.9</v>
      </c>
      <c r="Q161">
        <f t="shared" si="12"/>
        <v>-0.39975541957272609</v>
      </c>
      <c r="R161">
        <f t="shared" si="13"/>
        <v>-4.5885562641533942E-2</v>
      </c>
      <c r="S161">
        <f t="shared" si="14"/>
        <v>0.49678980100175046</v>
      </c>
      <c r="T161">
        <f t="shared" si="15"/>
        <v>0.22397018313859698</v>
      </c>
      <c r="U161">
        <f t="shared" si="16"/>
        <v>-0.20543866629365337</v>
      </c>
      <c r="V161">
        <f t="shared" si="17"/>
        <v>-0.51302193378376015</v>
      </c>
      <c r="W161">
        <f>Q161*'Comb LR RESULTS'!$B$18+R161*'Comb LR RESULTS'!$B$19+S161*'Comb LR RESULTS'!$B$20+T161*'Comb LR RESULTS'!$B$21+U161*'Comb LR RESULTS'!$B$22</f>
        <v>-4.5553612195172843E-2</v>
      </c>
      <c r="X161">
        <f>'NO Z LR RESULTS'!$B$17+'NO Z LR RESULTS'!$B$19*F161+'NO Z LR RESULTS'!$B$18*K161+'NO Z LR RESULTS'!$B$20*L161+'NO Z LR RESULTS'!$B$21*M161+'NO Z LR RESULTS'!$B$22*N161</f>
        <v>0.31995124712865064</v>
      </c>
    </row>
    <row r="162" spans="1:24" x14ac:dyDescent="0.3">
      <c r="A162" t="s">
        <v>670</v>
      </c>
      <c r="B162" t="s">
        <v>19</v>
      </c>
      <c r="C162">
        <v>2024</v>
      </c>
      <c r="D162">
        <v>185</v>
      </c>
      <c r="E162">
        <v>132</v>
      </c>
      <c r="F162">
        <v>20.5</v>
      </c>
      <c r="G162">
        <v>102.7</v>
      </c>
      <c r="H162">
        <v>106.7</v>
      </c>
      <c r="I162">
        <v>21.2</v>
      </c>
      <c r="J162">
        <v>16.8</v>
      </c>
      <c r="K162">
        <v>54.4</v>
      </c>
      <c r="L162">
        <v>37.6</v>
      </c>
      <c r="M162">
        <v>23.5</v>
      </c>
      <c r="N162">
        <v>87.1</v>
      </c>
      <c r="O162">
        <v>26</v>
      </c>
      <c r="P162">
        <v>5.8</v>
      </c>
      <c r="Q162">
        <f t="shared" si="12"/>
        <v>0.39637328181588199</v>
      </c>
      <c r="R162">
        <f t="shared" si="13"/>
        <v>-0.55950437803698272</v>
      </c>
      <c r="S162">
        <f t="shared" si="14"/>
        <v>-1.5483322858373181</v>
      </c>
      <c r="T162">
        <f t="shared" si="15"/>
        <v>-0.58738457288893275</v>
      </c>
      <c r="U162">
        <f t="shared" si="16"/>
        <v>0.45629763337239931</v>
      </c>
      <c r="V162">
        <f t="shared" si="17"/>
        <v>0.34151898335488523</v>
      </c>
      <c r="W162">
        <f>Q162*'Comb LR RESULTS'!$B$18+R162*'Comb LR RESULTS'!$B$19+S162*'Comb LR RESULTS'!$B$20+T162*'Comb LR RESULTS'!$B$21+U162*'Comb LR RESULTS'!$B$22</f>
        <v>-0.33797820614662361</v>
      </c>
      <c r="X162">
        <f>'NO Z LR RESULTS'!$B$17+'NO Z LR RESULTS'!$B$19*F162+'NO Z LR RESULTS'!$B$18*K162+'NO Z LR RESULTS'!$B$20*L162+'NO Z LR RESULTS'!$B$21*M162+'NO Z LR RESULTS'!$B$22*N162</f>
        <v>0.3403483481182813</v>
      </c>
    </row>
    <row r="163" spans="1:24" x14ac:dyDescent="0.3">
      <c r="A163" t="s">
        <v>187</v>
      </c>
      <c r="B163" t="s">
        <v>69</v>
      </c>
      <c r="C163">
        <v>2024</v>
      </c>
      <c r="D163">
        <v>372</v>
      </c>
      <c r="E163">
        <v>255</v>
      </c>
      <c r="F163">
        <v>20.399999999999999</v>
      </c>
      <c r="G163">
        <v>102.8</v>
      </c>
      <c r="H163">
        <v>107.2</v>
      </c>
      <c r="I163">
        <v>13.3</v>
      </c>
      <c r="J163">
        <v>10.1</v>
      </c>
      <c r="K163">
        <v>39.1</v>
      </c>
      <c r="L163">
        <v>29</v>
      </c>
      <c r="M163">
        <v>48</v>
      </c>
      <c r="N163">
        <v>76.2</v>
      </c>
      <c r="O163">
        <v>36.700000000000003</v>
      </c>
      <c r="P163">
        <v>-2.9</v>
      </c>
      <c r="Q163">
        <f t="shared" si="12"/>
        <v>-1.5598286701675554</v>
      </c>
      <c r="R163">
        <f t="shared" si="13"/>
        <v>-0.52281731979445256</v>
      </c>
      <c r="S163">
        <f t="shared" si="14"/>
        <v>2.5586751836345809</v>
      </c>
      <c r="T163">
        <f t="shared" si="15"/>
        <v>0.85953140869349565</v>
      </c>
      <c r="U163">
        <f t="shared" si="16"/>
        <v>-1.6045382713018774</v>
      </c>
      <c r="V163">
        <f t="shared" si="17"/>
        <v>-2.1772514936012159</v>
      </c>
      <c r="W163">
        <f>Q163*'Comb LR RESULTS'!$B$18+R163*'Comb LR RESULTS'!$B$19+S163*'Comb LR RESULTS'!$B$20+T163*'Comb LR RESULTS'!$B$21+U163*'Comb LR RESULTS'!$B$22</f>
        <v>-0.42167027359702491</v>
      </c>
      <c r="X163">
        <f>'NO Z LR RESULTS'!$B$17+'NO Z LR RESULTS'!$B$19*F163+'NO Z LR RESULTS'!$B$18*K163+'NO Z LR RESULTS'!$B$20*L163+'NO Z LR RESULTS'!$B$21*M163+'NO Z LR RESULTS'!$B$22*N163</f>
        <v>0.29043057258387472</v>
      </c>
    </row>
    <row r="164" spans="1:24" x14ac:dyDescent="0.3">
      <c r="A164" t="s">
        <v>168</v>
      </c>
      <c r="B164" t="s">
        <v>85</v>
      </c>
      <c r="C164">
        <v>2024</v>
      </c>
      <c r="D164">
        <v>360</v>
      </c>
      <c r="E164">
        <v>266</v>
      </c>
      <c r="F164">
        <v>20.3</v>
      </c>
      <c r="G164">
        <v>103.2</v>
      </c>
      <c r="H164">
        <v>109.3</v>
      </c>
      <c r="I164">
        <v>14.7</v>
      </c>
      <c r="J164">
        <v>4.8</v>
      </c>
      <c r="K164">
        <v>48.7</v>
      </c>
      <c r="L164">
        <v>43.9</v>
      </c>
      <c r="M164">
        <v>33.4</v>
      </c>
      <c r="N164">
        <v>87.4</v>
      </c>
      <c r="O164">
        <v>21.4</v>
      </c>
      <c r="P164">
        <v>10.199999999999999</v>
      </c>
      <c r="Q164">
        <f t="shared" si="12"/>
        <v>1.8294049443153759</v>
      </c>
      <c r="R164">
        <f t="shared" si="13"/>
        <v>-0.37606908682432133</v>
      </c>
      <c r="S164">
        <f t="shared" si="14"/>
        <v>0.11123399774520411</v>
      </c>
      <c r="T164">
        <f t="shared" si="15"/>
        <v>-1.2094232191767058</v>
      </c>
      <c r="U164">
        <f t="shared" si="16"/>
        <v>0.51301788762949174</v>
      </c>
      <c r="V164">
        <f t="shared" si="17"/>
        <v>-0.38033924706034705</v>
      </c>
      <c r="W164">
        <f>Q164*'Comb LR RESULTS'!$B$18+R164*'Comb LR RESULTS'!$B$19+S164*'Comb LR RESULTS'!$B$20+T164*'Comb LR RESULTS'!$B$21+U164*'Comb LR RESULTS'!$B$22</f>
        <v>-0.62929845557720621</v>
      </c>
      <c r="X164">
        <f>'NO Z LR RESULTS'!$B$17+'NO Z LR RESULTS'!$B$19*F164+'NO Z LR RESULTS'!$B$18*K164+'NO Z LR RESULTS'!$B$20*L164+'NO Z LR RESULTS'!$B$21*M164+'NO Z LR RESULTS'!$B$22*N164</f>
        <v>0.31953867824161097</v>
      </c>
    </row>
    <row r="165" spans="1:24" x14ac:dyDescent="0.3">
      <c r="A165" t="s">
        <v>192</v>
      </c>
      <c r="B165" t="s">
        <v>48</v>
      </c>
      <c r="C165">
        <v>2024</v>
      </c>
      <c r="D165">
        <v>258</v>
      </c>
      <c r="E165">
        <v>168</v>
      </c>
      <c r="F165">
        <v>20.2</v>
      </c>
      <c r="G165">
        <v>102.5</v>
      </c>
      <c r="H165">
        <v>110.3</v>
      </c>
      <c r="I165">
        <v>4.2</v>
      </c>
      <c r="J165">
        <v>10.7</v>
      </c>
      <c r="K165">
        <v>46.5</v>
      </c>
      <c r="L165">
        <v>35.799999999999997</v>
      </c>
      <c r="M165">
        <v>25.7</v>
      </c>
      <c r="N165">
        <v>81</v>
      </c>
      <c r="O165">
        <v>22.8</v>
      </c>
      <c r="P165">
        <v>1</v>
      </c>
      <c r="Q165">
        <f t="shared" si="12"/>
        <v>-1.3064336041117446E-2</v>
      </c>
      <c r="R165">
        <f t="shared" si="13"/>
        <v>-0.63287849452204836</v>
      </c>
      <c r="S165">
        <f t="shared" si="14"/>
        <v>-1.1795397783745354</v>
      </c>
      <c r="T165">
        <f t="shared" si="15"/>
        <v>-1.0201071094369485</v>
      </c>
      <c r="U165">
        <f t="shared" si="16"/>
        <v>-0.69701420318843432</v>
      </c>
      <c r="V165">
        <f t="shared" si="17"/>
        <v>0.21050404156285552</v>
      </c>
      <c r="W165">
        <f>Q165*'Comb LR RESULTS'!$B$18+R165*'Comb LR RESULTS'!$B$19+S165*'Comb LR RESULTS'!$B$20+T165*'Comb LR RESULTS'!$B$21+U165*'Comb LR RESULTS'!$B$22</f>
        <v>-0.5117728812400637</v>
      </c>
      <c r="X165">
        <f>'NO Z LR RESULTS'!$B$17+'NO Z LR RESULTS'!$B$19*F165+'NO Z LR RESULTS'!$B$18*K165+'NO Z LR RESULTS'!$B$20*L165+'NO Z LR RESULTS'!$B$21*M165+'NO Z LR RESULTS'!$B$22*N165</f>
        <v>0.31764698796461699</v>
      </c>
    </row>
    <row r="166" spans="1:24" x14ac:dyDescent="0.3">
      <c r="A166" t="s">
        <v>401</v>
      </c>
      <c r="B166" t="s">
        <v>129</v>
      </c>
      <c r="C166">
        <v>2024</v>
      </c>
      <c r="D166">
        <v>220</v>
      </c>
      <c r="E166">
        <v>164</v>
      </c>
      <c r="F166">
        <v>20.100000000000001</v>
      </c>
      <c r="G166">
        <v>103.6</v>
      </c>
      <c r="H166">
        <v>110.2</v>
      </c>
      <c r="I166">
        <v>5.5</v>
      </c>
      <c r="J166">
        <v>15.2</v>
      </c>
      <c r="K166">
        <v>52.7</v>
      </c>
      <c r="L166">
        <v>37.5</v>
      </c>
      <c r="M166">
        <v>30.3</v>
      </c>
      <c r="N166">
        <v>89.8</v>
      </c>
      <c r="O166">
        <v>17.600000000000001</v>
      </c>
      <c r="P166">
        <v>8.6999999999999993</v>
      </c>
      <c r="Q166">
        <f t="shared" si="12"/>
        <v>0.37362674749049285</v>
      </c>
      <c r="R166">
        <f t="shared" si="13"/>
        <v>-0.22932085385419534</v>
      </c>
      <c r="S166">
        <f t="shared" si="14"/>
        <v>-0.40842817186144398</v>
      </c>
      <c r="T166">
        <f t="shared" si="15"/>
        <v>-1.7232812313274741</v>
      </c>
      <c r="U166">
        <f t="shared" si="16"/>
        <v>0.96677992168621196</v>
      </c>
      <c r="V166">
        <f t="shared" si="17"/>
        <v>-2.1373270875159447</v>
      </c>
      <c r="W166">
        <f>Q166*'Comb LR RESULTS'!$B$18+R166*'Comb LR RESULTS'!$B$19+S166*'Comb LR RESULTS'!$B$20+T166*'Comb LR RESULTS'!$B$21+U166*'Comb LR RESULTS'!$B$22</f>
        <v>-0.8299059424649341</v>
      </c>
      <c r="X166">
        <f>'NO Z LR RESULTS'!$B$17+'NO Z LR RESULTS'!$B$19*F166+'NO Z LR RESULTS'!$B$18*K166+'NO Z LR RESULTS'!$B$20*L166+'NO Z LR RESULTS'!$B$21*M166+'NO Z LR RESULTS'!$B$22*N166</f>
        <v>0.33989922284729507</v>
      </c>
    </row>
    <row r="167" spans="1:24" x14ac:dyDescent="0.3">
      <c r="A167" t="s">
        <v>367</v>
      </c>
      <c r="B167" t="s">
        <v>54</v>
      </c>
      <c r="C167">
        <v>2024</v>
      </c>
      <c r="D167">
        <v>309</v>
      </c>
      <c r="E167">
        <v>244</v>
      </c>
      <c r="F167">
        <v>20.100000000000001</v>
      </c>
      <c r="G167">
        <v>105.1</v>
      </c>
      <c r="H167">
        <v>111.6</v>
      </c>
      <c r="I167">
        <v>6.6</v>
      </c>
      <c r="J167">
        <v>12</v>
      </c>
      <c r="K167">
        <v>44</v>
      </c>
      <c r="L167">
        <v>32</v>
      </c>
      <c r="M167">
        <v>39.1</v>
      </c>
      <c r="N167">
        <v>88.7</v>
      </c>
      <c r="O167">
        <v>19.2</v>
      </c>
      <c r="P167">
        <v>10</v>
      </c>
      <c r="Q167">
        <f t="shared" si="12"/>
        <v>-0.87743264040589131</v>
      </c>
      <c r="R167">
        <f t="shared" si="13"/>
        <v>0.32098501978378885</v>
      </c>
      <c r="S167">
        <f t="shared" si="14"/>
        <v>1.0667418579896872</v>
      </c>
      <c r="T167">
        <f t="shared" si="15"/>
        <v>-1.5069199630534666</v>
      </c>
      <c r="U167">
        <f t="shared" si="16"/>
        <v>0.75880565607688222</v>
      </c>
      <c r="V167">
        <f t="shared" si="17"/>
        <v>-3.8889150977421383</v>
      </c>
      <c r="W167">
        <f>Q167*'Comb LR RESULTS'!$B$18+R167*'Comb LR RESULTS'!$B$19+S167*'Comb LR RESULTS'!$B$20+T167*'Comb LR RESULTS'!$B$21+U167*'Comb LR RESULTS'!$B$22</f>
        <v>-0.73942397895405609</v>
      </c>
      <c r="X167">
        <f>'NO Z LR RESULTS'!$B$17+'NO Z LR RESULTS'!$B$19*F167+'NO Z LR RESULTS'!$B$18*K167+'NO Z LR RESULTS'!$B$20*L167+'NO Z LR RESULTS'!$B$21*M167+'NO Z LR RESULTS'!$B$22*N167</f>
        <v>0.33100055269444484</v>
      </c>
    </row>
    <row r="168" spans="1:24" x14ac:dyDescent="0.3">
      <c r="A168" t="s">
        <v>641</v>
      </c>
      <c r="B168" t="s">
        <v>23</v>
      </c>
      <c r="C168">
        <v>2024</v>
      </c>
      <c r="D168">
        <v>131</v>
      </c>
      <c r="E168">
        <v>100</v>
      </c>
      <c r="F168">
        <v>20</v>
      </c>
      <c r="G168">
        <v>102.4</v>
      </c>
      <c r="H168">
        <v>108.8</v>
      </c>
      <c r="I168">
        <v>11</v>
      </c>
      <c r="J168">
        <v>11.9</v>
      </c>
      <c r="K168">
        <v>47</v>
      </c>
      <c r="L168">
        <v>35.1</v>
      </c>
      <c r="M168">
        <v>34.200000000000003</v>
      </c>
      <c r="N168">
        <v>89.7</v>
      </c>
      <c r="O168">
        <v>24.8</v>
      </c>
      <c r="P168">
        <v>12.2</v>
      </c>
      <c r="Q168">
        <f t="shared" si="12"/>
        <v>-0.17229007631883808</v>
      </c>
      <c r="R168">
        <f t="shared" si="13"/>
        <v>-0.66956555276457852</v>
      </c>
      <c r="S168">
        <f t="shared" si="14"/>
        <v>0.24534036409530766</v>
      </c>
      <c r="T168">
        <f t="shared" si="15"/>
        <v>-0.74965552409443859</v>
      </c>
      <c r="U168">
        <f t="shared" si="16"/>
        <v>0.94787317026718299</v>
      </c>
      <c r="V168">
        <f t="shared" si="17"/>
        <v>-2.7847246875403462</v>
      </c>
      <c r="W168">
        <f>Q168*'Comb LR RESULTS'!$B$18+R168*'Comb LR RESULTS'!$B$19+S168*'Comb LR RESULTS'!$B$20+T168*'Comb LR RESULTS'!$B$21+U168*'Comb LR RESULTS'!$B$22</f>
        <v>-0.91440394647617151</v>
      </c>
      <c r="X168">
        <f>'NO Z LR RESULTS'!$B$17+'NO Z LR RESULTS'!$B$19*F168+'NO Z LR RESULTS'!$B$18*K168+'NO Z LR RESULTS'!$B$20*L168+'NO Z LR RESULTS'!$B$21*M168+'NO Z LR RESULTS'!$B$22*N168</f>
        <v>0.33539457902964215</v>
      </c>
    </row>
    <row r="169" spans="1:24" x14ac:dyDescent="0.3">
      <c r="A169" t="s">
        <v>58</v>
      </c>
      <c r="B169" t="s">
        <v>27</v>
      </c>
      <c r="C169">
        <v>2024</v>
      </c>
      <c r="D169">
        <v>226</v>
      </c>
      <c r="E169">
        <v>140</v>
      </c>
      <c r="F169">
        <v>20</v>
      </c>
      <c r="G169">
        <v>105.1</v>
      </c>
      <c r="H169">
        <v>113.6</v>
      </c>
      <c r="I169">
        <v>9.3000000000000007</v>
      </c>
      <c r="J169">
        <v>15.2</v>
      </c>
      <c r="K169">
        <v>45.6</v>
      </c>
      <c r="L169">
        <v>30.4</v>
      </c>
      <c r="M169">
        <v>35.9</v>
      </c>
      <c r="N169">
        <v>80.599999999999994</v>
      </c>
      <c r="O169">
        <v>39.700000000000003</v>
      </c>
      <c r="P169">
        <v>-7.8</v>
      </c>
      <c r="Q169">
        <f t="shared" si="12"/>
        <v>-1.2413771896121124</v>
      </c>
      <c r="R169">
        <f t="shared" si="13"/>
        <v>0.32098501978378885</v>
      </c>
      <c r="S169">
        <f t="shared" si="14"/>
        <v>0.53031639258927543</v>
      </c>
      <c r="T169">
        <f t="shared" si="15"/>
        <v>1.2652087867072606</v>
      </c>
      <c r="U169">
        <f t="shared" si="16"/>
        <v>-0.77264120886455567</v>
      </c>
      <c r="V169">
        <f t="shared" si="17"/>
        <v>0.58714143315421752</v>
      </c>
      <c r="W169">
        <f>Q169*'Comb LR RESULTS'!$B$18+R169*'Comb LR RESULTS'!$B$19+S169*'Comb LR RESULTS'!$B$20+T169*'Comb LR RESULTS'!$B$21+U169*'Comb LR RESULTS'!$B$22</f>
        <v>0.58616669029767676</v>
      </c>
      <c r="X169">
        <f>'NO Z LR RESULTS'!$B$17+'NO Z LR RESULTS'!$B$19*F169+'NO Z LR RESULTS'!$B$18*K169+'NO Z LR RESULTS'!$B$20*L169+'NO Z LR RESULTS'!$B$21*M169+'NO Z LR RESULTS'!$B$22*N169</f>
        <v>0.31423873656186618</v>
      </c>
    </row>
    <row r="170" spans="1:24" x14ac:dyDescent="0.3">
      <c r="A170" t="s">
        <v>118</v>
      </c>
      <c r="B170" t="s">
        <v>88</v>
      </c>
      <c r="C170">
        <v>2024</v>
      </c>
      <c r="D170">
        <v>125</v>
      </c>
      <c r="E170">
        <v>85</v>
      </c>
      <c r="F170">
        <v>20</v>
      </c>
      <c r="G170">
        <v>107.2</v>
      </c>
      <c r="H170">
        <v>114.8</v>
      </c>
      <c r="I170">
        <v>3.5</v>
      </c>
      <c r="J170">
        <v>18.2</v>
      </c>
      <c r="K170">
        <v>51.2</v>
      </c>
      <c r="L170">
        <v>33</v>
      </c>
      <c r="M170">
        <v>34.5</v>
      </c>
      <c r="N170">
        <v>81</v>
      </c>
      <c r="O170">
        <v>33.299999999999997</v>
      </c>
      <c r="P170">
        <v>-0.1</v>
      </c>
      <c r="Q170">
        <f t="shared" si="12"/>
        <v>-0.6499672971520033</v>
      </c>
      <c r="R170">
        <f t="shared" si="13"/>
        <v>1.0914132428769698</v>
      </c>
      <c r="S170">
        <f t="shared" si="14"/>
        <v>0.29563025147659572</v>
      </c>
      <c r="T170">
        <f t="shared" si="15"/>
        <v>0.39976371361122803</v>
      </c>
      <c r="U170">
        <f t="shared" si="16"/>
        <v>-0.69701420318843432</v>
      </c>
      <c r="V170">
        <f t="shared" si="17"/>
        <v>1.2425936110480333</v>
      </c>
      <c r="W170">
        <f>Q170*'Comb LR RESULTS'!$B$18+R170*'Comb LR RESULTS'!$B$19+S170*'Comb LR RESULTS'!$B$20+T170*'Comb LR RESULTS'!$B$21+U170*'Comb LR RESULTS'!$B$22</f>
        <v>0.8526160959633371</v>
      </c>
      <c r="X170">
        <f>'NO Z LR RESULTS'!$B$17+'NO Z LR RESULTS'!$B$19*F170+'NO Z LR RESULTS'!$B$18*K170+'NO Z LR RESULTS'!$B$20*L170+'NO Z LR RESULTS'!$B$21*M170+'NO Z LR RESULTS'!$B$22*N170</f>
        <v>0.31683210977118847</v>
      </c>
    </row>
    <row r="171" spans="1:24" x14ac:dyDescent="0.3">
      <c r="A171" t="s">
        <v>101</v>
      </c>
      <c r="B171" t="s">
        <v>85</v>
      </c>
      <c r="C171">
        <v>2024</v>
      </c>
      <c r="D171">
        <v>338</v>
      </c>
      <c r="E171">
        <v>246</v>
      </c>
      <c r="F171">
        <v>19.899999999999999</v>
      </c>
      <c r="G171">
        <v>105.9</v>
      </c>
      <c r="H171">
        <v>114.4</v>
      </c>
      <c r="I171">
        <v>19.899999999999999</v>
      </c>
      <c r="J171">
        <v>12.2</v>
      </c>
      <c r="K171">
        <v>47.9</v>
      </c>
      <c r="L171">
        <v>35.700000000000003</v>
      </c>
      <c r="M171">
        <v>39.5</v>
      </c>
      <c r="N171">
        <v>82.5</v>
      </c>
      <c r="O171">
        <v>20.9</v>
      </c>
      <c r="P171">
        <v>10.4</v>
      </c>
      <c r="Q171">
        <f t="shared" si="12"/>
        <v>-3.5810870366504953E-2</v>
      </c>
      <c r="R171">
        <f t="shared" si="13"/>
        <v>0.61448148572405126</v>
      </c>
      <c r="S171">
        <f t="shared" si="14"/>
        <v>1.1337950411647384</v>
      </c>
      <c r="T171">
        <f t="shared" si="15"/>
        <v>-1.2770361155123333</v>
      </c>
      <c r="U171">
        <f t="shared" si="16"/>
        <v>-0.41341293190298317</v>
      </c>
      <c r="V171">
        <f t="shared" si="17"/>
        <v>-1.4187476094165423</v>
      </c>
      <c r="W171">
        <f>Q171*'Comb LR RESULTS'!$B$18+R171*'Comb LR RESULTS'!$B$19+S171*'Comb LR RESULTS'!$B$20+T171*'Comb LR RESULTS'!$B$21+U171*'Comb LR RESULTS'!$B$22</f>
        <v>-0.24010801508350124</v>
      </c>
      <c r="X171">
        <f>'NO Z LR RESULTS'!$B$17+'NO Z LR RESULTS'!$B$19*F171+'NO Z LR RESULTS'!$B$18*K171+'NO Z LR RESULTS'!$B$20*L171+'NO Z LR RESULTS'!$B$21*M171+'NO Z LR RESULTS'!$B$22*N171</f>
        <v>0.31044458088950427</v>
      </c>
    </row>
    <row r="172" spans="1:24" x14ac:dyDescent="0.3">
      <c r="A172" t="s">
        <v>96</v>
      </c>
      <c r="B172" t="s">
        <v>23</v>
      </c>
      <c r="C172">
        <v>2024</v>
      </c>
      <c r="D172">
        <v>127</v>
      </c>
      <c r="E172">
        <v>91</v>
      </c>
      <c r="F172">
        <v>19.8</v>
      </c>
      <c r="G172">
        <v>106</v>
      </c>
      <c r="H172">
        <v>113.7</v>
      </c>
      <c r="I172">
        <v>5.5</v>
      </c>
      <c r="J172">
        <v>12.2</v>
      </c>
      <c r="K172">
        <v>47.1</v>
      </c>
      <c r="L172">
        <v>34.9</v>
      </c>
      <c r="M172">
        <v>32.5</v>
      </c>
      <c r="N172">
        <v>79.599999999999994</v>
      </c>
      <c r="O172">
        <v>27.8</v>
      </c>
      <c r="P172">
        <v>3.5</v>
      </c>
      <c r="Q172">
        <f t="shared" si="12"/>
        <v>-0.21778314496961634</v>
      </c>
      <c r="R172">
        <f t="shared" si="13"/>
        <v>0.65116854396658141</v>
      </c>
      <c r="S172">
        <f t="shared" si="14"/>
        <v>-3.9635664398661327E-2</v>
      </c>
      <c r="T172">
        <f t="shared" si="15"/>
        <v>-0.34397814608067373</v>
      </c>
      <c r="U172">
        <f t="shared" si="16"/>
        <v>-0.96170872305485644</v>
      </c>
      <c r="V172">
        <f t="shared" si="17"/>
        <v>1.090751640369809</v>
      </c>
      <c r="W172">
        <f>Q172*'Comb LR RESULTS'!$B$18+R172*'Comb LR RESULTS'!$B$19+S172*'Comb LR RESULTS'!$B$20+T172*'Comb LR RESULTS'!$B$21+U172*'Comb LR RESULTS'!$B$22</f>
        <v>0.40891290423154214</v>
      </c>
      <c r="X172">
        <f>'NO Z LR RESULTS'!$B$17+'NO Z LR RESULTS'!$B$19*F172+'NO Z LR RESULTS'!$B$18*K172+'NO Z LR RESULTS'!$B$20*L172+'NO Z LR RESULTS'!$B$21*M172+'NO Z LR RESULTS'!$B$22*N172</f>
        <v>0.30852978528387764</v>
      </c>
    </row>
    <row r="173" spans="1:24" x14ac:dyDescent="0.3">
      <c r="A173" t="s">
        <v>614</v>
      </c>
      <c r="B173" t="s">
        <v>61</v>
      </c>
      <c r="C173">
        <v>2024</v>
      </c>
      <c r="D173">
        <v>154</v>
      </c>
      <c r="E173">
        <v>106</v>
      </c>
      <c r="F173">
        <v>19.8</v>
      </c>
      <c r="G173">
        <v>103.8</v>
      </c>
      <c r="H173">
        <v>106.6</v>
      </c>
      <c r="I173">
        <v>8.5</v>
      </c>
      <c r="J173">
        <v>18.899999999999999</v>
      </c>
      <c r="K173">
        <v>52.3</v>
      </c>
      <c r="L173">
        <v>33.4</v>
      </c>
      <c r="M173">
        <v>29.2</v>
      </c>
      <c r="N173">
        <v>85.9</v>
      </c>
      <c r="O173">
        <v>36.299999999999997</v>
      </c>
      <c r="P173">
        <v>0.8</v>
      </c>
      <c r="Q173">
        <f t="shared" si="12"/>
        <v>-0.55898115985044838</v>
      </c>
      <c r="R173">
        <f t="shared" si="13"/>
        <v>-0.15594673736912973</v>
      </c>
      <c r="S173">
        <f t="shared" si="14"/>
        <v>-0.59282442559283566</v>
      </c>
      <c r="T173">
        <f t="shared" si="15"/>
        <v>0.80544109162499289</v>
      </c>
      <c r="U173">
        <f t="shared" si="16"/>
        <v>0.22941661634404054</v>
      </c>
      <c r="V173">
        <f t="shared" si="17"/>
        <v>0.45392100365420984</v>
      </c>
      <c r="W173">
        <f>Q173*'Comb LR RESULTS'!$B$18+R173*'Comb LR RESULTS'!$B$19+S173*'Comb LR RESULTS'!$B$20+T173*'Comb LR RESULTS'!$B$21+U173*'Comb LR RESULTS'!$B$22</f>
        <v>0.23247543195959613</v>
      </c>
      <c r="X173">
        <f>'NO Z LR RESULTS'!$B$17+'NO Z LR RESULTS'!$B$19*F173+'NO Z LR RESULTS'!$B$18*K173+'NO Z LR RESULTS'!$B$20*L173+'NO Z LR RESULTS'!$B$21*M173+'NO Z LR RESULTS'!$B$22*N173</f>
        <v>0.33451766042918235</v>
      </c>
    </row>
    <row r="174" spans="1:24" x14ac:dyDescent="0.3">
      <c r="A174" t="s">
        <v>369</v>
      </c>
      <c r="B174" t="s">
        <v>157</v>
      </c>
      <c r="C174">
        <v>2024</v>
      </c>
      <c r="D174">
        <v>314</v>
      </c>
      <c r="E174">
        <v>192</v>
      </c>
      <c r="F174">
        <v>19.8</v>
      </c>
      <c r="G174">
        <v>103</v>
      </c>
      <c r="H174">
        <v>108.5</v>
      </c>
      <c r="I174">
        <v>7.8</v>
      </c>
      <c r="J174">
        <v>13.2</v>
      </c>
      <c r="K174">
        <v>51.7</v>
      </c>
      <c r="L174">
        <v>38.5</v>
      </c>
      <c r="M174">
        <v>23.7</v>
      </c>
      <c r="N174">
        <v>83.7</v>
      </c>
      <c r="O174">
        <v>26.4</v>
      </c>
      <c r="P174">
        <v>2</v>
      </c>
      <c r="Q174">
        <f t="shared" si="12"/>
        <v>0.60109209074438086</v>
      </c>
      <c r="R174">
        <f t="shared" si="13"/>
        <v>-0.44944320330938692</v>
      </c>
      <c r="S174">
        <f t="shared" si="14"/>
        <v>-1.5148056942497925</v>
      </c>
      <c r="T174">
        <f t="shared" si="15"/>
        <v>-0.533294255820431</v>
      </c>
      <c r="U174">
        <f t="shared" si="16"/>
        <v>-0.1865319148746217</v>
      </c>
      <c r="V174">
        <f t="shared" si="17"/>
        <v>1.3196922407389771</v>
      </c>
      <c r="W174">
        <f>Q174*'Comb LR RESULTS'!$B$18+R174*'Comb LR RESULTS'!$B$19+S174*'Comb LR RESULTS'!$B$20+T174*'Comb LR RESULTS'!$B$21+U174*'Comb LR RESULTS'!$B$22</f>
        <v>-0.14915435509122341</v>
      </c>
      <c r="X174">
        <f>'NO Z LR RESULTS'!$B$17+'NO Z LR RESULTS'!$B$19*F174+'NO Z LR RESULTS'!$B$18*K174+'NO Z LR RESULTS'!$B$20*L174+'NO Z LR RESULTS'!$B$21*M174+'NO Z LR RESULTS'!$B$22*N174</f>
        <v>0.3255312882343917</v>
      </c>
    </row>
    <row r="175" spans="1:24" x14ac:dyDescent="0.3">
      <c r="A175" t="s">
        <v>364</v>
      </c>
      <c r="B175" t="s">
        <v>99</v>
      </c>
      <c r="C175">
        <v>2024</v>
      </c>
      <c r="D175">
        <v>268</v>
      </c>
      <c r="E175">
        <v>182</v>
      </c>
      <c r="F175">
        <v>19.8</v>
      </c>
      <c r="G175">
        <v>104.2</v>
      </c>
      <c r="H175">
        <v>113.9</v>
      </c>
      <c r="I175">
        <v>12.6</v>
      </c>
      <c r="J175">
        <v>18.3</v>
      </c>
      <c r="K175">
        <v>52.9</v>
      </c>
      <c r="L175">
        <v>34.6</v>
      </c>
      <c r="M175">
        <v>33.6</v>
      </c>
      <c r="N175">
        <v>86.8</v>
      </c>
      <c r="O175">
        <v>35.6</v>
      </c>
      <c r="P175">
        <v>6.5</v>
      </c>
      <c r="Q175">
        <f t="shared" si="12"/>
        <v>-0.28602274794578209</v>
      </c>
      <c r="R175">
        <f t="shared" si="13"/>
        <v>-9.1985043989985318E-3</v>
      </c>
      <c r="S175">
        <f t="shared" si="14"/>
        <v>0.14476058933273028</v>
      </c>
      <c r="T175">
        <f t="shared" si="15"/>
        <v>0.71078303675511501</v>
      </c>
      <c r="U175">
        <f t="shared" si="16"/>
        <v>0.39957737911530961</v>
      </c>
      <c r="V175">
        <f t="shared" si="17"/>
        <v>-0.12877618403770547</v>
      </c>
      <c r="W175">
        <f>Q175*'Comb LR RESULTS'!$B$18+R175*'Comb LR RESULTS'!$B$19+S175*'Comb LR RESULTS'!$B$20+T175*'Comb LR RESULTS'!$B$21+U175*'Comb LR RESULTS'!$B$22</f>
        <v>0.16373279365583276</v>
      </c>
      <c r="X175">
        <f>'NO Z LR RESULTS'!$B$17+'NO Z LR RESULTS'!$B$19*F175+'NO Z LR RESULTS'!$B$18*K175+'NO Z LR RESULTS'!$B$20*L175+'NO Z LR RESULTS'!$B$21*M175+'NO Z LR RESULTS'!$B$22*N175</f>
        <v>0.33207258978663323</v>
      </c>
    </row>
    <row r="176" spans="1:24" x14ac:dyDescent="0.3">
      <c r="A176" t="s">
        <v>438</v>
      </c>
      <c r="B176" t="s">
        <v>85</v>
      </c>
      <c r="C176">
        <v>2024</v>
      </c>
      <c r="D176">
        <v>181</v>
      </c>
      <c r="E176">
        <v>127</v>
      </c>
      <c r="F176">
        <v>19.7</v>
      </c>
      <c r="G176">
        <v>105.9</v>
      </c>
      <c r="H176">
        <v>109.2</v>
      </c>
      <c r="I176">
        <v>8.6999999999999993</v>
      </c>
      <c r="J176">
        <v>15</v>
      </c>
      <c r="K176">
        <v>48.6</v>
      </c>
      <c r="L176">
        <v>33.6</v>
      </c>
      <c r="M176">
        <v>36.6</v>
      </c>
      <c r="N176">
        <v>89.5</v>
      </c>
      <c r="O176">
        <v>29.5</v>
      </c>
      <c r="P176">
        <v>6.1</v>
      </c>
      <c r="Q176">
        <f t="shared" si="12"/>
        <v>-0.51348809119967009</v>
      </c>
      <c r="R176">
        <f t="shared" si="13"/>
        <v>0.61448148572405126</v>
      </c>
      <c r="S176">
        <f t="shared" si="14"/>
        <v>0.64765946314561584</v>
      </c>
      <c r="T176">
        <f t="shared" si="15"/>
        <v>-0.1140942985395404</v>
      </c>
      <c r="U176">
        <f t="shared" si="16"/>
        <v>0.91005966742912225</v>
      </c>
      <c r="V176">
        <f t="shared" si="17"/>
        <v>-1.5708200345898975</v>
      </c>
      <c r="W176">
        <f>Q176*'Comb LR RESULTS'!$B$18+R176*'Comb LR RESULTS'!$B$19+S176*'Comb LR RESULTS'!$B$20+T176*'Comb LR RESULTS'!$B$21+U176*'Comb LR RESULTS'!$B$22</f>
        <v>8.2622776646620877E-2</v>
      </c>
      <c r="X176">
        <f>'NO Z LR RESULTS'!$B$17+'NO Z LR RESULTS'!$B$19*F176+'NO Z LR RESULTS'!$B$18*K176+'NO Z LR RESULTS'!$B$20*L176+'NO Z LR RESULTS'!$B$21*M176+'NO Z LR RESULTS'!$B$22*N176</f>
        <v>0.3351359210880599</v>
      </c>
    </row>
    <row r="177" spans="1:24" x14ac:dyDescent="0.3">
      <c r="A177" t="s">
        <v>124</v>
      </c>
      <c r="B177" t="s">
        <v>19</v>
      </c>
      <c r="C177">
        <v>2024</v>
      </c>
      <c r="D177">
        <v>300</v>
      </c>
      <c r="E177">
        <v>228</v>
      </c>
      <c r="F177">
        <v>19.7</v>
      </c>
      <c r="G177">
        <v>104.8</v>
      </c>
      <c r="H177">
        <v>111.2</v>
      </c>
      <c r="I177">
        <v>3.5</v>
      </c>
      <c r="J177">
        <v>8.9</v>
      </c>
      <c r="K177">
        <v>42.9</v>
      </c>
      <c r="L177">
        <v>34</v>
      </c>
      <c r="M177">
        <v>40.700000000000003</v>
      </c>
      <c r="N177">
        <v>91.7</v>
      </c>
      <c r="O177">
        <v>31</v>
      </c>
      <c r="P177">
        <v>11.8</v>
      </c>
      <c r="Q177">
        <f t="shared" si="12"/>
        <v>-0.42250195389811523</v>
      </c>
      <c r="R177">
        <f t="shared" si="13"/>
        <v>0.21092384505619308</v>
      </c>
      <c r="S177">
        <f t="shared" si="14"/>
        <v>1.3349545906898932</v>
      </c>
      <c r="T177">
        <f t="shared" si="15"/>
        <v>8.8744390467342033E-2</v>
      </c>
      <c r="U177">
        <f t="shared" si="16"/>
        <v>1.3260081986477845</v>
      </c>
      <c r="V177">
        <f t="shared" si="17"/>
        <v>-2.7837965077122577</v>
      </c>
      <c r="W177">
        <f>Q177*'Comb LR RESULTS'!$B$18+R177*'Comb LR RESULTS'!$B$19+S177*'Comb LR RESULTS'!$B$20+T177*'Comb LR RESULTS'!$B$21+U177*'Comb LR RESULTS'!$B$22</f>
        <v>-0.27606471586552439</v>
      </c>
      <c r="X177">
        <f>'NO Z LR RESULTS'!$B$17+'NO Z LR RESULTS'!$B$19*F177+'NO Z LR RESULTS'!$B$18*K177+'NO Z LR RESULTS'!$B$20*L177+'NO Z LR RESULTS'!$B$21*M177+'NO Z LR RESULTS'!$B$22*N177</f>
        <v>0.33325947948094548</v>
      </c>
    </row>
    <row r="178" spans="1:24" x14ac:dyDescent="0.3">
      <c r="A178" t="s">
        <v>148</v>
      </c>
      <c r="B178" t="s">
        <v>157</v>
      </c>
      <c r="C178">
        <v>2024</v>
      </c>
      <c r="D178">
        <v>238</v>
      </c>
      <c r="E178">
        <v>168</v>
      </c>
      <c r="F178">
        <v>19.600000000000001</v>
      </c>
      <c r="G178">
        <v>103.7</v>
      </c>
      <c r="H178">
        <v>110.2</v>
      </c>
      <c r="I178">
        <v>8.3000000000000007</v>
      </c>
      <c r="J178">
        <v>12.8</v>
      </c>
      <c r="K178">
        <v>47.4</v>
      </c>
      <c r="L178">
        <v>34.6</v>
      </c>
      <c r="M178">
        <v>38.700000000000003</v>
      </c>
      <c r="N178">
        <v>79.8</v>
      </c>
      <c r="O178">
        <v>30</v>
      </c>
      <c r="P178">
        <v>2.1</v>
      </c>
      <c r="Q178">
        <f t="shared" si="12"/>
        <v>-0.28602274794578209</v>
      </c>
      <c r="R178">
        <f t="shared" si="13"/>
        <v>-0.19263379561165994</v>
      </c>
      <c r="S178">
        <f t="shared" si="14"/>
        <v>0.99968867481463608</v>
      </c>
      <c r="T178">
        <f t="shared" si="15"/>
        <v>-4.6481402203912919E-2</v>
      </c>
      <c r="U178">
        <f t="shared" si="16"/>
        <v>-0.92389522021679582</v>
      </c>
      <c r="V178">
        <f t="shared" si="17"/>
        <v>-0.60093140035919523</v>
      </c>
      <c r="W178">
        <f>Q178*'Comb LR RESULTS'!$B$18+R178*'Comb LR RESULTS'!$B$19+S178*'Comb LR RESULTS'!$B$20+T178*'Comb LR RESULTS'!$B$21+U178*'Comb LR RESULTS'!$B$22</f>
        <v>-0.23613660853826618</v>
      </c>
      <c r="X178">
        <f>'NO Z LR RESULTS'!$B$17+'NO Z LR RESULTS'!$B$19*F178+'NO Z LR RESULTS'!$B$18*K178+'NO Z LR RESULTS'!$B$20*L178+'NO Z LR RESULTS'!$B$21*M178+'NO Z LR RESULTS'!$B$22*N178</f>
        <v>0.3039090465811693</v>
      </c>
    </row>
    <row r="179" spans="1:24" x14ac:dyDescent="0.3">
      <c r="A179" t="s">
        <v>356</v>
      </c>
      <c r="B179" t="s">
        <v>64</v>
      </c>
      <c r="C179">
        <v>2024</v>
      </c>
      <c r="D179">
        <v>286</v>
      </c>
      <c r="E179">
        <v>194</v>
      </c>
      <c r="F179">
        <v>19.600000000000001</v>
      </c>
      <c r="G179">
        <v>104.5</v>
      </c>
      <c r="H179">
        <v>109.4</v>
      </c>
      <c r="I179">
        <v>14.4</v>
      </c>
      <c r="J179">
        <v>12</v>
      </c>
      <c r="K179">
        <v>52</v>
      </c>
      <c r="L179">
        <v>40</v>
      </c>
      <c r="M179">
        <v>31.5</v>
      </c>
      <c r="N179">
        <v>84</v>
      </c>
      <c r="O179">
        <v>27.7</v>
      </c>
      <c r="P179">
        <v>6</v>
      </c>
      <c r="Q179">
        <f t="shared" si="12"/>
        <v>0.94229010562521287</v>
      </c>
      <c r="R179">
        <f t="shared" si="13"/>
        <v>0.10086267032859726</v>
      </c>
      <c r="S179">
        <f t="shared" si="14"/>
        <v>-0.20726862233628987</v>
      </c>
      <c r="T179">
        <f t="shared" si="15"/>
        <v>-0.35750072534779942</v>
      </c>
      <c r="U179">
        <f t="shared" si="16"/>
        <v>-0.12981166061753199</v>
      </c>
      <c r="V179">
        <f t="shared" si="17"/>
        <v>1.0227323335598326</v>
      </c>
      <c r="W179">
        <f>Q179*'Comb LR RESULTS'!$B$18+R179*'Comb LR RESULTS'!$B$19+S179*'Comb LR RESULTS'!$B$20+T179*'Comb LR RESULTS'!$B$21+U179*'Comb LR RESULTS'!$B$22</f>
        <v>7.1708279856876264E-2</v>
      </c>
      <c r="X179">
        <f>'NO Z LR RESULTS'!$B$17+'NO Z LR RESULTS'!$B$19*F179+'NO Z LR RESULTS'!$B$18*K179+'NO Z LR RESULTS'!$B$20*L179+'NO Z LR RESULTS'!$B$21*M179+'NO Z LR RESULTS'!$B$22*N179</f>
        <v>0.31734472193881014</v>
      </c>
    </row>
    <row r="180" spans="1:24" x14ac:dyDescent="0.3">
      <c r="A180" t="s">
        <v>188</v>
      </c>
      <c r="B180" t="s">
        <v>35</v>
      </c>
      <c r="C180">
        <v>2024</v>
      </c>
      <c r="D180">
        <v>291</v>
      </c>
      <c r="E180">
        <v>209</v>
      </c>
      <c r="F180">
        <v>19.600000000000001</v>
      </c>
      <c r="G180">
        <v>105.1</v>
      </c>
      <c r="H180">
        <v>110.1</v>
      </c>
      <c r="I180">
        <v>4.3</v>
      </c>
      <c r="J180">
        <v>12</v>
      </c>
      <c r="K180">
        <v>48.2</v>
      </c>
      <c r="L180">
        <v>36.200000000000003</v>
      </c>
      <c r="M180">
        <v>32.5</v>
      </c>
      <c r="N180">
        <v>88.4</v>
      </c>
      <c r="O180">
        <v>33.6</v>
      </c>
      <c r="P180">
        <v>5</v>
      </c>
      <c r="Q180">
        <f t="shared" si="12"/>
        <v>7.7921801260439058E-2</v>
      </c>
      <c r="R180">
        <f t="shared" si="13"/>
        <v>0.32098501978378885</v>
      </c>
      <c r="S180">
        <f t="shared" si="14"/>
        <v>-3.9635664398661327E-2</v>
      </c>
      <c r="T180">
        <f t="shared" si="15"/>
        <v>0.4403314514126051</v>
      </c>
      <c r="U180">
        <f t="shared" si="16"/>
        <v>0.70208540181979251</v>
      </c>
      <c r="V180">
        <f t="shared" si="17"/>
        <v>0.17678853503570188</v>
      </c>
      <c r="W180">
        <f>Q180*'Comb LR RESULTS'!$B$18+R180*'Comb LR RESULTS'!$B$19+S180*'Comb LR RESULTS'!$B$20+T180*'Comb LR RESULTS'!$B$21+U180*'Comb LR RESULTS'!$B$22</f>
        <v>0.3077854306891567</v>
      </c>
      <c r="X180">
        <f>'NO Z LR RESULTS'!$B$17+'NO Z LR RESULTS'!$B$19*F180+'NO Z LR RESULTS'!$B$18*K180+'NO Z LR RESULTS'!$B$20*L180+'NO Z LR RESULTS'!$B$21*M180+'NO Z LR RESULTS'!$B$22*N180</f>
        <v>0.33134246294706349</v>
      </c>
    </row>
    <row r="181" spans="1:24" x14ac:dyDescent="0.3">
      <c r="A181" t="s">
        <v>378</v>
      </c>
      <c r="B181" t="s">
        <v>88</v>
      </c>
      <c r="C181">
        <v>2024</v>
      </c>
      <c r="D181">
        <v>170</v>
      </c>
      <c r="E181">
        <v>112</v>
      </c>
      <c r="F181">
        <v>19.600000000000001</v>
      </c>
      <c r="G181">
        <v>105.6</v>
      </c>
      <c r="H181">
        <v>112</v>
      </c>
      <c r="I181">
        <v>10.7</v>
      </c>
      <c r="J181">
        <v>3.6</v>
      </c>
      <c r="K181">
        <v>45.1</v>
      </c>
      <c r="L181">
        <v>41.5</v>
      </c>
      <c r="M181">
        <v>35.4</v>
      </c>
      <c r="N181">
        <v>83.7</v>
      </c>
      <c r="O181">
        <v>29.4</v>
      </c>
      <c r="P181">
        <v>2.5</v>
      </c>
      <c r="Q181">
        <f t="shared" si="12"/>
        <v>1.2834881205060449</v>
      </c>
      <c r="R181">
        <f t="shared" si="13"/>
        <v>0.50442031099645024</v>
      </c>
      <c r="S181">
        <f t="shared" si="14"/>
        <v>0.44649991362046115</v>
      </c>
      <c r="T181">
        <f t="shared" si="15"/>
        <v>-0.12761687780666608</v>
      </c>
      <c r="U181">
        <f t="shared" si="16"/>
        <v>-0.1865319148746217</v>
      </c>
      <c r="V181">
        <f t="shared" si="17"/>
        <v>1.4003235549499897</v>
      </c>
      <c r="W181">
        <f>Q181*'Comb LR RESULTS'!$B$18+R181*'Comb LR RESULTS'!$B$19+S181*'Comb LR RESULTS'!$B$20+T181*'Comb LR RESULTS'!$B$21+U181*'Comb LR RESULTS'!$B$22</f>
        <v>0.34888253664259311</v>
      </c>
      <c r="X181">
        <f>'NO Z LR RESULTS'!$B$17+'NO Z LR RESULTS'!$B$19*F181+'NO Z LR RESULTS'!$B$18*K181+'NO Z LR RESULTS'!$B$20*L181+'NO Z LR RESULTS'!$B$21*M181+'NO Z LR RESULTS'!$B$22*N181</f>
        <v>0.30632737000897575</v>
      </c>
    </row>
    <row r="182" spans="1:24" x14ac:dyDescent="0.3">
      <c r="A182" t="s">
        <v>610</v>
      </c>
      <c r="B182" t="s">
        <v>64</v>
      </c>
      <c r="C182">
        <v>2024</v>
      </c>
      <c r="D182">
        <v>218</v>
      </c>
      <c r="E182">
        <v>143</v>
      </c>
      <c r="F182">
        <v>19.600000000000001</v>
      </c>
      <c r="G182">
        <v>104.9</v>
      </c>
      <c r="H182">
        <v>110</v>
      </c>
      <c r="I182">
        <v>11.2</v>
      </c>
      <c r="J182">
        <v>9.9</v>
      </c>
      <c r="K182">
        <v>40.6</v>
      </c>
      <c r="L182">
        <v>30.7</v>
      </c>
      <c r="M182">
        <v>40.6</v>
      </c>
      <c r="N182">
        <v>71.3</v>
      </c>
      <c r="O182">
        <v>43.7</v>
      </c>
      <c r="P182">
        <v>-10.7</v>
      </c>
      <c r="Q182">
        <f t="shared" si="12"/>
        <v>-1.1731375866359459</v>
      </c>
      <c r="R182">
        <f t="shared" si="13"/>
        <v>0.24761090329872848</v>
      </c>
      <c r="S182">
        <f t="shared" si="14"/>
        <v>1.3181912948961301</v>
      </c>
      <c r="T182">
        <f t="shared" si="15"/>
        <v>1.8061119573922804</v>
      </c>
      <c r="U182">
        <f t="shared" si="16"/>
        <v>-2.5309690908343523</v>
      </c>
      <c r="V182">
        <f t="shared" si="17"/>
        <v>2.093363069993285</v>
      </c>
      <c r="W182">
        <f>Q182*'Comb LR RESULTS'!$B$18+R182*'Comb LR RESULTS'!$B$19+S182*'Comb LR RESULTS'!$B$20+T182*'Comb LR RESULTS'!$B$21+U182*'Comb LR RESULTS'!$B$22</f>
        <v>0.8332069925506691</v>
      </c>
      <c r="X182">
        <f>'NO Z LR RESULTS'!$B$17+'NO Z LR RESULTS'!$B$19*F182+'NO Z LR RESULTS'!$B$18*K182+'NO Z LR RESULTS'!$B$20*L182+'NO Z LR RESULTS'!$B$21*M182+'NO Z LR RESULTS'!$B$22*N182</f>
        <v>0.27936562875568277</v>
      </c>
    </row>
    <row r="183" spans="1:24" x14ac:dyDescent="0.3">
      <c r="A183" t="s">
        <v>125</v>
      </c>
      <c r="B183" t="s">
        <v>46</v>
      </c>
      <c r="C183">
        <v>2024</v>
      </c>
      <c r="D183">
        <v>212</v>
      </c>
      <c r="E183">
        <v>159</v>
      </c>
      <c r="F183">
        <v>19.5</v>
      </c>
      <c r="G183">
        <v>104.3</v>
      </c>
      <c r="H183">
        <v>110.6</v>
      </c>
      <c r="I183">
        <v>8.1999999999999993</v>
      </c>
      <c r="J183">
        <v>17</v>
      </c>
      <c r="K183">
        <v>48.4</v>
      </c>
      <c r="L183">
        <v>31.4</v>
      </c>
      <c r="M183">
        <v>33.299999999999997</v>
      </c>
      <c r="N183">
        <v>89.3</v>
      </c>
      <c r="O183">
        <v>37.6</v>
      </c>
      <c r="P183">
        <v>2.7</v>
      </c>
      <c r="Q183">
        <f t="shared" si="12"/>
        <v>-1.0139118463582244</v>
      </c>
      <c r="R183">
        <f t="shared" si="13"/>
        <v>2.7488553843531664E-2</v>
      </c>
      <c r="S183">
        <f t="shared" si="14"/>
        <v>9.4470701951441027E-2</v>
      </c>
      <c r="T183">
        <f t="shared" si="15"/>
        <v>0.98123462209762491</v>
      </c>
      <c r="U183">
        <f t="shared" si="16"/>
        <v>0.87224616459106152</v>
      </c>
      <c r="V183">
        <f t="shared" si="17"/>
        <v>-0.97190553695957038</v>
      </c>
      <c r="W183">
        <f>Q183*'Comb LR RESULTS'!$B$18+R183*'Comb LR RESULTS'!$B$19+S183*'Comb LR RESULTS'!$B$20+T183*'Comb LR RESULTS'!$B$21+U183*'Comb LR RESULTS'!$B$22</f>
        <v>0.17293981886816104</v>
      </c>
      <c r="X183">
        <f>'NO Z LR RESULTS'!$B$17+'NO Z LR RESULTS'!$B$19*F183+'NO Z LR RESULTS'!$B$18*K183+'NO Z LR RESULTS'!$B$20*L183+'NO Z LR RESULTS'!$B$21*M183+'NO Z LR RESULTS'!$B$22*N183</f>
        <v>0.33967707530722002</v>
      </c>
    </row>
    <row r="184" spans="1:24" x14ac:dyDescent="0.3">
      <c r="A184" t="s">
        <v>98</v>
      </c>
      <c r="B184" t="s">
        <v>99</v>
      </c>
      <c r="C184">
        <v>2024</v>
      </c>
      <c r="D184">
        <v>230</v>
      </c>
      <c r="E184">
        <v>165</v>
      </c>
      <c r="F184">
        <v>19.399999999999999</v>
      </c>
      <c r="G184">
        <v>105.4</v>
      </c>
      <c r="H184">
        <v>115.4</v>
      </c>
      <c r="I184">
        <v>10.3</v>
      </c>
      <c r="J184">
        <v>16.600000000000001</v>
      </c>
      <c r="K184">
        <v>45.2</v>
      </c>
      <c r="L184">
        <v>28.6</v>
      </c>
      <c r="M184">
        <v>34.700000000000003</v>
      </c>
      <c r="N184">
        <v>87.5</v>
      </c>
      <c r="O184">
        <v>24.5</v>
      </c>
      <c r="P184">
        <v>2.8</v>
      </c>
      <c r="Q184">
        <f t="shared" si="12"/>
        <v>-1.6508148074691102</v>
      </c>
      <c r="R184">
        <f t="shared" si="13"/>
        <v>0.43104619451138987</v>
      </c>
      <c r="S184">
        <f t="shared" si="14"/>
        <v>0.32915684306412191</v>
      </c>
      <c r="T184">
        <f t="shared" si="15"/>
        <v>-0.79022326189581515</v>
      </c>
      <c r="U184">
        <f t="shared" si="16"/>
        <v>0.53192463904852072</v>
      </c>
      <c r="V184">
        <f t="shared" si="17"/>
        <v>-2.8710733569661784</v>
      </c>
      <c r="W184">
        <f>Q184*'Comb LR RESULTS'!$B$18+R184*'Comb LR RESULTS'!$B$19+S184*'Comb LR RESULTS'!$B$20+T184*'Comb LR RESULTS'!$B$21+U184*'Comb LR RESULTS'!$B$22</f>
        <v>-0.30036035243072928</v>
      </c>
      <c r="X184">
        <f>'NO Z LR RESULTS'!$B$17+'NO Z LR RESULTS'!$B$19*F184+'NO Z LR RESULTS'!$B$18*K184+'NO Z LR RESULTS'!$B$20*L184+'NO Z LR RESULTS'!$B$21*M184+'NO Z LR RESULTS'!$B$22*N184</f>
        <v>0.33485549143475579</v>
      </c>
    </row>
    <row r="185" spans="1:24" x14ac:dyDescent="0.3">
      <c r="A185" t="s">
        <v>611</v>
      </c>
      <c r="B185" t="s">
        <v>59</v>
      </c>
      <c r="C185">
        <v>2024</v>
      </c>
      <c r="D185">
        <v>175</v>
      </c>
      <c r="E185">
        <v>104</v>
      </c>
      <c r="F185">
        <v>19.2</v>
      </c>
      <c r="G185">
        <v>102.7</v>
      </c>
      <c r="H185">
        <v>109.3</v>
      </c>
      <c r="I185">
        <v>8.6999999999999993</v>
      </c>
      <c r="J185">
        <v>9.8000000000000007</v>
      </c>
      <c r="K185">
        <v>50.6</v>
      </c>
      <c r="L185">
        <v>40.799999999999997</v>
      </c>
      <c r="M185">
        <v>30.1</v>
      </c>
      <c r="N185">
        <v>81.5</v>
      </c>
      <c r="O185">
        <v>34.9</v>
      </c>
      <c r="P185">
        <v>-1.3</v>
      </c>
      <c r="Q185">
        <f t="shared" si="12"/>
        <v>1.1242623802283227</v>
      </c>
      <c r="R185">
        <f t="shared" si="13"/>
        <v>-0.55950437803698272</v>
      </c>
      <c r="S185">
        <f t="shared" si="14"/>
        <v>-0.44195476344896956</v>
      </c>
      <c r="T185">
        <f t="shared" si="15"/>
        <v>0.61612498188523623</v>
      </c>
      <c r="U185">
        <f t="shared" si="16"/>
        <v>-0.60248044609328388</v>
      </c>
      <c r="V185">
        <f t="shared" si="17"/>
        <v>2.22531819361883</v>
      </c>
      <c r="W185">
        <f>Q185*'Comb LR RESULTS'!$B$18+R185*'Comb LR RESULTS'!$B$19+S185*'Comb LR RESULTS'!$B$20+T185*'Comb LR RESULTS'!$B$21+U185*'Comb LR RESULTS'!$B$22</f>
        <v>0.12807881652745681</v>
      </c>
      <c r="X185">
        <f>'NO Z LR RESULTS'!$B$17+'NO Z LR RESULTS'!$B$19*F185+'NO Z LR RESULTS'!$B$18*K185+'NO Z LR RESULTS'!$B$20*L185+'NO Z LR RESULTS'!$B$21*M185+'NO Z LR RESULTS'!$B$22*N185</f>
        <v>0.30830653113662937</v>
      </c>
    </row>
    <row r="186" spans="1:24" x14ac:dyDescent="0.3">
      <c r="A186" t="s">
        <v>221</v>
      </c>
      <c r="B186" t="s">
        <v>54</v>
      </c>
      <c r="C186">
        <v>2024</v>
      </c>
      <c r="D186">
        <v>350</v>
      </c>
      <c r="E186">
        <v>251</v>
      </c>
      <c r="F186">
        <v>19.100000000000001</v>
      </c>
      <c r="G186">
        <v>104.6</v>
      </c>
      <c r="H186">
        <v>109.7</v>
      </c>
      <c r="I186">
        <v>11.6</v>
      </c>
      <c r="J186">
        <v>10.1</v>
      </c>
      <c r="K186">
        <v>48.5</v>
      </c>
      <c r="L186">
        <v>38.4</v>
      </c>
      <c r="M186">
        <v>27.7</v>
      </c>
      <c r="N186">
        <v>89.4</v>
      </c>
      <c r="O186">
        <v>22.4</v>
      </c>
      <c r="P186">
        <v>5.9</v>
      </c>
      <c r="Q186">
        <f t="shared" si="12"/>
        <v>0.57834555641899177</v>
      </c>
      <c r="R186">
        <f t="shared" si="13"/>
        <v>0.13754972857112746</v>
      </c>
      <c r="S186">
        <f t="shared" si="14"/>
        <v>-0.84427386249927838</v>
      </c>
      <c r="T186">
        <f t="shared" si="15"/>
        <v>-1.0741974265054508</v>
      </c>
      <c r="U186">
        <f t="shared" si="16"/>
        <v>0.89115291601009328</v>
      </c>
      <c r="V186">
        <f t="shared" si="17"/>
        <v>-0.40518119502614636</v>
      </c>
      <c r="W186">
        <f>Q186*'Comb LR RESULTS'!$B$18+R186*'Comb LR RESULTS'!$B$19+S186*'Comb LR RESULTS'!$B$20+T186*'Comb LR RESULTS'!$B$21+U186*'Comb LR RESULTS'!$B$22</f>
        <v>-0.22861078935565582</v>
      </c>
      <c r="X186">
        <f>'NO Z LR RESULTS'!$B$17+'NO Z LR RESULTS'!$B$19*F186+'NO Z LR RESULTS'!$B$18*K186+'NO Z LR RESULTS'!$B$20*L186+'NO Z LR RESULTS'!$B$21*M186+'NO Z LR RESULTS'!$B$22*N186</f>
        <v>0.33383166696914651</v>
      </c>
    </row>
    <row r="187" spans="1:24" x14ac:dyDescent="0.3">
      <c r="A187" t="s">
        <v>293</v>
      </c>
      <c r="B187" t="s">
        <v>51</v>
      </c>
      <c r="C187">
        <v>2024</v>
      </c>
      <c r="D187">
        <v>350</v>
      </c>
      <c r="E187">
        <v>256</v>
      </c>
      <c r="F187">
        <v>19.100000000000001</v>
      </c>
      <c r="G187">
        <v>104.9</v>
      </c>
      <c r="H187">
        <v>110.6</v>
      </c>
      <c r="I187">
        <v>9</v>
      </c>
      <c r="J187">
        <v>18.399999999999999</v>
      </c>
      <c r="K187">
        <v>48.6</v>
      </c>
      <c r="L187">
        <v>30.2</v>
      </c>
      <c r="M187">
        <v>33.299999999999997</v>
      </c>
      <c r="N187">
        <v>81.900000000000006</v>
      </c>
      <c r="O187">
        <v>31.7</v>
      </c>
      <c r="P187">
        <v>0.2</v>
      </c>
      <c r="Q187">
        <f t="shared" si="12"/>
        <v>-1.2868702582628899</v>
      </c>
      <c r="R187">
        <f t="shared" si="13"/>
        <v>0.24761090329872848</v>
      </c>
      <c r="S187">
        <f t="shared" si="14"/>
        <v>9.4470701951441027E-2</v>
      </c>
      <c r="T187">
        <f t="shared" si="15"/>
        <v>0.18340244533722042</v>
      </c>
      <c r="U187">
        <f t="shared" si="16"/>
        <v>-0.52685344041716253</v>
      </c>
      <c r="V187">
        <f t="shared" si="17"/>
        <v>-0.42347417116121955</v>
      </c>
      <c r="W187">
        <f>Q187*'Comb LR RESULTS'!$B$18+R187*'Comb LR RESULTS'!$B$19+S187*'Comb LR RESULTS'!$B$20+T187*'Comb LR RESULTS'!$B$21+U187*'Comb LR RESULTS'!$B$22</f>
        <v>0.16424842582762508</v>
      </c>
      <c r="X187">
        <f>'NO Z LR RESULTS'!$B$17+'NO Z LR RESULTS'!$B$19*F187+'NO Z LR RESULTS'!$B$18*K187+'NO Z LR RESULTS'!$B$20*L187+'NO Z LR RESULTS'!$B$21*M187+'NO Z LR RESULTS'!$B$22*N187</f>
        <v>0.31974877068440644</v>
      </c>
    </row>
    <row r="188" spans="1:24" x14ac:dyDescent="0.3">
      <c r="A188" t="s">
        <v>671</v>
      </c>
      <c r="B188" t="s">
        <v>51</v>
      </c>
      <c r="C188">
        <v>2024</v>
      </c>
      <c r="D188">
        <v>176</v>
      </c>
      <c r="E188">
        <v>141</v>
      </c>
      <c r="F188">
        <v>19.100000000000001</v>
      </c>
      <c r="G188">
        <v>104.6</v>
      </c>
      <c r="H188">
        <v>108.8</v>
      </c>
      <c r="I188">
        <v>2.1</v>
      </c>
      <c r="J188">
        <v>8.6</v>
      </c>
      <c r="K188">
        <v>42.1</v>
      </c>
      <c r="L188">
        <v>33.5</v>
      </c>
      <c r="M188">
        <v>40.799999999999997</v>
      </c>
      <c r="N188">
        <v>89.4</v>
      </c>
      <c r="O188">
        <v>28.4</v>
      </c>
      <c r="P188">
        <v>7.3</v>
      </c>
      <c r="Q188">
        <f t="shared" si="12"/>
        <v>-0.53623462552505929</v>
      </c>
      <c r="R188">
        <f t="shared" si="13"/>
        <v>0.13754972857112746</v>
      </c>
      <c r="S188">
        <f t="shared" si="14"/>
        <v>1.351717886483655</v>
      </c>
      <c r="T188">
        <f t="shared" si="15"/>
        <v>-0.26284267047792104</v>
      </c>
      <c r="U188">
        <f t="shared" si="16"/>
        <v>0.89115291601009328</v>
      </c>
      <c r="V188">
        <f t="shared" si="17"/>
        <v>-2.9043983699256013</v>
      </c>
      <c r="W188">
        <f>Q188*'Comb LR RESULTS'!$B$18+R188*'Comb LR RESULTS'!$B$19+S188*'Comb LR RESULTS'!$B$20+T188*'Comb LR RESULTS'!$B$21+U188*'Comb LR RESULTS'!$B$22</f>
        <v>-0.41853550699138575</v>
      </c>
      <c r="X188">
        <f>'NO Z LR RESULTS'!$B$17+'NO Z LR RESULTS'!$B$19*F188+'NO Z LR RESULTS'!$B$18*K188+'NO Z LR RESULTS'!$B$20*L188+'NO Z LR RESULTS'!$B$21*M188+'NO Z LR RESULTS'!$B$22*N188</f>
        <v>0.32514884190558219</v>
      </c>
    </row>
    <row r="189" spans="1:24" x14ac:dyDescent="0.3">
      <c r="A189" t="s">
        <v>391</v>
      </c>
      <c r="B189" t="s">
        <v>172</v>
      </c>
      <c r="C189">
        <v>2024</v>
      </c>
      <c r="D189">
        <v>348</v>
      </c>
      <c r="E189">
        <v>279</v>
      </c>
      <c r="F189">
        <v>19</v>
      </c>
      <c r="G189">
        <v>103.9</v>
      </c>
      <c r="H189">
        <v>116.6</v>
      </c>
      <c r="I189">
        <v>17.2</v>
      </c>
      <c r="J189">
        <v>11.7</v>
      </c>
      <c r="K189">
        <v>47.8</v>
      </c>
      <c r="L189">
        <v>36.1</v>
      </c>
      <c r="M189">
        <v>37</v>
      </c>
      <c r="N189">
        <v>92.1</v>
      </c>
      <c r="O189">
        <v>18.399999999999999</v>
      </c>
      <c r="P189">
        <v>11.2</v>
      </c>
      <c r="Q189">
        <f t="shared" si="12"/>
        <v>5.5175266935049934E-2</v>
      </c>
      <c r="R189">
        <f t="shared" si="13"/>
        <v>-0.11925967912659433</v>
      </c>
      <c r="S189">
        <f t="shared" si="14"/>
        <v>0.71471264632066711</v>
      </c>
      <c r="T189">
        <f t="shared" si="15"/>
        <v>-1.6151005971904706</v>
      </c>
      <c r="U189">
        <f t="shared" si="16"/>
        <v>1.4016352043239031</v>
      </c>
      <c r="V189">
        <f t="shared" si="17"/>
        <v>-3.7955328600265856</v>
      </c>
      <c r="W189">
        <f>Q189*'Comb LR RESULTS'!$B$18+R189*'Comb LR RESULTS'!$B$19+S189*'Comb LR RESULTS'!$B$20+T189*'Comb LR RESULTS'!$B$21+U189*'Comb LR RESULTS'!$B$22</f>
        <v>-1.003886704311262</v>
      </c>
      <c r="X189">
        <f>'NO Z LR RESULTS'!$B$17+'NO Z LR RESULTS'!$B$19*F189+'NO Z LR RESULTS'!$B$18*K189+'NO Z LR RESULTS'!$B$20*L189+'NO Z LR RESULTS'!$B$21*M189+'NO Z LR RESULTS'!$B$22*N189</f>
        <v>0.3359213152268502</v>
      </c>
    </row>
    <row r="190" spans="1:24" x14ac:dyDescent="0.3">
      <c r="A190" t="s">
        <v>207</v>
      </c>
      <c r="B190" t="s">
        <v>44</v>
      </c>
      <c r="C190">
        <v>2024</v>
      </c>
      <c r="D190">
        <v>170</v>
      </c>
      <c r="E190">
        <v>116</v>
      </c>
      <c r="F190">
        <v>19</v>
      </c>
      <c r="G190">
        <v>101.8</v>
      </c>
      <c r="H190">
        <v>109.1</v>
      </c>
      <c r="I190">
        <v>9.5</v>
      </c>
      <c r="J190">
        <v>6.9</v>
      </c>
      <c r="K190">
        <v>47.8</v>
      </c>
      <c r="L190">
        <v>40.9</v>
      </c>
      <c r="M190">
        <v>33.1</v>
      </c>
      <c r="N190">
        <v>86.8</v>
      </c>
      <c r="O190">
        <v>28.4</v>
      </c>
      <c r="P190">
        <v>4</v>
      </c>
      <c r="Q190">
        <f t="shared" si="12"/>
        <v>1.1470089145537119</v>
      </c>
      <c r="R190">
        <f t="shared" si="13"/>
        <v>-0.88968790221977534</v>
      </c>
      <c r="S190">
        <f t="shared" si="14"/>
        <v>6.0944110363916032E-2</v>
      </c>
      <c r="T190">
        <f t="shared" si="15"/>
        <v>-0.26284267047792104</v>
      </c>
      <c r="U190">
        <f t="shared" si="16"/>
        <v>0.39957737911530961</v>
      </c>
      <c r="V190">
        <f t="shared" si="17"/>
        <v>-0.46604314762321031</v>
      </c>
      <c r="W190">
        <f>Q190*'Comb LR RESULTS'!$B$18+R190*'Comb LR RESULTS'!$B$19+S190*'Comb LR RESULTS'!$B$20+T190*'Comb LR RESULTS'!$B$21+U190*'Comb LR RESULTS'!$B$22</f>
        <v>-0.64612105153400834</v>
      </c>
      <c r="X190">
        <f>'NO Z LR RESULTS'!$B$17+'NO Z LR RESULTS'!$B$19*F190+'NO Z LR RESULTS'!$B$18*K190+'NO Z LR RESULTS'!$B$20*L190+'NO Z LR RESULTS'!$B$21*M190+'NO Z LR RESULTS'!$B$22*N190</f>
        <v>0.31781668084078019</v>
      </c>
    </row>
    <row r="191" spans="1:24" x14ac:dyDescent="0.3">
      <c r="A191" t="s">
        <v>141</v>
      </c>
      <c r="B191" t="s">
        <v>35</v>
      </c>
      <c r="C191">
        <v>2024</v>
      </c>
      <c r="D191">
        <v>256</v>
      </c>
      <c r="E191">
        <v>174</v>
      </c>
      <c r="F191">
        <v>19</v>
      </c>
      <c r="G191">
        <v>104.9</v>
      </c>
      <c r="H191">
        <v>111.8</v>
      </c>
      <c r="I191">
        <v>4</v>
      </c>
      <c r="J191">
        <v>15</v>
      </c>
      <c r="K191">
        <v>52</v>
      </c>
      <c r="L191">
        <v>37</v>
      </c>
      <c r="M191">
        <v>27.9</v>
      </c>
      <c r="N191">
        <v>90.3</v>
      </c>
      <c r="O191">
        <v>19.899999999999999</v>
      </c>
      <c r="P191">
        <v>8.3000000000000007</v>
      </c>
      <c r="Q191">
        <f t="shared" si="12"/>
        <v>0.25989407586354885</v>
      </c>
      <c r="R191">
        <f t="shared" si="13"/>
        <v>0.24761090329872848</v>
      </c>
      <c r="S191">
        <f t="shared" si="14"/>
        <v>-0.8107472709117528</v>
      </c>
      <c r="T191">
        <f t="shared" si="15"/>
        <v>-1.4122619081835881</v>
      </c>
      <c r="U191">
        <f t="shared" si="16"/>
        <v>1.0613136787813624</v>
      </c>
      <c r="V191">
        <f t="shared" si="17"/>
        <v>-1.1553233368909206</v>
      </c>
      <c r="W191">
        <f>Q191*'Comb LR RESULTS'!$B$18+R191*'Comb LR RESULTS'!$B$19+S191*'Comb LR RESULTS'!$B$20+T191*'Comb LR RESULTS'!$B$21+U191*'Comb LR RESULTS'!$B$22</f>
        <v>-0.3433462841152119</v>
      </c>
      <c r="X191">
        <f>'NO Z LR RESULTS'!$B$17+'NO Z LR RESULTS'!$B$19*F191+'NO Z LR RESULTS'!$B$18*K191+'NO Z LR RESULTS'!$B$20*L191+'NO Z LR RESULTS'!$B$21*M191+'NO Z LR RESULTS'!$B$22*N191</f>
        <v>0.34025782930993642</v>
      </c>
    </row>
    <row r="192" spans="1:24" x14ac:dyDescent="0.3">
      <c r="A192" t="s">
        <v>60</v>
      </c>
      <c r="B192" t="s">
        <v>61</v>
      </c>
      <c r="C192">
        <v>2024</v>
      </c>
      <c r="D192">
        <v>230</v>
      </c>
      <c r="E192">
        <v>153</v>
      </c>
      <c r="F192">
        <v>19</v>
      </c>
      <c r="G192">
        <v>104.5</v>
      </c>
      <c r="H192">
        <v>109</v>
      </c>
      <c r="I192">
        <v>14.4</v>
      </c>
      <c r="J192">
        <v>9.6999999999999993</v>
      </c>
      <c r="K192">
        <v>49.4</v>
      </c>
      <c r="L192">
        <v>39.700000000000003</v>
      </c>
      <c r="M192">
        <v>27.5</v>
      </c>
      <c r="N192">
        <v>84.3</v>
      </c>
      <c r="O192">
        <v>32.4</v>
      </c>
      <c r="P192">
        <v>0.5</v>
      </c>
      <c r="Q192">
        <f t="shared" si="12"/>
        <v>0.87405050264904716</v>
      </c>
      <c r="R192">
        <f t="shared" si="13"/>
        <v>0.10086267032859726</v>
      </c>
      <c r="S192">
        <f t="shared" si="14"/>
        <v>-0.87780045408680396</v>
      </c>
      <c r="T192">
        <f t="shared" si="15"/>
        <v>0.27806050020709877</v>
      </c>
      <c r="U192">
        <f t="shared" si="16"/>
        <v>-7.3091406360442299E-2</v>
      </c>
      <c r="V192">
        <f t="shared" si="17"/>
        <v>2.2038655336319897</v>
      </c>
      <c r="W192">
        <f>Q192*'Comb LR RESULTS'!$B$18+R192*'Comb LR RESULTS'!$B$19+S192*'Comb LR RESULTS'!$B$20+T192*'Comb LR RESULTS'!$B$21+U192*'Comb LR RESULTS'!$B$22</f>
        <v>0.42435219094997623</v>
      </c>
      <c r="X192">
        <f>'NO Z LR RESULTS'!$B$17+'NO Z LR RESULTS'!$B$19*F192+'NO Z LR RESULTS'!$B$18*K192+'NO Z LR RESULTS'!$B$20*L192+'NO Z LR RESULTS'!$B$21*M192+'NO Z LR RESULTS'!$B$22*N192</f>
        <v>0.3183648667352148</v>
      </c>
    </row>
    <row r="193" spans="1:24" x14ac:dyDescent="0.3">
      <c r="A193" t="s">
        <v>215</v>
      </c>
      <c r="B193" t="s">
        <v>157</v>
      </c>
      <c r="C193">
        <v>2024</v>
      </c>
      <c r="D193">
        <v>307</v>
      </c>
      <c r="E193">
        <v>217</v>
      </c>
      <c r="F193">
        <v>18.899999999999999</v>
      </c>
      <c r="G193">
        <v>103.8</v>
      </c>
      <c r="H193">
        <v>114.2</v>
      </c>
      <c r="I193">
        <v>6.5</v>
      </c>
      <c r="J193">
        <v>17.399999999999999</v>
      </c>
      <c r="K193">
        <v>48.5</v>
      </c>
      <c r="L193">
        <v>31.1</v>
      </c>
      <c r="M193">
        <v>36.700000000000003</v>
      </c>
      <c r="N193">
        <v>88.1</v>
      </c>
      <c r="O193">
        <v>31.6</v>
      </c>
      <c r="P193">
        <v>5.0999999999999996</v>
      </c>
      <c r="Q193">
        <f t="shared" si="12"/>
        <v>-1.0821514493343902</v>
      </c>
      <c r="R193">
        <f t="shared" si="13"/>
        <v>-0.15594673736912973</v>
      </c>
      <c r="S193">
        <f t="shared" si="14"/>
        <v>0.66442275893937897</v>
      </c>
      <c r="T193">
        <f t="shared" si="15"/>
        <v>0.1698798660700952</v>
      </c>
      <c r="U193">
        <f t="shared" si="16"/>
        <v>0.64536514756270014</v>
      </c>
      <c r="V193">
        <f t="shared" si="17"/>
        <v>-2.3780062271355038</v>
      </c>
      <c r="W193">
        <f>Q193*'Comb LR RESULTS'!$B$18+R193*'Comb LR RESULTS'!$B$19+S193*'Comb LR RESULTS'!$B$20+T193*'Comb LR RESULTS'!$B$21+U193*'Comb LR RESULTS'!$B$22</f>
        <v>-0.34208836926350228</v>
      </c>
      <c r="X193">
        <f>'NO Z LR RESULTS'!$B$17+'NO Z LR RESULTS'!$B$19*F193+'NO Z LR RESULTS'!$B$18*K193+'NO Z LR RESULTS'!$B$20*L193+'NO Z LR RESULTS'!$B$21*M193+'NO Z LR RESULTS'!$B$22*N193</f>
        <v>0.33219929276253002</v>
      </c>
    </row>
    <row r="194" spans="1:24" x14ac:dyDescent="0.3">
      <c r="A194" t="s">
        <v>198</v>
      </c>
      <c r="B194" t="s">
        <v>54</v>
      </c>
      <c r="C194">
        <v>2024</v>
      </c>
      <c r="D194">
        <v>363</v>
      </c>
      <c r="E194">
        <v>264</v>
      </c>
      <c r="F194">
        <v>18.899999999999999</v>
      </c>
      <c r="G194">
        <v>104.7</v>
      </c>
      <c r="H194">
        <v>109.7</v>
      </c>
      <c r="I194">
        <v>9.8000000000000007</v>
      </c>
      <c r="J194">
        <v>11.7</v>
      </c>
      <c r="K194">
        <v>48.4</v>
      </c>
      <c r="L194">
        <v>36.700000000000003</v>
      </c>
      <c r="M194">
        <v>27.6</v>
      </c>
      <c r="N194">
        <v>89.6</v>
      </c>
      <c r="O194">
        <v>25.4</v>
      </c>
      <c r="P194">
        <v>6.9</v>
      </c>
      <c r="Q194">
        <f t="shared" ref="Q194:Q257" si="18">STANDARDIZE(L194,AVERAGE(L:L),_xlfn.STDEV.P(L:L))</f>
        <v>0.19165447288738308</v>
      </c>
      <c r="R194">
        <f t="shared" ref="R194:R257" si="19">STANDARDIZE(G194,AVERAGE(G:G),_xlfn.STDEV.P(G:G))</f>
        <v>0.17423678681366286</v>
      </c>
      <c r="S194">
        <f t="shared" ref="S194:S257" si="20">STANDARDIZE(M194,AVERAGE(M:M),_xlfn.STDEV.P(M:M))</f>
        <v>-0.86103715829304095</v>
      </c>
      <c r="T194">
        <f t="shared" ref="T194:T257" si="21">STANDARDIZE(O194,AVERAGE(O:O),_xlfn.STDEV.P(O:O))</f>
        <v>-0.66852004849168589</v>
      </c>
      <c r="U194">
        <f t="shared" ref="U194:U257" si="22">STANDARDIZE(N194,AVERAGE(N:N),_xlfn.STDEV.P(N:N))</f>
        <v>0.92896641884815123</v>
      </c>
      <c r="V194">
        <f t="shared" ref="V194:V257" si="23">R194+T194-U194-S194+Q194</f>
        <v>-0.37055804934575026</v>
      </c>
      <c r="W194">
        <f>Q194*'Comb LR RESULTS'!$B$18+R194*'Comb LR RESULTS'!$B$19+S194*'Comb LR RESULTS'!$B$20+T194*'Comb LR RESULTS'!$B$21+U194*'Comb LR RESULTS'!$B$22</f>
        <v>-8.6058955266273773E-2</v>
      </c>
      <c r="X194">
        <f>'NO Z LR RESULTS'!$B$17+'NO Z LR RESULTS'!$B$19*F194+'NO Z LR RESULTS'!$B$18*K194+'NO Z LR RESULTS'!$B$20*L194+'NO Z LR RESULTS'!$B$21*M194+'NO Z LR RESULTS'!$B$22*N194</f>
        <v>0.33616991675237817</v>
      </c>
    </row>
    <row r="195" spans="1:24" x14ac:dyDescent="0.3">
      <c r="A195" t="s">
        <v>154</v>
      </c>
      <c r="B195" t="s">
        <v>129</v>
      </c>
      <c r="C195">
        <v>2024</v>
      </c>
      <c r="D195">
        <v>333</v>
      </c>
      <c r="E195">
        <v>254</v>
      </c>
      <c r="F195">
        <v>18.899999999999999</v>
      </c>
      <c r="G195">
        <v>103.6</v>
      </c>
      <c r="H195">
        <v>109.4</v>
      </c>
      <c r="I195">
        <v>13.8</v>
      </c>
      <c r="J195">
        <v>14.7</v>
      </c>
      <c r="K195">
        <v>48.3</v>
      </c>
      <c r="L195">
        <v>33.6</v>
      </c>
      <c r="M195">
        <v>36.799999999999997</v>
      </c>
      <c r="N195">
        <v>91.5</v>
      </c>
      <c r="O195">
        <v>28.5</v>
      </c>
      <c r="P195">
        <v>9</v>
      </c>
      <c r="Q195">
        <f t="shared" si="18"/>
        <v>-0.51348809119967009</v>
      </c>
      <c r="R195">
        <f t="shared" si="19"/>
        <v>-0.22932085385419534</v>
      </c>
      <c r="S195">
        <f t="shared" si="20"/>
        <v>0.68118605473314087</v>
      </c>
      <c r="T195">
        <f t="shared" si="21"/>
        <v>-0.24932009121079535</v>
      </c>
      <c r="U195">
        <f t="shared" si="22"/>
        <v>1.2881946958097237</v>
      </c>
      <c r="V195">
        <f t="shared" si="23"/>
        <v>-2.9615097868075253</v>
      </c>
      <c r="W195">
        <f>Q195*'Comb LR RESULTS'!$B$18+R195*'Comb LR RESULTS'!$B$19+S195*'Comb LR RESULTS'!$B$20+T195*'Comb LR RESULTS'!$B$21+U195*'Comb LR RESULTS'!$B$22</f>
        <v>-0.58375923379506911</v>
      </c>
      <c r="X195">
        <f>'NO Z LR RESULTS'!$B$17+'NO Z LR RESULTS'!$B$19*F195+'NO Z LR RESULTS'!$B$18*K195+'NO Z LR RESULTS'!$B$20*L195+'NO Z LR RESULTS'!$B$21*M195+'NO Z LR RESULTS'!$B$22*N195</f>
        <v>0.33794749323730355</v>
      </c>
    </row>
    <row r="196" spans="1:24" x14ac:dyDescent="0.3">
      <c r="A196" t="s">
        <v>672</v>
      </c>
      <c r="B196" t="s">
        <v>25</v>
      </c>
      <c r="C196">
        <v>2024</v>
      </c>
      <c r="D196">
        <v>134</v>
      </c>
      <c r="E196">
        <v>96</v>
      </c>
      <c r="F196">
        <v>18.8</v>
      </c>
      <c r="G196">
        <v>104.4</v>
      </c>
      <c r="H196">
        <v>107.7</v>
      </c>
      <c r="I196">
        <v>11.5</v>
      </c>
      <c r="J196">
        <v>13.6</v>
      </c>
      <c r="K196">
        <v>49.6</v>
      </c>
      <c r="L196">
        <v>36</v>
      </c>
      <c r="M196">
        <v>33.9</v>
      </c>
      <c r="N196">
        <v>86.3</v>
      </c>
      <c r="O196">
        <v>32.5</v>
      </c>
      <c r="P196">
        <v>2.8</v>
      </c>
      <c r="Q196">
        <f t="shared" si="18"/>
        <v>3.2428732609660803E-2</v>
      </c>
      <c r="R196">
        <f t="shared" si="19"/>
        <v>6.4175612086067077E-2</v>
      </c>
      <c r="S196">
        <f t="shared" si="20"/>
        <v>0.19505047671401837</v>
      </c>
      <c r="T196">
        <f t="shared" si="21"/>
        <v>0.29158307947422446</v>
      </c>
      <c r="U196">
        <f t="shared" si="22"/>
        <v>0.30504362202015922</v>
      </c>
      <c r="V196">
        <f t="shared" si="23"/>
        <v>-0.11190667456422523</v>
      </c>
      <c r="W196">
        <f>Q196*'Comb LR RESULTS'!$B$18+R196*'Comb LR RESULTS'!$B$19+S196*'Comb LR RESULTS'!$B$20+T196*'Comb LR RESULTS'!$B$21+U196*'Comb LR RESULTS'!$B$22</f>
        <v>8.3774855756260286E-2</v>
      </c>
      <c r="X196">
        <f>'NO Z LR RESULTS'!$B$17+'NO Z LR RESULTS'!$B$19*F196+'NO Z LR RESULTS'!$B$18*K196+'NO Z LR RESULTS'!$B$20*L196+'NO Z LR RESULTS'!$B$21*M196+'NO Z LR RESULTS'!$B$22*N196</f>
        <v>0.32322496640312859</v>
      </c>
    </row>
    <row r="197" spans="1:24" x14ac:dyDescent="0.3">
      <c r="A197" t="s">
        <v>375</v>
      </c>
      <c r="B197" t="s">
        <v>44</v>
      </c>
      <c r="C197">
        <v>2024</v>
      </c>
      <c r="D197">
        <v>304</v>
      </c>
      <c r="E197">
        <v>213</v>
      </c>
      <c r="F197">
        <v>18.8</v>
      </c>
      <c r="G197">
        <v>101.7</v>
      </c>
      <c r="H197">
        <v>108.2</v>
      </c>
      <c r="I197">
        <v>9.9</v>
      </c>
      <c r="J197">
        <v>6.7</v>
      </c>
      <c r="K197">
        <v>40.200000000000003</v>
      </c>
      <c r="L197">
        <v>33.5</v>
      </c>
      <c r="M197">
        <v>48.9</v>
      </c>
      <c r="N197">
        <v>77.099999999999994</v>
      </c>
      <c r="O197">
        <v>34.5</v>
      </c>
      <c r="P197">
        <v>-2.1</v>
      </c>
      <c r="Q197">
        <f t="shared" si="18"/>
        <v>-0.53623462552505929</v>
      </c>
      <c r="R197">
        <f t="shared" si="19"/>
        <v>-0.9263749604623055</v>
      </c>
      <c r="S197">
        <f t="shared" si="20"/>
        <v>2.7095448457784466</v>
      </c>
      <c r="T197">
        <f t="shared" si="21"/>
        <v>0.56203466481673436</v>
      </c>
      <c r="U197">
        <f t="shared" si="22"/>
        <v>-1.4343775085306083</v>
      </c>
      <c r="V197">
        <f t="shared" si="23"/>
        <v>-2.1757422584184685</v>
      </c>
      <c r="W197">
        <f>Q197*'Comb LR RESULTS'!$B$18+R197*'Comb LR RESULTS'!$B$19+S197*'Comb LR RESULTS'!$B$20+T197*'Comb LR RESULTS'!$B$21+U197*'Comb LR RESULTS'!$B$22</f>
        <v>-0.75712064218672337</v>
      </c>
      <c r="X197">
        <f>'NO Z LR RESULTS'!$B$17+'NO Z LR RESULTS'!$B$19*F197+'NO Z LR RESULTS'!$B$18*K197+'NO Z LR RESULTS'!$B$20*L197+'NO Z LR RESULTS'!$B$21*M197+'NO Z LR RESULTS'!$B$22*N197</f>
        <v>0.28196572111762025</v>
      </c>
    </row>
    <row r="198" spans="1:24" x14ac:dyDescent="0.3">
      <c r="A198" t="s">
        <v>358</v>
      </c>
      <c r="B198" t="s">
        <v>129</v>
      </c>
      <c r="C198">
        <v>2024</v>
      </c>
      <c r="D198">
        <v>318</v>
      </c>
      <c r="E198">
        <v>193</v>
      </c>
      <c r="F198">
        <v>18.7</v>
      </c>
      <c r="G198">
        <v>103.3</v>
      </c>
      <c r="H198">
        <v>109.4</v>
      </c>
      <c r="I198">
        <v>9.3000000000000007</v>
      </c>
      <c r="J198">
        <v>19.2</v>
      </c>
      <c r="K198">
        <v>52.3</v>
      </c>
      <c r="L198">
        <v>33.1</v>
      </c>
      <c r="M198">
        <v>31.4</v>
      </c>
      <c r="N198">
        <v>84.1</v>
      </c>
      <c r="O198">
        <v>39.5</v>
      </c>
      <c r="P198">
        <v>-1.2</v>
      </c>
      <c r="Q198">
        <f t="shared" si="18"/>
        <v>-0.6272207628266141</v>
      </c>
      <c r="R198">
        <f t="shared" si="19"/>
        <v>-0.33938202858179112</v>
      </c>
      <c r="S198">
        <f t="shared" si="20"/>
        <v>-0.22403191813005296</v>
      </c>
      <c r="T198">
        <f t="shared" si="21"/>
        <v>1.2381636281730093</v>
      </c>
      <c r="U198">
        <f t="shared" si="22"/>
        <v>-0.110904909198503</v>
      </c>
      <c r="V198">
        <f t="shared" si="23"/>
        <v>0.60649766409315997</v>
      </c>
      <c r="W198">
        <f>Q198*'Comb LR RESULTS'!$B$18+R198*'Comb LR RESULTS'!$B$19+S198*'Comb LR RESULTS'!$B$20+T198*'Comb LR RESULTS'!$B$21+U198*'Comb LR RESULTS'!$B$22</f>
        <v>0.24746095279024116</v>
      </c>
      <c r="X198">
        <f>'NO Z LR RESULTS'!$B$17+'NO Z LR RESULTS'!$B$19*F198+'NO Z LR RESULTS'!$B$18*K198+'NO Z LR RESULTS'!$B$20*L198+'NO Z LR RESULTS'!$B$21*M198+'NO Z LR RESULTS'!$B$22*N198</f>
        <v>0.32483408959062743</v>
      </c>
    </row>
    <row r="199" spans="1:24" x14ac:dyDescent="0.3">
      <c r="A199" t="s">
        <v>393</v>
      </c>
      <c r="B199" t="s">
        <v>59</v>
      </c>
      <c r="C199">
        <v>2024</v>
      </c>
      <c r="D199">
        <v>372</v>
      </c>
      <c r="E199">
        <v>289</v>
      </c>
      <c r="F199">
        <v>18.7</v>
      </c>
      <c r="G199">
        <v>107.9</v>
      </c>
      <c r="H199">
        <v>114</v>
      </c>
      <c r="I199">
        <v>1.4</v>
      </c>
      <c r="J199">
        <v>16.5</v>
      </c>
      <c r="K199">
        <v>50.7</v>
      </c>
      <c r="L199">
        <v>34.200000000000003</v>
      </c>
      <c r="M199">
        <v>26.7</v>
      </c>
      <c r="N199">
        <v>90.4</v>
      </c>
      <c r="O199">
        <v>10.7</v>
      </c>
      <c r="P199">
        <v>13.5</v>
      </c>
      <c r="Q199">
        <f t="shared" si="18"/>
        <v>-0.377008885247337</v>
      </c>
      <c r="R199">
        <f t="shared" si="19"/>
        <v>1.3482226505746968</v>
      </c>
      <c r="S199">
        <f t="shared" si="20"/>
        <v>-1.0119068204369071</v>
      </c>
      <c r="T199">
        <f t="shared" si="21"/>
        <v>-2.6563392007591338</v>
      </c>
      <c r="U199">
        <f t="shared" si="22"/>
        <v>1.0802204302003939</v>
      </c>
      <c r="V199">
        <f t="shared" si="23"/>
        <v>-1.7534390451952608</v>
      </c>
      <c r="W199">
        <f>Q199*'Comb LR RESULTS'!$B$18+R199*'Comb LR RESULTS'!$B$19+S199*'Comb LR RESULTS'!$B$20+T199*'Comb LR RESULTS'!$B$21+U199*'Comb LR RESULTS'!$B$22</f>
        <v>-0.11759275905070959</v>
      </c>
      <c r="X199">
        <f>'NO Z LR RESULTS'!$B$17+'NO Z LR RESULTS'!$B$19*F199+'NO Z LR RESULTS'!$B$18*K199+'NO Z LR RESULTS'!$B$20*L199+'NO Z LR RESULTS'!$B$21*M199+'NO Z LR RESULTS'!$B$22*N199</f>
        <v>0.34363534625280634</v>
      </c>
    </row>
    <row r="200" spans="1:24" x14ac:dyDescent="0.3">
      <c r="A200" t="s">
        <v>285</v>
      </c>
      <c r="B200" t="s">
        <v>99</v>
      </c>
      <c r="C200">
        <v>2024</v>
      </c>
      <c r="D200">
        <v>307</v>
      </c>
      <c r="E200">
        <v>226</v>
      </c>
      <c r="F200">
        <v>18.600000000000001</v>
      </c>
      <c r="G200">
        <v>103</v>
      </c>
      <c r="H200">
        <v>111.7</v>
      </c>
      <c r="I200">
        <v>12.4</v>
      </c>
      <c r="J200">
        <v>9.8000000000000007</v>
      </c>
      <c r="K200">
        <v>50.9</v>
      </c>
      <c r="L200">
        <v>41.1</v>
      </c>
      <c r="M200">
        <v>29.5</v>
      </c>
      <c r="N200">
        <v>83.8</v>
      </c>
      <c r="O200">
        <v>28.1</v>
      </c>
      <c r="P200">
        <v>3</v>
      </c>
      <c r="Q200">
        <f t="shared" si="18"/>
        <v>1.1925019832044901</v>
      </c>
      <c r="R200">
        <f t="shared" si="19"/>
        <v>-0.44944320330938692</v>
      </c>
      <c r="S200">
        <f t="shared" si="20"/>
        <v>-0.54253453821154696</v>
      </c>
      <c r="T200">
        <f t="shared" si="21"/>
        <v>-0.30341040827929716</v>
      </c>
      <c r="U200">
        <f t="shared" si="22"/>
        <v>-0.1676251634555927</v>
      </c>
      <c r="V200">
        <f t="shared" si="23"/>
        <v>1.1498080732829457</v>
      </c>
      <c r="W200">
        <f>Q200*'Comb LR RESULTS'!$B$18+R200*'Comb LR RESULTS'!$B$19+S200*'Comb LR RESULTS'!$B$20+T200*'Comb LR RESULTS'!$B$21+U200*'Comb LR RESULTS'!$B$22</f>
        <v>-0.18372367063515338</v>
      </c>
      <c r="X200">
        <f>'NO Z LR RESULTS'!$B$17+'NO Z LR RESULTS'!$B$19*F200+'NO Z LR RESULTS'!$B$18*K200+'NO Z LR RESULTS'!$B$20*L200+'NO Z LR RESULTS'!$B$21*M200+'NO Z LR RESULTS'!$B$22*N200</f>
        <v>0.31321794605758002</v>
      </c>
    </row>
    <row r="201" spans="1:24" x14ac:dyDescent="0.3">
      <c r="A201" t="s">
        <v>206</v>
      </c>
      <c r="B201" t="s">
        <v>59</v>
      </c>
      <c r="C201">
        <v>2024</v>
      </c>
      <c r="D201">
        <v>230</v>
      </c>
      <c r="E201">
        <v>183</v>
      </c>
      <c r="F201">
        <v>18.600000000000001</v>
      </c>
      <c r="G201">
        <v>104</v>
      </c>
      <c r="H201">
        <v>108.9</v>
      </c>
      <c r="I201">
        <v>4.9000000000000004</v>
      </c>
      <c r="J201">
        <v>12.3</v>
      </c>
      <c r="K201">
        <v>44</v>
      </c>
      <c r="L201">
        <v>31.7</v>
      </c>
      <c r="M201">
        <v>42.3</v>
      </c>
      <c r="N201">
        <v>87</v>
      </c>
      <c r="O201">
        <v>26</v>
      </c>
      <c r="P201">
        <v>8.3000000000000007</v>
      </c>
      <c r="Q201">
        <f t="shared" si="18"/>
        <v>-0.94567224338205791</v>
      </c>
      <c r="R201">
        <f t="shared" si="19"/>
        <v>-8.2572620884064141E-2</v>
      </c>
      <c r="S201">
        <f t="shared" si="20"/>
        <v>1.6031673233900978</v>
      </c>
      <c r="T201">
        <f t="shared" si="21"/>
        <v>-0.58738457288893275</v>
      </c>
      <c r="U201">
        <f t="shared" si="22"/>
        <v>0.43739088195337034</v>
      </c>
      <c r="V201">
        <f t="shared" si="23"/>
        <v>-3.6561876424985229</v>
      </c>
      <c r="W201">
        <f>Q201*'Comb LR RESULTS'!$B$18+R201*'Comb LR RESULTS'!$B$19+S201*'Comb LR RESULTS'!$B$20+T201*'Comb LR RESULTS'!$B$21+U201*'Comb LR RESULTS'!$B$22</f>
        <v>-0.71584552294374859</v>
      </c>
      <c r="X201">
        <f>'NO Z LR RESULTS'!$B$17+'NO Z LR RESULTS'!$B$19*F201+'NO Z LR RESULTS'!$B$18*K201+'NO Z LR RESULTS'!$B$20*L201+'NO Z LR RESULTS'!$B$21*M201+'NO Z LR RESULTS'!$B$22*N201</f>
        <v>0.31957168379988893</v>
      </c>
    </row>
    <row r="202" spans="1:24" x14ac:dyDescent="0.3">
      <c r="A202" t="s">
        <v>538</v>
      </c>
      <c r="B202" t="s">
        <v>82</v>
      </c>
      <c r="C202">
        <v>2024</v>
      </c>
      <c r="D202">
        <v>257</v>
      </c>
      <c r="E202">
        <v>178</v>
      </c>
      <c r="F202">
        <v>18.5</v>
      </c>
      <c r="G202">
        <v>104.8</v>
      </c>
      <c r="H202">
        <v>111.5</v>
      </c>
      <c r="I202">
        <v>7.9</v>
      </c>
      <c r="J202">
        <v>16.899999999999999</v>
      </c>
      <c r="K202">
        <v>55.8</v>
      </c>
      <c r="L202">
        <v>38.9</v>
      </c>
      <c r="M202">
        <v>28.8</v>
      </c>
      <c r="N202">
        <v>91.1</v>
      </c>
      <c r="O202">
        <v>22.3</v>
      </c>
      <c r="P202">
        <v>9.6999999999999993</v>
      </c>
      <c r="Q202">
        <f t="shared" si="18"/>
        <v>0.69207822804593577</v>
      </c>
      <c r="R202">
        <f t="shared" si="19"/>
        <v>0.21092384505619308</v>
      </c>
      <c r="S202">
        <f t="shared" si="20"/>
        <v>-0.65987760876788681</v>
      </c>
      <c r="T202">
        <f t="shared" si="21"/>
        <v>-1.087720005772576</v>
      </c>
      <c r="U202">
        <f t="shared" si="22"/>
        <v>1.2125676901336024</v>
      </c>
      <c r="V202">
        <f t="shared" si="23"/>
        <v>-0.73740801403616263</v>
      </c>
      <c r="W202">
        <f>Q202*'Comb LR RESULTS'!$B$18+R202*'Comb LR RESULTS'!$B$19+S202*'Comb LR RESULTS'!$B$20+T202*'Comb LR RESULTS'!$B$21+U202*'Comb LR RESULTS'!$B$22</f>
        <v>-0.24876359305550252</v>
      </c>
      <c r="X202">
        <f>'NO Z LR RESULTS'!$B$17+'NO Z LR RESULTS'!$B$19*F202+'NO Z LR RESULTS'!$B$18*K202+'NO Z LR RESULTS'!$B$20*L202+'NO Z LR RESULTS'!$B$21*M202+'NO Z LR RESULTS'!$B$22*N202</f>
        <v>0.34026410387329076</v>
      </c>
    </row>
    <row r="203" spans="1:24" x14ac:dyDescent="0.3">
      <c r="A203" t="s">
        <v>106</v>
      </c>
      <c r="B203" t="s">
        <v>46</v>
      </c>
      <c r="C203">
        <v>2024</v>
      </c>
      <c r="D203">
        <v>357</v>
      </c>
      <c r="E203">
        <v>250</v>
      </c>
      <c r="F203">
        <v>18.399999999999999</v>
      </c>
      <c r="G203">
        <v>103.6</v>
      </c>
      <c r="H203">
        <v>113.1</v>
      </c>
      <c r="I203">
        <v>10.4</v>
      </c>
      <c r="J203">
        <v>14.4</v>
      </c>
      <c r="K203">
        <v>43</v>
      </c>
      <c r="L203">
        <v>28.6</v>
      </c>
      <c r="M203">
        <v>41.9</v>
      </c>
      <c r="N203">
        <v>81.3</v>
      </c>
      <c r="O203">
        <v>38</v>
      </c>
      <c r="P203">
        <v>-2.7</v>
      </c>
      <c r="Q203">
        <f t="shared" si="18"/>
        <v>-1.6508148074691102</v>
      </c>
      <c r="R203">
        <f t="shared" si="19"/>
        <v>-0.22932085385419534</v>
      </c>
      <c r="S203">
        <f t="shared" si="20"/>
        <v>1.5361141402150467</v>
      </c>
      <c r="T203">
        <f t="shared" si="21"/>
        <v>1.0353249391661268</v>
      </c>
      <c r="U203">
        <f t="shared" si="22"/>
        <v>-0.64029394893134461</v>
      </c>
      <c r="V203">
        <f t="shared" si="23"/>
        <v>-1.7406309134408808</v>
      </c>
      <c r="W203">
        <f>Q203*'Comb LR RESULTS'!$B$18+R203*'Comb LR RESULTS'!$B$19+S203*'Comb LR RESULTS'!$B$20+T203*'Comb LR RESULTS'!$B$21+U203*'Comb LR RESULTS'!$B$22</f>
        <v>-0.10512697618573599</v>
      </c>
      <c r="X203">
        <f>'NO Z LR RESULTS'!$B$17+'NO Z LR RESULTS'!$B$19*F203+'NO Z LR RESULTS'!$B$18*K203+'NO Z LR RESULTS'!$B$20*L203+'NO Z LR RESULTS'!$B$21*M203+'NO Z LR RESULTS'!$B$22*N203</f>
        <v>0.30709073490624539</v>
      </c>
    </row>
    <row r="204" spans="1:24" x14ac:dyDescent="0.3">
      <c r="A204" t="s">
        <v>186</v>
      </c>
      <c r="B204" t="s">
        <v>27</v>
      </c>
      <c r="C204">
        <v>2024</v>
      </c>
      <c r="D204">
        <v>272</v>
      </c>
      <c r="E204">
        <v>181</v>
      </c>
      <c r="F204">
        <v>18.2</v>
      </c>
      <c r="G204">
        <v>103.4</v>
      </c>
      <c r="H204">
        <v>110.7</v>
      </c>
      <c r="I204">
        <v>7.7</v>
      </c>
      <c r="J204">
        <v>8.1</v>
      </c>
      <c r="K204">
        <v>51.1</v>
      </c>
      <c r="L204">
        <v>43</v>
      </c>
      <c r="M204">
        <v>24</v>
      </c>
      <c r="N204">
        <v>85.6</v>
      </c>
      <c r="O204">
        <v>21.5</v>
      </c>
      <c r="P204">
        <v>7</v>
      </c>
      <c r="Q204">
        <f t="shared" si="18"/>
        <v>1.6246861353868769</v>
      </c>
      <c r="R204">
        <f t="shared" si="19"/>
        <v>-0.30269497033925574</v>
      </c>
      <c r="S204">
        <f t="shared" si="20"/>
        <v>-1.4645158068685038</v>
      </c>
      <c r="T204">
        <f t="shared" si="21"/>
        <v>-1.1959006399095802</v>
      </c>
      <c r="U204">
        <f t="shared" si="22"/>
        <v>0.17269636208694816</v>
      </c>
      <c r="V204">
        <f t="shared" si="23"/>
        <v>1.4179099699195967</v>
      </c>
      <c r="W204">
        <f>Q204*'Comb LR RESULTS'!$B$18+R204*'Comb LR RESULTS'!$B$19+S204*'Comb LR RESULTS'!$B$20+T204*'Comb LR RESULTS'!$B$21+U204*'Comb LR RESULTS'!$B$22</f>
        <v>-0.26577249335080039</v>
      </c>
      <c r="X204">
        <f>'NO Z LR RESULTS'!$B$17+'NO Z LR RESULTS'!$B$19*F204+'NO Z LR RESULTS'!$B$18*K204+'NO Z LR RESULTS'!$B$20*L204+'NO Z LR RESULTS'!$B$21*M204+'NO Z LR RESULTS'!$B$22*N204</f>
        <v>0.31915945432777165</v>
      </c>
    </row>
    <row r="205" spans="1:24" x14ac:dyDescent="0.3">
      <c r="A205" t="s">
        <v>282</v>
      </c>
      <c r="B205" t="s">
        <v>64</v>
      </c>
      <c r="C205">
        <v>2024</v>
      </c>
      <c r="D205">
        <v>213</v>
      </c>
      <c r="E205">
        <v>149</v>
      </c>
      <c r="F205">
        <v>18.100000000000001</v>
      </c>
      <c r="G205">
        <v>105.2</v>
      </c>
      <c r="H205">
        <v>112.4</v>
      </c>
      <c r="I205">
        <v>5.4</v>
      </c>
      <c r="J205">
        <v>14.3</v>
      </c>
      <c r="K205">
        <v>53.3</v>
      </c>
      <c r="L205">
        <v>39</v>
      </c>
      <c r="M205">
        <v>23.2</v>
      </c>
      <c r="N205">
        <v>86.6</v>
      </c>
      <c r="O205">
        <v>26.7</v>
      </c>
      <c r="P205">
        <v>3.5</v>
      </c>
      <c r="Q205">
        <f t="shared" si="18"/>
        <v>0.71482476237132486</v>
      </c>
      <c r="R205">
        <f t="shared" si="19"/>
        <v>0.35767207802632428</v>
      </c>
      <c r="S205">
        <f t="shared" si="20"/>
        <v>-1.5986221732186068</v>
      </c>
      <c r="T205">
        <f t="shared" si="21"/>
        <v>-0.49272651801905437</v>
      </c>
      <c r="U205">
        <f t="shared" si="22"/>
        <v>0.36176387627724893</v>
      </c>
      <c r="V205">
        <f t="shared" si="23"/>
        <v>1.8166286193199526</v>
      </c>
      <c r="W205">
        <f>Q205*'Comb LR RESULTS'!$B$18+R205*'Comb LR RESULTS'!$B$19+S205*'Comb LR RESULTS'!$B$20+T205*'Comb LR RESULTS'!$B$21+U205*'Comb LR RESULTS'!$B$22</f>
        <v>0.35829251572094784</v>
      </c>
      <c r="X205">
        <f>'NO Z LR RESULTS'!$B$17+'NO Z LR RESULTS'!$B$19*F205+'NO Z LR RESULTS'!$B$18*K205+'NO Z LR RESULTS'!$B$20*L205+'NO Z LR RESULTS'!$B$21*M205+'NO Z LR RESULTS'!$B$22*N205</f>
        <v>0.32940428264834493</v>
      </c>
    </row>
    <row r="206" spans="1:24" x14ac:dyDescent="0.3">
      <c r="A206" t="s">
        <v>431</v>
      </c>
      <c r="B206" t="s">
        <v>25</v>
      </c>
      <c r="C206">
        <v>2024</v>
      </c>
      <c r="D206">
        <v>130</v>
      </c>
      <c r="E206">
        <v>72</v>
      </c>
      <c r="F206">
        <v>18.100000000000001</v>
      </c>
      <c r="G206">
        <v>101.8</v>
      </c>
      <c r="H206">
        <v>106.6</v>
      </c>
      <c r="I206">
        <v>5.6</v>
      </c>
      <c r="J206">
        <v>16</v>
      </c>
      <c r="K206">
        <v>49.1</v>
      </c>
      <c r="L206">
        <v>33.1</v>
      </c>
      <c r="M206">
        <v>26</v>
      </c>
      <c r="N206">
        <v>76.5</v>
      </c>
      <c r="O206">
        <v>47.4</v>
      </c>
      <c r="P206">
        <v>-7.4</v>
      </c>
      <c r="Q206">
        <f t="shared" si="18"/>
        <v>-0.6272207628266141</v>
      </c>
      <c r="R206">
        <f t="shared" si="19"/>
        <v>-0.88968790221977534</v>
      </c>
      <c r="S206">
        <f t="shared" si="20"/>
        <v>-1.1292498909932469</v>
      </c>
      <c r="T206">
        <f t="shared" si="21"/>
        <v>2.306447390275923</v>
      </c>
      <c r="U206">
        <f t="shared" si="22"/>
        <v>-1.5478180170447877</v>
      </c>
      <c r="V206">
        <f t="shared" si="23"/>
        <v>3.4666066332675682</v>
      </c>
      <c r="W206">
        <f>Q206*'Comb LR RESULTS'!$B$18+R206*'Comb LR RESULTS'!$B$19+S206*'Comb LR RESULTS'!$B$20+T206*'Comb LR RESULTS'!$B$21+U206*'Comb LR RESULTS'!$B$22</f>
        <v>0.6404852472794188</v>
      </c>
      <c r="X206">
        <f>'NO Z LR RESULTS'!$B$17+'NO Z LR RESULTS'!$B$19*F206+'NO Z LR RESULTS'!$B$18*K206+'NO Z LR RESULTS'!$B$20*L206+'NO Z LR RESULTS'!$B$21*M206+'NO Z LR RESULTS'!$B$22*N206</f>
        <v>0.30425495575416495</v>
      </c>
    </row>
    <row r="207" spans="1:24" x14ac:dyDescent="0.3">
      <c r="A207" t="s">
        <v>625</v>
      </c>
      <c r="B207" t="s">
        <v>17</v>
      </c>
      <c r="C207">
        <v>2024</v>
      </c>
      <c r="D207">
        <v>164</v>
      </c>
      <c r="E207">
        <v>108</v>
      </c>
      <c r="F207">
        <v>17.600000000000001</v>
      </c>
      <c r="G207">
        <v>103.4</v>
      </c>
      <c r="H207">
        <v>106.9</v>
      </c>
      <c r="I207">
        <v>5.6</v>
      </c>
      <c r="J207">
        <v>11.5</v>
      </c>
      <c r="K207">
        <v>47.7</v>
      </c>
      <c r="L207">
        <v>36.200000000000003</v>
      </c>
      <c r="M207">
        <v>29.2</v>
      </c>
      <c r="N207">
        <v>80.599999999999994</v>
      </c>
      <c r="O207">
        <v>35.700000000000003</v>
      </c>
      <c r="P207">
        <v>-1.7</v>
      </c>
      <c r="Q207">
        <f t="shared" si="18"/>
        <v>7.7921801260439058E-2</v>
      </c>
      <c r="R207">
        <f t="shared" si="19"/>
        <v>-0.30269497033925574</v>
      </c>
      <c r="S207">
        <f t="shared" si="20"/>
        <v>-0.59282442559283566</v>
      </c>
      <c r="T207">
        <f t="shared" si="21"/>
        <v>0.72430561602224075</v>
      </c>
      <c r="U207">
        <f t="shared" si="22"/>
        <v>-0.77264120886455567</v>
      </c>
      <c r="V207">
        <f t="shared" si="23"/>
        <v>1.8649980814008154</v>
      </c>
      <c r="W207">
        <f>Q207*'Comb LR RESULTS'!$B$18+R207*'Comb LR RESULTS'!$B$19+S207*'Comb LR RESULTS'!$B$20+T207*'Comb LR RESULTS'!$B$21+U207*'Comb LR RESULTS'!$B$22</f>
        <v>0.29107564587756257</v>
      </c>
      <c r="X207">
        <f>'NO Z LR RESULTS'!$B$17+'NO Z LR RESULTS'!$B$19*F207+'NO Z LR RESULTS'!$B$18*K207+'NO Z LR RESULTS'!$B$20*L207+'NO Z LR RESULTS'!$B$21*M207+'NO Z LR RESULTS'!$B$22*N207</f>
        <v>0.30619164529122667</v>
      </c>
    </row>
    <row r="208" spans="1:24" x14ac:dyDescent="0.3">
      <c r="A208" t="s">
        <v>406</v>
      </c>
      <c r="B208" t="s">
        <v>42</v>
      </c>
      <c r="C208">
        <v>2024</v>
      </c>
      <c r="D208">
        <v>260</v>
      </c>
      <c r="E208">
        <v>148</v>
      </c>
      <c r="F208">
        <v>17.600000000000001</v>
      </c>
      <c r="G208">
        <v>103.6</v>
      </c>
      <c r="H208">
        <v>108.3</v>
      </c>
      <c r="I208">
        <v>8.1</v>
      </c>
      <c r="J208">
        <v>12.2</v>
      </c>
      <c r="K208">
        <v>46.5</v>
      </c>
      <c r="L208">
        <v>34.299999999999997</v>
      </c>
      <c r="M208">
        <v>33.799999999999997</v>
      </c>
      <c r="N208">
        <v>74.099999999999994</v>
      </c>
      <c r="O208">
        <v>40.299999999999997</v>
      </c>
      <c r="P208">
        <v>-7.1</v>
      </c>
      <c r="Q208">
        <f t="shared" si="18"/>
        <v>-0.35426235092194946</v>
      </c>
      <c r="R208">
        <f t="shared" si="19"/>
        <v>-0.22932085385419534</v>
      </c>
      <c r="S208">
        <f t="shared" si="20"/>
        <v>0.17828718092025528</v>
      </c>
      <c r="T208">
        <f t="shared" si="21"/>
        <v>1.3463442623100128</v>
      </c>
      <c r="U208">
        <f t="shared" si="22"/>
        <v>-2.0015800511015107</v>
      </c>
      <c r="V208">
        <f t="shared" si="23"/>
        <v>2.5860539277151235</v>
      </c>
      <c r="W208">
        <f>Q208*'Comb LR RESULTS'!$B$18+R208*'Comb LR RESULTS'!$B$19+S208*'Comb LR RESULTS'!$B$20+T208*'Comb LR RESULTS'!$B$21+U208*'Comb LR RESULTS'!$B$22</f>
        <v>0.55550717456762655</v>
      </c>
      <c r="X208">
        <f>'NO Z LR RESULTS'!$B$17+'NO Z LR RESULTS'!$B$19*F208+'NO Z LR RESULTS'!$B$18*K208+'NO Z LR RESULTS'!$B$20*L208+'NO Z LR RESULTS'!$B$21*M208+'NO Z LR RESULTS'!$B$22*N208</f>
        <v>0.28607200853671994</v>
      </c>
    </row>
    <row r="209" spans="1:24" x14ac:dyDescent="0.3">
      <c r="A209" t="s">
        <v>173</v>
      </c>
      <c r="B209" t="s">
        <v>112</v>
      </c>
      <c r="C209">
        <v>2024</v>
      </c>
      <c r="D209">
        <v>301</v>
      </c>
      <c r="E209">
        <v>206</v>
      </c>
      <c r="F209">
        <v>17.5</v>
      </c>
      <c r="G209">
        <v>103.2</v>
      </c>
      <c r="H209">
        <v>108.2</v>
      </c>
      <c r="I209">
        <v>14.6</v>
      </c>
      <c r="J209">
        <v>5.3</v>
      </c>
      <c r="K209">
        <v>44.1</v>
      </c>
      <c r="L209">
        <v>38.799999999999997</v>
      </c>
      <c r="M209">
        <v>39.200000000000003</v>
      </c>
      <c r="N209">
        <v>82.6</v>
      </c>
      <c r="O209">
        <v>36.9</v>
      </c>
      <c r="P209">
        <v>0.2</v>
      </c>
      <c r="Q209">
        <f t="shared" si="18"/>
        <v>0.66933169372054657</v>
      </c>
      <c r="R209">
        <f t="shared" si="19"/>
        <v>-0.37606908682432133</v>
      </c>
      <c r="S209">
        <f t="shared" si="20"/>
        <v>1.0835051537834504</v>
      </c>
      <c r="T209">
        <f t="shared" si="21"/>
        <v>0.88657656722774614</v>
      </c>
      <c r="U209">
        <f t="shared" si="22"/>
        <v>-0.39450618048395414</v>
      </c>
      <c r="V209">
        <f t="shared" si="23"/>
        <v>0.49084020082447521</v>
      </c>
      <c r="W209">
        <f>Q209*'Comb LR RESULTS'!$B$18+R209*'Comb LR RESULTS'!$B$19+S209*'Comb LR RESULTS'!$B$20+T209*'Comb LR RESULTS'!$B$21+U209*'Comb LR RESULTS'!$B$22</f>
        <v>8.4802063593127294E-3</v>
      </c>
      <c r="X209">
        <f>'NO Z LR RESULTS'!$B$17+'NO Z LR RESULTS'!$B$19*F209+'NO Z LR RESULTS'!$B$18*K209+'NO Z LR RESULTS'!$B$20*L209+'NO Z LR RESULTS'!$B$21*M209+'NO Z LR RESULTS'!$B$22*N209</f>
        <v>0.29691929538130712</v>
      </c>
    </row>
    <row r="210" spans="1:24" x14ac:dyDescent="0.3">
      <c r="A210" t="s">
        <v>398</v>
      </c>
      <c r="B210" t="s">
        <v>69</v>
      </c>
      <c r="C210">
        <v>2024</v>
      </c>
      <c r="D210">
        <v>264</v>
      </c>
      <c r="E210">
        <v>194</v>
      </c>
      <c r="F210">
        <v>17.5</v>
      </c>
      <c r="G210">
        <v>104.8</v>
      </c>
      <c r="H210">
        <v>111.1</v>
      </c>
      <c r="I210">
        <v>1.5</v>
      </c>
      <c r="J210">
        <v>19.5</v>
      </c>
      <c r="K210">
        <v>49.1</v>
      </c>
      <c r="L210">
        <v>29.6</v>
      </c>
      <c r="M210">
        <v>30</v>
      </c>
      <c r="N210">
        <v>87</v>
      </c>
      <c r="O210">
        <v>34.9</v>
      </c>
      <c r="P210">
        <v>2.2000000000000002</v>
      </c>
      <c r="Q210">
        <f t="shared" si="18"/>
        <v>-1.4233494642152222</v>
      </c>
      <c r="R210">
        <f t="shared" si="19"/>
        <v>0.21092384505619308</v>
      </c>
      <c r="S210">
        <f t="shared" si="20"/>
        <v>-0.45871805924273268</v>
      </c>
      <c r="T210">
        <f t="shared" si="21"/>
        <v>0.61612498188523623</v>
      </c>
      <c r="U210">
        <f t="shared" si="22"/>
        <v>0.43739088195337034</v>
      </c>
      <c r="V210">
        <f t="shared" si="23"/>
        <v>-0.5749734599844305</v>
      </c>
      <c r="W210">
        <f>Q210*'Comb LR RESULTS'!$B$18+R210*'Comb LR RESULTS'!$B$19+S210*'Comb LR RESULTS'!$B$20+T210*'Comb LR RESULTS'!$B$21+U210*'Comb LR RESULTS'!$B$22</f>
        <v>0.2712626147807029</v>
      </c>
      <c r="X210">
        <f>'NO Z LR RESULTS'!$B$17+'NO Z LR RESULTS'!$B$19*F210+'NO Z LR RESULTS'!$B$18*K210+'NO Z LR RESULTS'!$B$20*L210+'NO Z LR RESULTS'!$B$21*M210+'NO Z LR RESULTS'!$B$22*N210</f>
        <v>0.33313866827071403</v>
      </c>
    </row>
    <row r="211" spans="1:24" x14ac:dyDescent="0.3">
      <c r="A211" t="s">
        <v>673</v>
      </c>
      <c r="B211" t="s">
        <v>48</v>
      </c>
      <c r="C211">
        <v>2024</v>
      </c>
      <c r="D211">
        <v>147</v>
      </c>
      <c r="E211">
        <v>97</v>
      </c>
      <c r="F211">
        <v>17.5</v>
      </c>
      <c r="G211">
        <v>100.4</v>
      </c>
      <c r="H211">
        <v>107.2</v>
      </c>
      <c r="I211">
        <v>15.5</v>
      </c>
      <c r="J211">
        <v>0.1</v>
      </c>
      <c r="K211">
        <v>38.299999999999997</v>
      </c>
      <c r="L211">
        <v>38.200000000000003</v>
      </c>
      <c r="M211">
        <v>46.6</v>
      </c>
      <c r="N211">
        <v>75.8</v>
      </c>
      <c r="O211">
        <v>30.7</v>
      </c>
      <c r="P211">
        <v>0.2</v>
      </c>
      <c r="Q211">
        <f t="shared" si="18"/>
        <v>0.53285248776821514</v>
      </c>
      <c r="R211">
        <f t="shared" si="19"/>
        <v>-1.4033067176152241</v>
      </c>
      <c r="S211">
        <f t="shared" si="20"/>
        <v>2.3239890425219012</v>
      </c>
      <c r="T211">
        <f t="shared" si="21"/>
        <v>4.817665266596545E-2</v>
      </c>
      <c r="U211">
        <f t="shared" si="22"/>
        <v>-1.6801652769779989</v>
      </c>
      <c r="V211">
        <f t="shared" si="23"/>
        <v>-1.4661013427249459</v>
      </c>
      <c r="W211">
        <f>Q211*'Comb LR RESULTS'!$B$18+R211*'Comb LR RESULTS'!$B$19+S211*'Comb LR RESULTS'!$B$20+T211*'Comb LR RESULTS'!$B$21+U211*'Comb LR RESULTS'!$B$22</f>
        <v>-1.0702081981314897</v>
      </c>
      <c r="X211">
        <f>'NO Z LR RESULTS'!$B$17+'NO Z LR RESULTS'!$B$19*F211+'NO Z LR RESULTS'!$B$18*K211+'NO Z LR RESULTS'!$B$20*L211+'NO Z LR RESULTS'!$B$21*M211+'NO Z LR RESULTS'!$B$22*N211</f>
        <v>0.26859247705690742</v>
      </c>
    </row>
    <row r="212" spans="1:24" x14ac:dyDescent="0.3">
      <c r="A212" t="s">
        <v>439</v>
      </c>
      <c r="B212" t="s">
        <v>27</v>
      </c>
      <c r="C212">
        <v>2024</v>
      </c>
      <c r="D212">
        <v>260</v>
      </c>
      <c r="E212">
        <v>185</v>
      </c>
      <c r="F212">
        <v>17.3</v>
      </c>
      <c r="G212">
        <v>101.4</v>
      </c>
      <c r="H212">
        <v>108.4</v>
      </c>
      <c r="I212">
        <v>9.6999999999999993</v>
      </c>
      <c r="J212">
        <v>8.9</v>
      </c>
      <c r="K212">
        <v>47.1</v>
      </c>
      <c r="L212">
        <v>38.200000000000003</v>
      </c>
      <c r="M212">
        <v>26.4</v>
      </c>
      <c r="N212">
        <v>88</v>
      </c>
      <c r="O212">
        <v>24</v>
      </c>
      <c r="P212">
        <v>4.5</v>
      </c>
      <c r="Q212">
        <f t="shared" si="18"/>
        <v>0.53285248776821514</v>
      </c>
      <c r="R212">
        <f t="shared" si="19"/>
        <v>-1.0364361351899014</v>
      </c>
      <c r="S212">
        <f t="shared" si="20"/>
        <v>-1.0621967078181955</v>
      </c>
      <c r="T212">
        <f t="shared" si="21"/>
        <v>-0.85783615823144266</v>
      </c>
      <c r="U212">
        <f t="shared" si="22"/>
        <v>0.62645839614367105</v>
      </c>
      <c r="V212">
        <f t="shared" si="23"/>
        <v>-0.92568149397860455</v>
      </c>
      <c r="W212">
        <f>Q212*'Comb LR RESULTS'!$B$18+R212*'Comb LR RESULTS'!$B$19+S212*'Comb LR RESULTS'!$B$20+T212*'Comb LR RESULTS'!$B$21+U212*'Comb LR RESULTS'!$B$22</f>
        <v>-0.85565412656456719</v>
      </c>
      <c r="X212">
        <f>'NO Z LR RESULTS'!$B$17+'NO Z LR RESULTS'!$B$19*F212+'NO Z LR RESULTS'!$B$18*K212+'NO Z LR RESULTS'!$B$20*L212+'NO Z LR RESULTS'!$B$21*M212+'NO Z LR RESULTS'!$B$22*N212</f>
        <v>0.32501375108170422</v>
      </c>
    </row>
    <row r="213" spans="1:24" x14ac:dyDescent="0.3">
      <c r="A213" t="s">
        <v>500</v>
      </c>
      <c r="B213" t="s">
        <v>69</v>
      </c>
      <c r="C213">
        <v>2024</v>
      </c>
      <c r="D213">
        <v>147</v>
      </c>
      <c r="E213">
        <v>99</v>
      </c>
      <c r="F213">
        <v>17.2</v>
      </c>
      <c r="G213">
        <v>101.8</v>
      </c>
      <c r="H213">
        <v>107.2</v>
      </c>
      <c r="I213">
        <v>9.1</v>
      </c>
      <c r="J213">
        <v>19.100000000000001</v>
      </c>
      <c r="K213">
        <v>52.8</v>
      </c>
      <c r="L213">
        <v>33.700000000000003</v>
      </c>
      <c r="M213">
        <v>25.7</v>
      </c>
      <c r="N213">
        <v>79.3</v>
      </c>
      <c r="O213">
        <v>34.700000000000003</v>
      </c>
      <c r="P213">
        <v>-3.2</v>
      </c>
      <c r="Q213">
        <f t="shared" si="18"/>
        <v>-0.490741556874281</v>
      </c>
      <c r="R213">
        <f t="shared" si="19"/>
        <v>-0.88968790221977534</v>
      </c>
      <c r="S213">
        <f t="shared" si="20"/>
        <v>-1.1795397783745354</v>
      </c>
      <c r="T213">
        <f t="shared" si="21"/>
        <v>0.58907982335098574</v>
      </c>
      <c r="U213">
        <f t="shared" si="22"/>
        <v>-1.0184289773119461</v>
      </c>
      <c r="V213">
        <f t="shared" si="23"/>
        <v>1.406619119943411</v>
      </c>
      <c r="W213">
        <f>Q213*'Comb LR RESULTS'!$B$18+R213*'Comb LR RESULTS'!$B$19+S213*'Comb LR RESULTS'!$B$20+T213*'Comb LR RESULTS'!$B$21+U213*'Comb LR RESULTS'!$B$22</f>
        <v>-6.6385576939742508E-2</v>
      </c>
      <c r="X213">
        <f>'NO Z LR RESULTS'!$B$17+'NO Z LR RESULTS'!$B$19*F213+'NO Z LR RESULTS'!$B$18*K213+'NO Z LR RESULTS'!$B$20*L213+'NO Z LR RESULTS'!$B$21*M213+'NO Z LR RESULTS'!$B$22*N213</f>
        <v>0.31137649733476702</v>
      </c>
    </row>
    <row r="214" spans="1:24" x14ac:dyDescent="0.3">
      <c r="A214" t="s">
        <v>183</v>
      </c>
      <c r="B214" t="s">
        <v>44</v>
      </c>
      <c r="C214">
        <v>2024</v>
      </c>
      <c r="D214">
        <v>150</v>
      </c>
      <c r="E214">
        <v>116</v>
      </c>
      <c r="F214">
        <v>17.2</v>
      </c>
      <c r="G214">
        <v>104.2</v>
      </c>
      <c r="H214">
        <v>108.6</v>
      </c>
      <c r="I214">
        <v>8.6</v>
      </c>
      <c r="J214">
        <v>8.9</v>
      </c>
      <c r="K214">
        <v>50.9</v>
      </c>
      <c r="L214">
        <v>42</v>
      </c>
      <c r="M214">
        <v>31</v>
      </c>
      <c r="N214">
        <v>89.4</v>
      </c>
      <c r="O214">
        <v>21.6</v>
      </c>
      <c r="P214">
        <v>7.3</v>
      </c>
      <c r="Q214">
        <f t="shared" si="18"/>
        <v>1.3972207921329889</v>
      </c>
      <c r="R214">
        <f t="shared" si="19"/>
        <v>-9.1985043989985318E-3</v>
      </c>
      <c r="S214">
        <f t="shared" si="20"/>
        <v>-0.29108510130510412</v>
      </c>
      <c r="T214">
        <f t="shared" si="21"/>
        <v>-1.1823780606424543</v>
      </c>
      <c r="U214">
        <f t="shared" si="22"/>
        <v>0.89115291601009328</v>
      </c>
      <c r="V214">
        <f t="shared" si="23"/>
        <v>-0.3944235876134532</v>
      </c>
      <c r="W214">
        <f>Q214*'Comb LR RESULTS'!$B$18+R214*'Comb LR RESULTS'!$B$19+S214*'Comb LR RESULTS'!$B$20+T214*'Comb LR RESULTS'!$B$21+U214*'Comb LR RESULTS'!$B$22</f>
        <v>-0.39111947111827139</v>
      </c>
      <c r="X214">
        <f>'NO Z LR RESULTS'!$B$17+'NO Z LR RESULTS'!$B$19*F214+'NO Z LR RESULTS'!$B$18*K214+'NO Z LR RESULTS'!$B$20*L214+'NO Z LR RESULTS'!$B$21*M214+'NO Z LR RESULTS'!$B$22*N214</f>
        <v>0.32212145089352406</v>
      </c>
    </row>
    <row r="215" spans="1:24" x14ac:dyDescent="0.3">
      <c r="A215" t="s">
        <v>212</v>
      </c>
      <c r="B215" t="s">
        <v>19</v>
      </c>
      <c r="C215">
        <v>2024</v>
      </c>
      <c r="D215">
        <v>159</v>
      </c>
      <c r="E215">
        <v>117</v>
      </c>
      <c r="F215">
        <v>17.100000000000001</v>
      </c>
      <c r="G215">
        <v>103.2</v>
      </c>
      <c r="H215">
        <v>112.9</v>
      </c>
      <c r="I215">
        <v>2.6</v>
      </c>
      <c r="J215">
        <v>16.5</v>
      </c>
      <c r="K215">
        <v>54.1</v>
      </c>
      <c r="L215">
        <v>37.6</v>
      </c>
      <c r="M215">
        <v>28.2</v>
      </c>
      <c r="N215">
        <v>88.6</v>
      </c>
      <c r="O215">
        <v>23.2</v>
      </c>
      <c r="P215">
        <v>11.6</v>
      </c>
      <c r="Q215">
        <f t="shared" si="18"/>
        <v>0.39637328181588199</v>
      </c>
      <c r="R215">
        <f t="shared" si="19"/>
        <v>-0.37606908682432133</v>
      </c>
      <c r="S215">
        <f t="shared" si="20"/>
        <v>-0.7604573835304641</v>
      </c>
      <c r="T215">
        <f t="shared" si="21"/>
        <v>-0.96601679236844673</v>
      </c>
      <c r="U215">
        <f t="shared" si="22"/>
        <v>0.73989890465785046</v>
      </c>
      <c r="V215">
        <f t="shared" si="23"/>
        <v>-0.92515411850427243</v>
      </c>
      <c r="W215">
        <f>Q215*'Comb LR RESULTS'!$B$18+R215*'Comb LR RESULTS'!$B$19+S215*'Comb LR RESULTS'!$B$20+T215*'Comb LR RESULTS'!$B$21+U215*'Comb LR RESULTS'!$B$22</f>
        <v>-0.54088161923810518</v>
      </c>
      <c r="X215">
        <f>'NO Z LR RESULTS'!$B$17+'NO Z LR RESULTS'!$B$19*F215+'NO Z LR RESULTS'!$B$18*K215+'NO Z LR RESULTS'!$B$20*L215+'NO Z LR RESULTS'!$B$21*M215+'NO Z LR RESULTS'!$B$22*N215</f>
        <v>0.33030268369048443</v>
      </c>
    </row>
    <row r="216" spans="1:24" x14ac:dyDescent="0.3">
      <c r="A216" t="s">
        <v>190</v>
      </c>
      <c r="B216" t="s">
        <v>40</v>
      </c>
      <c r="C216">
        <v>2024</v>
      </c>
      <c r="D216">
        <v>280</v>
      </c>
      <c r="E216">
        <v>194</v>
      </c>
      <c r="F216">
        <v>17</v>
      </c>
      <c r="G216">
        <v>103.9</v>
      </c>
      <c r="H216">
        <v>109.4</v>
      </c>
      <c r="I216">
        <v>11.9</v>
      </c>
      <c r="J216">
        <v>17.2</v>
      </c>
      <c r="K216">
        <v>52.4</v>
      </c>
      <c r="L216">
        <v>35.200000000000003</v>
      </c>
      <c r="M216">
        <v>24.5</v>
      </c>
      <c r="N216">
        <v>87</v>
      </c>
      <c r="O216">
        <v>33.200000000000003</v>
      </c>
      <c r="P216">
        <v>2.2000000000000002</v>
      </c>
      <c r="Q216">
        <f t="shared" si="18"/>
        <v>-0.14954354199344896</v>
      </c>
      <c r="R216">
        <f t="shared" si="19"/>
        <v>-0.11925967912659433</v>
      </c>
      <c r="S216">
        <f t="shared" si="20"/>
        <v>-1.3806993278996895</v>
      </c>
      <c r="T216">
        <f t="shared" si="21"/>
        <v>0.38624113434410334</v>
      </c>
      <c r="U216">
        <f t="shared" si="22"/>
        <v>0.43739088195337034</v>
      </c>
      <c r="V216">
        <f t="shared" si="23"/>
        <v>1.0607463591703792</v>
      </c>
      <c r="W216">
        <f>Q216*'Comb LR RESULTS'!$B$18+R216*'Comb LR RESULTS'!$B$19+S216*'Comb LR RESULTS'!$B$20+T216*'Comb LR RESULTS'!$B$21+U216*'Comb LR RESULTS'!$B$22</f>
        <v>0.25005970795944399</v>
      </c>
      <c r="X216">
        <f>'NO Z LR RESULTS'!$B$17+'NO Z LR RESULTS'!$B$19*F216+'NO Z LR RESULTS'!$B$18*K216+'NO Z LR RESULTS'!$B$20*L216+'NO Z LR RESULTS'!$B$21*M216+'NO Z LR RESULTS'!$B$22*N216</f>
        <v>0.3308165143672453</v>
      </c>
    </row>
    <row r="217" spans="1:24" x14ac:dyDescent="0.3">
      <c r="A217" t="s">
        <v>205</v>
      </c>
      <c r="B217" t="s">
        <v>40</v>
      </c>
      <c r="C217">
        <v>2024</v>
      </c>
      <c r="D217">
        <v>122</v>
      </c>
      <c r="E217">
        <v>95</v>
      </c>
      <c r="F217">
        <v>16.8</v>
      </c>
      <c r="G217">
        <v>104</v>
      </c>
      <c r="H217">
        <v>108</v>
      </c>
      <c r="I217">
        <v>6.3</v>
      </c>
      <c r="J217">
        <v>-8.9</v>
      </c>
      <c r="K217">
        <v>43.7</v>
      </c>
      <c r="L217">
        <v>52.6</v>
      </c>
      <c r="M217">
        <v>35.1</v>
      </c>
      <c r="N217">
        <v>84.9</v>
      </c>
      <c r="O217">
        <v>27.4</v>
      </c>
      <c r="P217">
        <v>4.7</v>
      </c>
      <c r="Q217">
        <f t="shared" si="18"/>
        <v>3.8083534306242024</v>
      </c>
      <c r="R217">
        <f t="shared" si="19"/>
        <v>-8.2572620884064141E-2</v>
      </c>
      <c r="S217">
        <f t="shared" si="20"/>
        <v>0.39621002623917312</v>
      </c>
      <c r="T217">
        <f t="shared" si="21"/>
        <v>-0.39806846314917599</v>
      </c>
      <c r="U217">
        <f t="shared" si="22"/>
        <v>4.0349102153739769E-2</v>
      </c>
      <c r="V217">
        <f t="shared" si="23"/>
        <v>2.8911532181980495</v>
      </c>
      <c r="W217">
        <f>Q217*'Comb LR RESULTS'!$B$18+R217*'Comb LR RESULTS'!$B$19+S217*'Comb LR RESULTS'!$B$20+T217*'Comb LR RESULTS'!$B$21+U217*'Comb LR RESULTS'!$B$22</f>
        <v>7.2101096000011272E-2</v>
      </c>
      <c r="X217">
        <f>'NO Z LR RESULTS'!$B$17+'NO Z LR RESULTS'!$B$19*F217+'NO Z LR RESULTS'!$B$18*K217+'NO Z LR RESULTS'!$B$20*L217+'NO Z LR RESULTS'!$B$21*M217+'NO Z LR RESULTS'!$B$22*N217</f>
        <v>0.28524686855265341</v>
      </c>
    </row>
    <row r="218" spans="1:24" x14ac:dyDescent="0.3">
      <c r="A218" t="s">
        <v>444</v>
      </c>
      <c r="B218" t="s">
        <v>88</v>
      </c>
      <c r="C218">
        <v>2024</v>
      </c>
      <c r="D218">
        <v>179</v>
      </c>
      <c r="E218">
        <v>131</v>
      </c>
      <c r="F218">
        <v>16.8</v>
      </c>
      <c r="G218">
        <v>106.2</v>
      </c>
      <c r="H218">
        <v>110.7</v>
      </c>
      <c r="I218">
        <v>9.9</v>
      </c>
      <c r="J218">
        <v>8.3000000000000007</v>
      </c>
      <c r="K218">
        <v>47.7</v>
      </c>
      <c r="L218">
        <v>39.4</v>
      </c>
      <c r="M218">
        <v>33.200000000000003</v>
      </c>
      <c r="N218">
        <v>88.8</v>
      </c>
      <c r="O218">
        <v>25.8</v>
      </c>
      <c r="P218">
        <v>7.9</v>
      </c>
      <c r="Q218">
        <f t="shared" si="18"/>
        <v>0.80581089967287978</v>
      </c>
      <c r="R218">
        <f t="shared" si="19"/>
        <v>0.72454266045164706</v>
      </c>
      <c r="S218">
        <f t="shared" si="20"/>
        <v>7.7707406157679126E-2</v>
      </c>
      <c r="T218">
        <f t="shared" si="21"/>
        <v>-0.61442973142318369</v>
      </c>
      <c r="U218">
        <f t="shared" si="22"/>
        <v>0.7777124074959112</v>
      </c>
      <c r="V218">
        <f t="shared" si="23"/>
        <v>6.0504015047752824E-2</v>
      </c>
      <c r="W218">
        <f>Q218*'Comb LR RESULTS'!$B$18+R218*'Comb LR RESULTS'!$B$19+S218*'Comb LR RESULTS'!$B$20+T218*'Comb LR RESULTS'!$B$21+U218*'Comb LR RESULTS'!$B$22</f>
        <v>0.20681732462389407</v>
      </c>
      <c r="X218">
        <f>'NO Z LR RESULTS'!$B$17+'NO Z LR RESULTS'!$B$19*F218+'NO Z LR RESULTS'!$B$18*K218+'NO Z LR RESULTS'!$B$20*L218+'NO Z LR RESULTS'!$B$21*M218+'NO Z LR RESULTS'!$B$22*N218</f>
        <v>0.31879560456143896</v>
      </c>
    </row>
    <row r="219" spans="1:24" x14ac:dyDescent="0.3">
      <c r="A219" t="s">
        <v>169</v>
      </c>
      <c r="B219" t="s">
        <v>19</v>
      </c>
      <c r="C219">
        <v>2024</v>
      </c>
      <c r="D219">
        <v>321</v>
      </c>
      <c r="E219">
        <v>227</v>
      </c>
      <c r="F219">
        <v>16.7</v>
      </c>
      <c r="G219">
        <v>105.8</v>
      </c>
      <c r="H219">
        <v>110.6</v>
      </c>
      <c r="I219">
        <v>9.3000000000000007</v>
      </c>
      <c r="J219">
        <v>16.899999999999999</v>
      </c>
      <c r="K219">
        <v>46.8</v>
      </c>
      <c r="L219">
        <v>29.9</v>
      </c>
      <c r="M219">
        <v>27.5</v>
      </c>
      <c r="N219">
        <v>85</v>
      </c>
      <c r="O219">
        <v>29.4</v>
      </c>
      <c r="P219">
        <v>1.9</v>
      </c>
      <c r="Q219">
        <f t="shared" si="18"/>
        <v>-1.3551098612390564</v>
      </c>
      <c r="R219">
        <f t="shared" si="19"/>
        <v>0.57779442748151588</v>
      </c>
      <c r="S219">
        <f t="shared" si="20"/>
        <v>-0.87780045408680396</v>
      </c>
      <c r="T219">
        <f t="shared" si="21"/>
        <v>-0.12761687780666608</v>
      </c>
      <c r="U219">
        <f t="shared" si="22"/>
        <v>5.9255853572768774E-2</v>
      </c>
      <c r="V219">
        <f t="shared" si="23"/>
        <v>-8.6387711050171401E-2</v>
      </c>
      <c r="W219">
        <f>Q219*'Comb LR RESULTS'!$B$18+R219*'Comb LR RESULTS'!$B$19+S219*'Comb LR RESULTS'!$B$20+T219*'Comb LR RESULTS'!$B$21+U219*'Comb LR RESULTS'!$B$22</f>
        <v>0.35880433141398893</v>
      </c>
      <c r="X219">
        <f>'NO Z LR RESULTS'!$B$17+'NO Z LR RESULTS'!$B$19*F219+'NO Z LR RESULTS'!$B$18*K219+'NO Z LR RESULTS'!$B$20*L219+'NO Z LR RESULTS'!$B$21*M219+'NO Z LR RESULTS'!$B$22*N219</f>
        <v>0.32529601110879058</v>
      </c>
    </row>
    <row r="220" spans="1:24" x14ac:dyDescent="0.3">
      <c r="A220" t="s">
        <v>290</v>
      </c>
      <c r="B220" t="s">
        <v>129</v>
      </c>
      <c r="C220">
        <v>2024</v>
      </c>
      <c r="D220">
        <v>140</v>
      </c>
      <c r="E220">
        <v>108</v>
      </c>
      <c r="F220">
        <v>16.7</v>
      </c>
      <c r="G220">
        <v>105.3</v>
      </c>
      <c r="H220">
        <v>112.3</v>
      </c>
      <c r="I220">
        <v>13.9</v>
      </c>
      <c r="J220">
        <v>17.2</v>
      </c>
      <c r="K220">
        <v>51</v>
      </c>
      <c r="L220">
        <v>33.799999999999997</v>
      </c>
      <c r="M220">
        <v>32.4</v>
      </c>
      <c r="N220">
        <v>88.1</v>
      </c>
      <c r="O220">
        <v>33.6</v>
      </c>
      <c r="P220">
        <v>5.3</v>
      </c>
      <c r="Q220">
        <f t="shared" si="18"/>
        <v>-0.46799502254889347</v>
      </c>
      <c r="R220">
        <f t="shared" si="19"/>
        <v>0.39435913626885444</v>
      </c>
      <c r="S220">
        <f t="shared" si="20"/>
        <v>-5.6398960192424422E-2</v>
      </c>
      <c r="T220">
        <f t="shared" si="21"/>
        <v>0.4403314514126051</v>
      </c>
      <c r="U220">
        <f t="shared" si="22"/>
        <v>0.64536514756270014</v>
      </c>
      <c r="V220">
        <f t="shared" si="23"/>
        <v>-0.22227062223770966</v>
      </c>
      <c r="W220">
        <f>Q220*'Comb LR RESULTS'!$B$18+R220*'Comb LR RESULTS'!$B$19+S220*'Comb LR RESULTS'!$B$20+T220*'Comb LR RESULTS'!$B$21+U220*'Comb LR RESULTS'!$B$22</f>
        <v>0.31555084426717128</v>
      </c>
      <c r="X220">
        <f>'NO Z LR RESULTS'!$B$17+'NO Z LR RESULTS'!$B$19*F220+'NO Z LR RESULTS'!$B$18*K220+'NO Z LR RESULTS'!$B$20*L220+'NO Z LR RESULTS'!$B$21*M220+'NO Z LR RESULTS'!$B$22*N220</f>
        <v>0.32730929579726914</v>
      </c>
    </row>
    <row r="221" spans="1:24" x14ac:dyDescent="0.3">
      <c r="A221" t="s">
        <v>402</v>
      </c>
      <c r="B221" t="s">
        <v>69</v>
      </c>
      <c r="C221">
        <v>2024</v>
      </c>
      <c r="D221">
        <v>229</v>
      </c>
      <c r="E221">
        <v>174</v>
      </c>
      <c r="F221">
        <v>16.7</v>
      </c>
      <c r="G221">
        <v>104.3</v>
      </c>
      <c r="H221">
        <v>110.5</v>
      </c>
      <c r="I221">
        <v>5.7</v>
      </c>
      <c r="J221">
        <v>12.9</v>
      </c>
      <c r="K221">
        <v>44.5</v>
      </c>
      <c r="L221">
        <v>31.6</v>
      </c>
      <c r="M221">
        <v>39.5</v>
      </c>
      <c r="N221">
        <v>85.4</v>
      </c>
      <c r="O221">
        <v>31.4</v>
      </c>
      <c r="P221">
        <v>2.2999999999999998</v>
      </c>
      <c r="Q221">
        <f t="shared" si="18"/>
        <v>-0.96841877770744622</v>
      </c>
      <c r="R221">
        <f t="shared" si="19"/>
        <v>2.7488553843531664E-2</v>
      </c>
      <c r="S221">
        <f t="shared" si="20"/>
        <v>1.1337950411647384</v>
      </c>
      <c r="T221">
        <f t="shared" si="21"/>
        <v>0.14283470753584382</v>
      </c>
      <c r="U221">
        <f t="shared" si="22"/>
        <v>0.13488285924889015</v>
      </c>
      <c r="V221">
        <f t="shared" si="23"/>
        <v>-2.0667734167416993</v>
      </c>
      <c r="W221">
        <f>Q221*'Comb LR RESULTS'!$B$18+R221*'Comb LR RESULTS'!$B$19+S221*'Comb LR RESULTS'!$B$20+T221*'Comb LR RESULTS'!$B$21+U221*'Comb LR RESULTS'!$B$22</f>
        <v>-0.24015144134689625</v>
      </c>
      <c r="X221">
        <f>'NO Z LR RESULTS'!$B$17+'NO Z LR RESULTS'!$B$19*F221+'NO Z LR RESULTS'!$B$18*K221+'NO Z LR RESULTS'!$B$20*L221+'NO Z LR RESULTS'!$B$21*M221+'NO Z LR RESULTS'!$B$22*N221</f>
        <v>0.3123529597711372</v>
      </c>
    </row>
    <row r="222" spans="1:24" x14ac:dyDescent="0.3">
      <c r="A222" t="s">
        <v>73</v>
      </c>
      <c r="B222" t="s">
        <v>25</v>
      </c>
      <c r="C222">
        <v>2024</v>
      </c>
      <c r="D222">
        <v>331</v>
      </c>
      <c r="E222">
        <v>251</v>
      </c>
      <c r="F222">
        <v>16.7</v>
      </c>
      <c r="G222">
        <v>102.6</v>
      </c>
      <c r="H222">
        <v>109.4</v>
      </c>
      <c r="I222">
        <v>8.8000000000000007</v>
      </c>
      <c r="J222">
        <v>20</v>
      </c>
      <c r="K222">
        <v>58.6</v>
      </c>
      <c r="L222">
        <v>38.6</v>
      </c>
      <c r="M222">
        <v>23.4</v>
      </c>
      <c r="N222">
        <v>93.9</v>
      </c>
      <c r="O222">
        <v>20.9</v>
      </c>
      <c r="P222">
        <v>13</v>
      </c>
      <c r="Q222">
        <f t="shared" si="18"/>
        <v>0.62383862506976995</v>
      </c>
      <c r="R222">
        <f t="shared" si="19"/>
        <v>-0.59619143627951809</v>
      </c>
      <c r="S222">
        <f t="shared" si="20"/>
        <v>-1.5650955816310812</v>
      </c>
      <c r="T222">
        <f t="shared" si="21"/>
        <v>-1.2770361155123333</v>
      </c>
      <c r="U222">
        <f t="shared" si="22"/>
        <v>1.7419567298664467</v>
      </c>
      <c r="V222">
        <f t="shared" si="23"/>
        <v>-1.4262500749574465</v>
      </c>
      <c r="W222">
        <f>Q222*'Comb LR RESULTS'!$B$18+R222*'Comb LR RESULTS'!$B$19+S222*'Comb LR RESULTS'!$B$20+T222*'Comb LR RESULTS'!$B$21+U222*'Comb LR RESULTS'!$B$22</f>
        <v>-0.76718923098317982</v>
      </c>
      <c r="X222">
        <f>'NO Z LR RESULTS'!$B$17+'NO Z LR RESULTS'!$B$19*F222+'NO Z LR RESULTS'!$B$18*K222+'NO Z LR RESULTS'!$B$20*L222+'NO Z LR RESULTS'!$B$21*M222+'NO Z LR RESULTS'!$B$22*N222</f>
        <v>0.34963171004698823</v>
      </c>
    </row>
    <row r="223" spans="1:24" x14ac:dyDescent="0.3">
      <c r="A223" t="s">
        <v>649</v>
      </c>
      <c r="B223" t="s">
        <v>80</v>
      </c>
      <c r="C223">
        <v>2024</v>
      </c>
      <c r="D223">
        <v>161</v>
      </c>
      <c r="E223">
        <v>120</v>
      </c>
      <c r="F223">
        <v>16.7</v>
      </c>
      <c r="G223">
        <v>102.8</v>
      </c>
      <c r="H223">
        <v>105.2</v>
      </c>
      <c r="I223">
        <v>10.8</v>
      </c>
      <c r="J223">
        <v>12.3</v>
      </c>
      <c r="K223">
        <v>45.3</v>
      </c>
      <c r="L223">
        <v>33</v>
      </c>
      <c r="M223">
        <v>39.799999999999997</v>
      </c>
      <c r="N223">
        <v>88.7</v>
      </c>
      <c r="O223">
        <v>33.6</v>
      </c>
      <c r="P223">
        <v>0.7</v>
      </c>
      <c r="Q223">
        <f t="shared" si="18"/>
        <v>-0.6499672971520033</v>
      </c>
      <c r="R223">
        <f t="shared" si="19"/>
        <v>-0.52281731979445256</v>
      </c>
      <c r="S223">
        <f t="shared" si="20"/>
        <v>1.1840849285460264</v>
      </c>
      <c r="T223">
        <f t="shared" si="21"/>
        <v>0.4403314514126051</v>
      </c>
      <c r="U223">
        <f t="shared" si="22"/>
        <v>0.75880565607688222</v>
      </c>
      <c r="V223">
        <f t="shared" si="23"/>
        <v>-2.6753437501567592</v>
      </c>
      <c r="W223">
        <f>Q223*'Comb LR RESULTS'!$B$18+R223*'Comb LR RESULTS'!$B$19+S223*'Comb LR RESULTS'!$B$20+T223*'Comb LR RESULTS'!$B$21+U223*'Comb LR RESULTS'!$B$22</f>
        <v>-0.54951512168874173</v>
      </c>
      <c r="X223">
        <f>'NO Z LR RESULTS'!$B$17+'NO Z LR RESULTS'!$B$19*F223+'NO Z LR RESULTS'!$B$18*K223+'NO Z LR RESULTS'!$B$20*L223+'NO Z LR RESULTS'!$B$21*M223+'NO Z LR RESULTS'!$B$22*N223</f>
        <v>0.31988146954483271</v>
      </c>
    </row>
    <row r="224" spans="1:24" x14ac:dyDescent="0.3">
      <c r="A224" t="s">
        <v>382</v>
      </c>
      <c r="B224" t="s">
        <v>38</v>
      </c>
      <c r="C224">
        <v>2024</v>
      </c>
      <c r="D224">
        <v>226</v>
      </c>
      <c r="E224">
        <v>157</v>
      </c>
      <c r="F224">
        <v>16.600000000000001</v>
      </c>
      <c r="G224">
        <v>105</v>
      </c>
      <c r="H224">
        <v>109.7</v>
      </c>
      <c r="I224">
        <v>9.6</v>
      </c>
      <c r="J224">
        <v>13</v>
      </c>
      <c r="K224">
        <v>48.8</v>
      </c>
      <c r="L224">
        <v>35.799999999999997</v>
      </c>
      <c r="M224">
        <v>26</v>
      </c>
      <c r="N224">
        <v>87.6</v>
      </c>
      <c r="O224">
        <v>29.7</v>
      </c>
      <c r="P224">
        <v>5.2</v>
      </c>
      <c r="Q224">
        <f t="shared" si="18"/>
        <v>-1.3064336041117446E-2</v>
      </c>
      <c r="R224">
        <f t="shared" si="19"/>
        <v>0.28429796154125869</v>
      </c>
      <c r="S224">
        <f t="shared" si="20"/>
        <v>-1.1292498909932469</v>
      </c>
      <c r="T224">
        <f t="shared" si="21"/>
        <v>-8.7049140005289502E-2</v>
      </c>
      <c r="U224">
        <f t="shared" si="22"/>
        <v>0.5508313904675497</v>
      </c>
      <c r="V224">
        <f t="shared" si="23"/>
        <v>0.76260298602054888</v>
      </c>
      <c r="W224">
        <f>Q224*'Comb LR RESULTS'!$B$18+R224*'Comb LR RESULTS'!$B$19+S224*'Comb LR RESULTS'!$B$20+T224*'Comb LR RESULTS'!$B$21+U224*'Comb LR RESULTS'!$B$22</f>
        <v>0.28846094151215773</v>
      </c>
      <c r="X224">
        <f>'NO Z LR RESULTS'!$B$17+'NO Z LR RESULTS'!$B$19*F224+'NO Z LR RESULTS'!$B$18*K224+'NO Z LR RESULTS'!$B$20*L224+'NO Z LR RESULTS'!$B$21*M224+'NO Z LR RESULTS'!$B$22*N224</f>
        <v>0.32668982439480837</v>
      </c>
    </row>
    <row r="225" spans="1:24" x14ac:dyDescent="0.3">
      <c r="A225" t="s">
        <v>177</v>
      </c>
      <c r="B225" t="s">
        <v>35</v>
      </c>
      <c r="C225">
        <v>2024</v>
      </c>
      <c r="D225">
        <v>278</v>
      </c>
      <c r="E225">
        <v>206</v>
      </c>
      <c r="F225">
        <v>16.5</v>
      </c>
      <c r="G225">
        <v>102.9</v>
      </c>
      <c r="H225">
        <v>109.8</v>
      </c>
      <c r="I225">
        <v>8.6999999999999993</v>
      </c>
      <c r="J225">
        <v>3.6</v>
      </c>
      <c r="K225">
        <v>42.5</v>
      </c>
      <c r="L225">
        <v>38.9</v>
      </c>
      <c r="M225">
        <v>35.799999999999997</v>
      </c>
      <c r="N225">
        <v>86.4</v>
      </c>
      <c r="O225">
        <v>22</v>
      </c>
      <c r="P225">
        <v>6.6</v>
      </c>
      <c r="Q225">
        <f t="shared" si="18"/>
        <v>0.69207822804593577</v>
      </c>
      <c r="R225">
        <f t="shared" si="19"/>
        <v>-0.48613026155191713</v>
      </c>
      <c r="S225">
        <f t="shared" si="20"/>
        <v>0.51355309679551231</v>
      </c>
      <c r="T225">
        <f t="shared" si="21"/>
        <v>-1.1282877435739527</v>
      </c>
      <c r="U225">
        <f t="shared" si="22"/>
        <v>0.32395037343919092</v>
      </c>
      <c r="V225">
        <f t="shared" si="23"/>
        <v>-1.7598432473146373</v>
      </c>
      <c r="W225">
        <f>Q225*'Comb LR RESULTS'!$B$18+R225*'Comb LR RESULTS'!$B$19+S225*'Comb LR RESULTS'!$B$20+T225*'Comb LR RESULTS'!$B$21+U225*'Comb LR RESULTS'!$B$22</f>
        <v>-0.82659582441267299</v>
      </c>
      <c r="X225">
        <f>'NO Z LR RESULTS'!$B$17+'NO Z LR RESULTS'!$B$19*F225+'NO Z LR RESULTS'!$B$18*K225+'NO Z LR RESULTS'!$B$20*L225+'NO Z LR RESULTS'!$B$21*M225+'NO Z LR RESULTS'!$B$22*N225</f>
        <v>0.30611674208359979</v>
      </c>
    </row>
    <row r="226" spans="1:24" x14ac:dyDescent="0.3">
      <c r="A226" t="s">
        <v>150</v>
      </c>
      <c r="B226" t="s">
        <v>19</v>
      </c>
      <c r="C226">
        <v>2024</v>
      </c>
      <c r="D226">
        <v>290</v>
      </c>
      <c r="E226">
        <v>182</v>
      </c>
      <c r="F226">
        <v>16.5</v>
      </c>
      <c r="G226">
        <v>101.5</v>
      </c>
      <c r="H226">
        <v>108.2</v>
      </c>
      <c r="I226">
        <v>19.2</v>
      </c>
      <c r="J226">
        <v>13.3</v>
      </c>
      <c r="K226">
        <v>50.9</v>
      </c>
      <c r="L226">
        <v>37.6</v>
      </c>
      <c r="M226">
        <v>30.9</v>
      </c>
      <c r="N226">
        <v>80.400000000000006</v>
      </c>
      <c r="O226">
        <v>24.3</v>
      </c>
      <c r="P226">
        <v>1.5</v>
      </c>
      <c r="Q226">
        <f t="shared" si="18"/>
        <v>0.39637328181588199</v>
      </c>
      <c r="R226">
        <f t="shared" si="19"/>
        <v>-0.99974907694737114</v>
      </c>
      <c r="S226">
        <f t="shared" si="20"/>
        <v>-0.30784839709886724</v>
      </c>
      <c r="T226">
        <f t="shared" si="21"/>
        <v>-0.81726842043006609</v>
      </c>
      <c r="U226">
        <f t="shared" si="22"/>
        <v>-0.81045471170261374</v>
      </c>
      <c r="V226">
        <f t="shared" si="23"/>
        <v>-0.30234110676007436</v>
      </c>
      <c r="W226">
        <f>Q226*'Comb LR RESULTS'!$B$18+R226*'Comb LR RESULTS'!$B$19+S226*'Comb LR RESULTS'!$B$20+T226*'Comb LR RESULTS'!$B$21+U226*'Comb LR RESULTS'!$B$22</f>
        <v>-0.78227964813002904</v>
      </c>
      <c r="X226">
        <f>'NO Z LR RESULTS'!$B$17+'NO Z LR RESULTS'!$B$19*F226+'NO Z LR RESULTS'!$B$18*K226+'NO Z LR RESULTS'!$B$20*L226+'NO Z LR RESULTS'!$B$21*M226+'NO Z LR RESULTS'!$B$22*N226</f>
        <v>0.30124914284591986</v>
      </c>
    </row>
    <row r="227" spans="1:24" x14ac:dyDescent="0.3">
      <c r="A227" t="s">
        <v>615</v>
      </c>
      <c r="B227" t="s">
        <v>32</v>
      </c>
      <c r="C227">
        <v>2024</v>
      </c>
      <c r="D227">
        <v>192</v>
      </c>
      <c r="E227">
        <v>133</v>
      </c>
      <c r="F227">
        <v>16.5</v>
      </c>
      <c r="G227">
        <v>103.8</v>
      </c>
      <c r="H227">
        <v>112.4</v>
      </c>
      <c r="I227">
        <v>5.3</v>
      </c>
      <c r="J227">
        <v>10.4</v>
      </c>
      <c r="K227">
        <v>51.3</v>
      </c>
      <c r="L227">
        <v>40.9</v>
      </c>
      <c r="M227">
        <v>31.4</v>
      </c>
      <c r="N227">
        <v>84.4</v>
      </c>
      <c r="O227">
        <v>32.299999999999997</v>
      </c>
      <c r="P227">
        <v>2.7</v>
      </c>
      <c r="Q227">
        <f t="shared" si="18"/>
        <v>1.1470089145537119</v>
      </c>
      <c r="R227">
        <f t="shared" si="19"/>
        <v>-0.15594673736912973</v>
      </c>
      <c r="S227">
        <f t="shared" si="20"/>
        <v>-0.22403191813005296</v>
      </c>
      <c r="T227">
        <f t="shared" si="21"/>
        <v>0.26453792093997308</v>
      </c>
      <c r="U227">
        <f t="shared" si="22"/>
        <v>-5.4184654941410615E-2</v>
      </c>
      <c r="V227">
        <f t="shared" si="23"/>
        <v>1.5338166711960188</v>
      </c>
      <c r="W227">
        <f>Q227*'Comb LR RESULTS'!$B$18+R227*'Comb LR RESULTS'!$B$19+S227*'Comb LR RESULTS'!$B$20+T227*'Comb LR RESULTS'!$B$21+U227*'Comb LR RESULTS'!$B$22</f>
        <v>0.15341724354110362</v>
      </c>
      <c r="X227">
        <f>'NO Z LR RESULTS'!$B$17+'NO Z LR RESULTS'!$B$19*F227+'NO Z LR RESULTS'!$B$18*K227+'NO Z LR RESULTS'!$B$20*L227+'NO Z LR RESULTS'!$B$21*M227+'NO Z LR RESULTS'!$B$22*N227</f>
        <v>0.30763639460984782</v>
      </c>
    </row>
    <row r="228" spans="1:24" x14ac:dyDescent="0.3">
      <c r="A228" t="s">
        <v>386</v>
      </c>
      <c r="B228" t="s">
        <v>61</v>
      </c>
      <c r="C228">
        <v>2024</v>
      </c>
      <c r="D228">
        <v>194</v>
      </c>
      <c r="E228">
        <v>146</v>
      </c>
      <c r="F228">
        <v>16.399999999999999</v>
      </c>
      <c r="G228">
        <v>106.1</v>
      </c>
      <c r="H228">
        <v>111.1</v>
      </c>
      <c r="I228">
        <v>6.2</v>
      </c>
      <c r="J228">
        <v>12.8</v>
      </c>
      <c r="K228">
        <v>50</v>
      </c>
      <c r="L228">
        <v>37.200000000000003</v>
      </c>
      <c r="M228">
        <v>47.4</v>
      </c>
      <c r="N228">
        <v>83</v>
      </c>
      <c r="O228">
        <v>34.6</v>
      </c>
      <c r="P228">
        <v>8.4</v>
      </c>
      <c r="Q228">
        <f t="shared" si="18"/>
        <v>0.30538714451432708</v>
      </c>
      <c r="R228">
        <f t="shared" si="19"/>
        <v>0.68785560220911168</v>
      </c>
      <c r="S228">
        <f t="shared" si="20"/>
        <v>2.4580954088720035</v>
      </c>
      <c r="T228">
        <f t="shared" si="21"/>
        <v>0.57555724408386011</v>
      </c>
      <c r="U228">
        <f t="shared" si="22"/>
        <v>-0.31887917480783279</v>
      </c>
      <c r="V228">
        <f t="shared" si="23"/>
        <v>-0.57041624325687179</v>
      </c>
      <c r="W228">
        <f>Q228*'Comb LR RESULTS'!$B$18+R228*'Comb LR RESULTS'!$B$19+S228*'Comb LR RESULTS'!$B$20+T228*'Comb LR RESULTS'!$B$21+U228*'Comb LR RESULTS'!$B$22</f>
        <v>0.30210792660959113</v>
      </c>
      <c r="X228">
        <f>'NO Z LR RESULTS'!$B$17+'NO Z LR RESULTS'!$B$19*F228+'NO Z LR RESULTS'!$B$18*K228+'NO Z LR RESULTS'!$B$20*L228+'NO Z LR RESULTS'!$B$21*M228+'NO Z LR RESULTS'!$B$22*N228</f>
        <v>0.29423205920538237</v>
      </c>
    </row>
    <row r="229" spans="1:24" x14ac:dyDescent="0.3">
      <c r="A229" t="s">
        <v>387</v>
      </c>
      <c r="B229" t="s">
        <v>38</v>
      </c>
      <c r="C229">
        <v>2024</v>
      </c>
      <c r="D229">
        <v>158</v>
      </c>
      <c r="E229">
        <v>134</v>
      </c>
      <c r="F229">
        <v>16.399999999999999</v>
      </c>
      <c r="G229">
        <v>103.9</v>
      </c>
      <c r="H229">
        <v>108.9</v>
      </c>
      <c r="I229">
        <v>8.1999999999999993</v>
      </c>
      <c r="J229">
        <v>1.3</v>
      </c>
      <c r="K229">
        <v>47.5</v>
      </c>
      <c r="L229">
        <v>46.2</v>
      </c>
      <c r="M229">
        <v>30.9</v>
      </c>
      <c r="N229">
        <v>94.8</v>
      </c>
      <c r="O229">
        <v>11.5</v>
      </c>
      <c r="P229">
        <v>14.8</v>
      </c>
      <c r="Q229">
        <f t="shared" si="18"/>
        <v>2.3525752337993193</v>
      </c>
      <c r="R229">
        <f t="shared" si="19"/>
        <v>-0.11925967912659433</v>
      </c>
      <c r="S229">
        <f t="shared" si="20"/>
        <v>-0.30784839709886724</v>
      </c>
      <c r="T229">
        <f t="shared" si="21"/>
        <v>-2.5481585666221296</v>
      </c>
      <c r="U229">
        <f t="shared" si="22"/>
        <v>1.9121174926377158</v>
      </c>
      <c r="V229">
        <f t="shared" si="23"/>
        <v>-1.9191121074882531</v>
      </c>
      <c r="W229">
        <f>Q229*'Comb LR RESULTS'!$B$18+R229*'Comb LR RESULTS'!$B$19+S229*'Comb LR RESULTS'!$B$20+T229*'Comb LR RESULTS'!$B$21+U229*'Comb LR RESULTS'!$B$22</f>
        <v>-1.0274844887368242</v>
      </c>
      <c r="X229">
        <f>'NO Z LR RESULTS'!$B$17+'NO Z LR RESULTS'!$B$19*F229+'NO Z LR RESULTS'!$B$18*K229+'NO Z LR RESULTS'!$B$20*L229+'NO Z LR RESULTS'!$B$21*M229+'NO Z LR RESULTS'!$B$22*N229</f>
        <v>0.3266300473148418</v>
      </c>
    </row>
    <row r="230" spans="1:24" x14ac:dyDescent="0.3">
      <c r="A230" t="s">
        <v>196</v>
      </c>
      <c r="B230" t="s">
        <v>51</v>
      </c>
      <c r="C230">
        <v>2024</v>
      </c>
      <c r="D230">
        <v>241</v>
      </c>
      <c r="E230">
        <v>166</v>
      </c>
      <c r="F230">
        <v>16.3</v>
      </c>
      <c r="G230">
        <v>102.7</v>
      </c>
      <c r="H230">
        <v>108.9</v>
      </c>
      <c r="I230">
        <v>0</v>
      </c>
      <c r="J230">
        <v>9.9</v>
      </c>
      <c r="K230">
        <v>45</v>
      </c>
      <c r="L230">
        <v>35.1</v>
      </c>
      <c r="M230">
        <v>43.6</v>
      </c>
      <c r="N230">
        <v>81.3</v>
      </c>
      <c r="O230">
        <v>34.9</v>
      </c>
      <c r="P230">
        <v>1.9</v>
      </c>
      <c r="Q230">
        <f t="shared" si="18"/>
        <v>-0.17229007631883808</v>
      </c>
      <c r="R230">
        <f t="shared" si="19"/>
        <v>-0.55950437803698272</v>
      </c>
      <c r="S230">
        <f t="shared" si="20"/>
        <v>1.8210901687090155</v>
      </c>
      <c r="T230">
        <f t="shared" si="21"/>
        <v>0.61612498188523623</v>
      </c>
      <c r="U230">
        <f t="shared" si="22"/>
        <v>-0.64029394893134461</v>
      </c>
      <c r="V230">
        <f t="shared" si="23"/>
        <v>-1.2964656922482556</v>
      </c>
      <c r="W230">
        <f>Q230*'Comb LR RESULTS'!$B$18+R230*'Comb LR RESULTS'!$B$19+S230*'Comb LR RESULTS'!$B$20+T230*'Comb LR RESULTS'!$B$21+U230*'Comb LR RESULTS'!$B$22</f>
        <v>-0.39872329590396693</v>
      </c>
      <c r="X230">
        <f>'NO Z LR RESULTS'!$B$17+'NO Z LR RESULTS'!$B$19*F230+'NO Z LR RESULTS'!$B$18*K230+'NO Z LR RESULTS'!$B$20*L230+'NO Z LR RESULTS'!$B$21*M230+'NO Z LR RESULTS'!$B$22*N230</f>
        <v>0.291828660503752</v>
      </c>
    </row>
    <row r="231" spans="1:24" x14ac:dyDescent="0.3">
      <c r="A231" t="s">
        <v>214</v>
      </c>
      <c r="B231" t="s">
        <v>54</v>
      </c>
      <c r="C231">
        <v>2024</v>
      </c>
      <c r="D231">
        <v>200</v>
      </c>
      <c r="E231">
        <v>148</v>
      </c>
      <c r="F231">
        <v>16.2</v>
      </c>
      <c r="G231">
        <v>102.9</v>
      </c>
      <c r="H231">
        <v>111.3</v>
      </c>
      <c r="I231">
        <v>7.4</v>
      </c>
      <c r="J231">
        <v>12.5</v>
      </c>
      <c r="K231">
        <v>52.6</v>
      </c>
      <c r="L231">
        <v>40.1</v>
      </c>
      <c r="M231">
        <v>28.8</v>
      </c>
      <c r="N231">
        <v>87</v>
      </c>
      <c r="O231">
        <v>29.4</v>
      </c>
      <c r="P231">
        <v>2.2999999999999998</v>
      </c>
      <c r="Q231">
        <f t="shared" si="18"/>
        <v>0.96503663995060207</v>
      </c>
      <c r="R231">
        <f t="shared" si="19"/>
        <v>-0.48613026155191713</v>
      </c>
      <c r="S231">
        <f t="shared" si="20"/>
        <v>-0.65987760876788681</v>
      </c>
      <c r="T231">
        <f t="shared" si="21"/>
        <v>-0.12761687780666608</v>
      </c>
      <c r="U231">
        <f t="shared" si="22"/>
        <v>0.43739088195337034</v>
      </c>
      <c r="V231">
        <f t="shared" si="23"/>
        <v>0.57377622740653544</v>
      </c>
      <c r="W231">
        <f>Q231*'Comb LR RESULTS'!$B$18+R231*'Comb LR RESULTS'!$B$19+S231*'Comb LR RESULTS'!$B$20+T231*'Comb LR RESULTS'!$B$21+U231*'Comb LR RESULTS'!$B$22</f>
        <v>-0.21744255581218064</v>
      </c>
      <c r="X231">
        <f>'NO Z LR RESULTS'!$B$17+'NO Z LR RESULTS'!$B$19*F231+'NO Z LR RESULTS'!$B$18*K231+'NO Z LR RESULTS'!$B$20*L231+'NO Z LR RESULTS'!$B$21*M231+'NO Z LR RESULTS'!$B$22*N231</f>
        <v>0.31817500202464721</v>
      </c>
    </row>
    <row r="232" spans="1:24" x14ac:dyDescent="0.3">
      <c r="A232" t="s">
        <v>499</v>
      </c>
      <c r="B232" t="s">
        <v>99</v>
      </c>
      <c r="C232">
        <v>2024</v>
      </c>
      <c r="D232">
        <v>189</v>
      </c>
      <c r="E232">
        <v>142</v>
      </c>
      <c r="F232">
        <v>16.2</v>
      </c>
      <c r="G232">
        <v>105.3</v>
      </c>
      <c r="H232">
        <v>111.2</v>
      </c>
      <c r="I232">
        <v>4.2</v>
      </c>
      <c r="J232">
        <v>11.1</v>
      </c>
      <c r="K232">
        <v>48.2</v>
      </c>
      <c r="L232">
        <v>37.1</v>
      </c>
      <c r="M232">
        <v>33.299999999999997</v>
      </c>
      <c r="N232">
        <v>87.2</v>
      </c>
      <c r="O232">
        <v>25.1</v>
      </c>
      <c r="P232">
        <v>8.1</v>
      </c>
      <c r="Q232">
        <f t="shared" si="18"/>
        <v>0.28264061018893794</v>
      </c>
      <c r="R232">
        <f t="shared" si="19"/>
        <v>0.39435913626885444</v>
      </c>
      <c r="S232">
        <f t="shared" si="20"/>
        <v>9.4470701951441027E-2</v>
      </c>
      <c r="T232">
        <f t="shared" si="21"/>
        <v>-0.70908778629306202</v>
      </c>
      <c r="U232">
        <f t="shared" si="22"/>
        <v>0.47520438479143101</v>
      </c>
      <c r="V232">
        <f t="shared" si="23"/>
        <v>-0.60176312657814168</v>
      </c>
      <c r="W232">
        <f>Q232*'Comb LR RESULTS'!$B$18+R232*'Comb LR RESULTS'!$B$19+S232*'Comb LR RESULTS'!$B$20+T232*'Comb LR RESULTS'!$B$21+U232*'Comb LR RESULTS'!$B$22</f>
        <v>-6.240906770650205E-2</v>
      </c>
      <c r="X232">
        <f>'NO Z LR RESULTS'!$B$17+'NO Z LR RESULTS'!$B$19*F232+'NO Z LR RESULTS'!$B$18*K232+'NO Z LR RESULTS'!$B$20*L232+'NO Z LR RESULTS'!$B$21*M232+'NO Z LR RESULTS'!$B$22*N232</f>
        <v>0.31603662489668072</v>
      </c>
    </row>
    <row r="233" spans="1:24" x14ac:dyDescent="0.3">
      <c r="A233" t="s">
        <v>145</v>
      </c>
      <c r="B233" t="s">
        <v>80</v>
      </c>
      <c r="C233">
        <v>2024</v>
      </c>
      <c r="D233">
        <v>381</v>
      </c>
      <c r="E233">
        <v>291</v>
      </c>
      <c r="F233">
        <v>16.2</v>
      </c>
      <c r="G233">
        <v>104.5</v>
      </c>
      <c r="H233">
        <v>108.6</v>
      </c>
      <c r="I233">
        <v>6.9</v>
      </c>
      <c r="J233">
        <v>15.2</v>
      </c>
      <c r="K233">
        <v>51.3</v>
      </c>
      <c r="L233">
        <v>36.1</v>
      </c>
      <c r="M233">
        <v>27.2</v>
      </c>
      <c r="N233">
        <v>89</v>
      </c>
      <c r="O233">
        <v>19.5</v>
      </c>
      <c r="P233">
        <v>10.3</v>
      </c>
      <c r="Q233">
        <f t="shared" si="18"/>
        <v>5.5175266935049934E-2</v>
      </c>
      <c r="R233">
        <f t="shared" si="19"/>
        <v>0.10086267032859726</v>
      </c>
      <c r="S233">
        <f t="shared" si="20"/>
        <v>-0.92809034146809266</v>
      </c>
      <c r="T233">
        <f t="shared" si="21"/>
        <v>-1.46635222525209</v>
      </c>
      <c r="U233">
        <f t="shared" si="22"/>
        <v>0.81552591033397182</v>
      </c>
      <c r="V233">
        <f t="shared" si="23"/>
        <v>-1.1977498568543219</v>
      </c>
      <c r="W233">
        <f>Q233*'Comb LR RESULTS'!$B$18+R233*'Comb LR RESULTS'!$B$19+S233*'Comb LR RESULTS'!$B$20+T233*'Comb LR RESULTS'!$B$21+U233*'Comb LR RESULTS'!$B$22</f>
        <v>-0.42824413575841563</v>
      </c>
      <c r="X233">
        <f>'NO Z LR RESULTS'!$B$17+'NO Z LR RESULTS'!$B$19*F233+'NO Z LR RESULTS'!$B$18*K233+'NO Z LR RESULTS'!$B$20*L233+'NO Z LR RESULTS'!$B$21*M233+'NO Z LR RESULTS'!$B$22*N233</f>
        <v>0.32971815964615364</v>
      </c>
    </row>
    <row r="234" spans="1:24" x14ac:dyDescent="0.3">
      <c r="A234" t="s">
        <v>155</v>
      </c>
      <c r="B234" t="s">
        <v>17</v>
      </c>
      <c r="C234">
        <v>2024</v>
      </c>
      <c r="D234">
        <v>397</v>
      </c>
      <c r="E234">
        <v>278</v>
      </c>
      <c r="F234">
        <v>16.2</v>
      </c>
      <c r="G234">
        <v>102.4</v>
      </c>
      <c r="H234">
        <v>108.2</v>
      </c>
      <c r="I234">
        <v>4.7</v>
      </c>
      <c r="J234">
        <v>9.6999999999999993</v>
      </c>
      <c r="K234">
        <v>48.2</v>
      </c>
      <c r="L234">
        <v>38.5</v>
      </c>
      <c r="M234">
        <v>35.6</v>
      </c>
      <c r="N234">
        <v>86.2</v>
      </c>
      <c r="O234">
        <v>27.6</v>
      </c>
      <c r="P234">
        <v>4.7</v>
      </c>
      <c r="Q234">
        <f t="shared" si="18"/>
        <v>0.60109209074438086</v>
      </c>
      <c r="R234">
        <f t="shared" si="19"/>
        <v>-0.66956555276457852</v>
      </c>
      <c r="S234">
        <f t="shared" si="20"/>
        <v>0.48002650520798734</v>
      </c>
      <c r="T234">
        <f t="shared" si="21"/>
        <v>-0.37102330461492461</v>
      </c>
      <c r="U234">
        <f t="shared" si="22"/>
        <v>0.28613687060113024</v>
      </c>
      <c r="V234">
        <f t="shared" si="23"/>
        <v>-1.2056601424442397</v>
      </c>
      <c r="W234">
        <f>Q234*'Comb LR RESULTS'!$B$18+R234*'Comb LR RESULTS'!$B$19+S234*'Comb LR RESULTS'!$B$20+T234*'Comb LR RESULTS'!$B$21+U234*'Comb LR RESULTS'!$B$22</f>
        <v>-0.65435904131683031</v>
      </c>
      <c r="X234">
        <f>'NO Z LR RESULTS'!$B$17+'NO Z LR RESULTS'!$B$19*F234+'NO Z LR RESULTS'!$B$18*K234+'NO Z LR RESULTS'!$B$20*L234+'NO Z LR RESULTS'!$B$21*M234+'NO Z LR RESULTS'!$B$22*N234</f>
        <v>0.30938277789347957</v>
      </c>
    </row>
    <row r="235" spans="1:24" x14ac:dyDescent="0.3">
      <c r="A235" t="s">
        <v>624</v>
      </c>
      <c r="B235" t="s">
        <v>17</v>
      </c>
      <c r="C235">
        <v>2024</v>
      </c>
      <c r="D235">
        <v>175</v>
      </c>
      <c r="E235">
        <v>132</v>
      </c>
      <c r="F235">
        <v>15.9</v>
      </c>
      <c r="G235">
        <v>102.5</v>
      </c>
      <c r="H235">
        <v>107.8</v>
      </c>
      <c r="I235">
        <v>13.6</v>
      </c>
      <c r="J235">
        <v>11.4</v>
      </c>
      <c r="K235">
        <v>53.5</v>
      </c>
      <c r="L235">
        <v>42.1</v>
      </c>
      <c r="M235">
        <v>33.200000000000003</v>
      </c>
      <c r="N235">
        <v>93.1</v>
      </c>
      <c r="O235">
        <v>30.7</v>
      </c>
      <c r="P235">
        <v>9.3000000000000007</v>
      </c>
      <c r="Q235">
        <f t="shared" si="18"/>
        <v>1.4199673264583781</v>
      </c>
      <c r="R235">
        <f t="shared" si="19"/>
        <v>-0.63287849452204836</v>
      </c>
      <c r="S235">
        <f t="shared" si="20"/>
        <v>7.7707406157679126E-2</v>
      </c>
      <c r="T235">
        <f t="shared" si="21"/>
        <v>4.817665266596545E-2</v>
      </c>
      <c r="U235">
        <f t="shared" si="22"/>
        <v>1.590702718514204</v>
      </c>
      <c r="V235">
        <f t="shared" si="23"/>
        <v>-0.8331446400695881</v>
      </c>
      <c r="W235">
        <f>Q235*'Comb LR RESULTS'!$B$18+R235*'Comb LR RESULTS'!$B$19+S235*'Comb LR RESULTS'!$B$20+T235*'Comb LR RESULTS'!$B$21+U235*'Comb LR RESULTS'!$B$22</f>
        <v>-0.48490354994654256</v>
      </c>
      <c r="X235">
        <f>'NO Z LR RESULTS'!$B$17+'NO Z LR RESULTS'!$B$19*F235+'NO Z LR RESULTS'!$B$18*K235+'NO Z LR RESULTS'!$B$20*L235+'NO Z LR RESULTS'!$B$21*M235+'NO Z LR RESULTS'!$B$22*N235</f>
        <v>0.32838377998473256</v>
      </c>
    </row>
    <row r="236" spans="1:24" x14ac:dyDescent="0.3">
      <c r="A236" t="s">
        <v>616</v>
      </c>
      <c r="B236" t="s">
        <v>44</v>
      </c>
      <c r="C236">
        <v>2024</v>
      </c>
      <c r="D236">
        <v>137</v>
      </c>
      <c r="E236">
        <v>88</v>
      </c>
      <c r="F236">
        <v>15.9</v>
      </c>
      <c r="G236">
        <v>101.8</v>
      </c>
      <c r="H236">
        <v>105.8</v>
      </c>
      <c r="I236">
        <v>15.9</v>
      </c>
      <c r="J236">
        <v>6.3</v>
      </c>
      <c r="K236">
        <v>48.7</v>
      </c>
      <c r="L236">
        <v>42.4</v>
      </c>
      <c r="M236">
        <v>33.4</v>
      </c>
      <c r="N236">
        <v>87.9</v>
      </c>
      <c r="O236">
        <v>29.6</v>
      </c>
      <c r="P236">
        <v>5.6</v>
      </c>
      <c r="Q236">
        <f t="shared" si="18"/>
        <v>1.4882069294345439</v>
      </c>
      <c r="R236">
        <f t="shared" si="19"/>
        <v>-0.88968790221977534</v>
      </c>
      <c r="S236">
        <f t="shared" si="20"/>
        <v>0.11123399774520411</v>
      </c>
      <c r="T236">
        <f t="shared" si="21"/>
        <v>-0.10057171927241472</v>
      </c>
      <c r="U236">
        <f t="shared" si="22"/>
        <v>0.60755164472464207</v>
      </c>
      <c r="V236">
        <f t="shared" si="23"/>
        <v>-0.22083833452749246</v>
      </c>
      <c r="W236">
        <f>Q236*'Comb LR RESULTS'!$B$18+R236*'Comb LR RESULTS'!$B$19+S236*'Comb LR RESULTS'!$B$20+T236*'Comb LR RESULTS'!$B$21+U236*'Comb LR RESULTS'!$B$22</f>
        <v>-0.58720898435839175</v>
      </c>
      <c r="X236">
        <f>'NO Z LR RESULTS'!$B$17+'NO Z LR RESULTS'!$B$19*F236+'NO Z LR RESULTS'!$B$18*K236+'NO Z LR RESULTS'!$B$20*L236+'NO Z LR RESULTS'!$B$21*M236+'NO Z LR RESULTS'!$B$22*N236</f>
        <v>0.31000188653053939</v>
      </c>
    </row>
    <row r="237" spans="1:24" x14ac:dyDescent="0.3">
      <c r="A237" t="s">
        <v>546</v>
      </c>
      <c r="B237" t="s">
        <v>48</v>
      </c>
      <c r="C237">
        <v>2024</v>
      </c>
      <c r="D237">
        <v>188</v>
      </c>
      <c r="E237">
        <v>132</v>
      </c>
      <c r="F237">
        <v>15.9</v>
      </c>
      <c r="G237">
        <v>104.5</v>
      </c>
      <c r="H237">
        <v>111.2</v>
      </c>
      <c r="I237">
        <v>5.3</v>
      </c>
      <c r="J237">
        <v>10</v>
      </c>
      <c r="K237">
        <v>45.3</v>
      </c>
      <c r="L237">
        <v>35.299999999999997</v>
      </c>
      <c r="M237">
        <v>39.6</v>
      </c>
      <c r="N237">
        <v>84.4</v>
      </c>
      <c r="O237">
        <v>30.8</v>
      </c>
      <c r="P237">
        <v>3.6</v>
      </c>
      <c r="Q237">
        <f t="shared" si="18"/>
        <v>-0.12679700766806146</v>
      </c>
      <c r="R237">
        <f t="shared" si="19"/>
        <v>0.10086267032859726</v>
      </c>
      <c r="S237">
        <f t="shared" si="20"/>
        <v>1.1505583369585015</v>
      </c>
      <c r="T237">
        <f t="shared" si="21"/>
        <v>6.1699231933091139E-2</v>
      </c>
      <c r="U237">
        <f t="shared" si="22"/>
        <v>-5.4184654941410615E-2</v>
      </c>
      <c r="V237">
        <f t="shared" si="23"/>
        <v>-1.060608787423464</v>
      </c>
      <c r="W237">
        <f>Q237*'Comb LR RESULTS'!$B$18+R237*'Comb LR RESULTS'!$B$19+S237*'Comb LR RESULTS'!$B$20+T237*'Comb LR RESULTS'!$B$21+U237*'Comb LR RESULTS'!$B$22</f>
        <v>-0.12274353820347769</v>
      </c>
      <c r="X237">
        <f>'NO Z LR RESULTS'!$B$17+'NO Z LR RESULTS'!$B$19*F237+'NO Z LR RESULTS'!$B$18*K237+'NO Z LR RESULTS'!$B$20*L237+'NO Z LR RESULTS'!$B$21*M237+'NO Z LR RESULTS'!$B$22*N237</f>
        <v>0.30254964074433022</v>
      </c>
    </row>
    <row r="238" spans="1:24" x14ac:dyDescent="0.3">
      <c r="A238" t="s">
        <v>216</v>
      </c>
      <c r="B238" t="s">
        <v>38</v>
      </c>
      <c r="C238">
        <v>2024</v>
      </c>
      <c r="D238">
        <v>311</v>
      </c>
      <c r="E238">
        <v>240</v>
      </c>
      <c r="F238">
        <v>15.8</v>
      </c>
      <c r="G238">
        <v>103.3</v>
      </c>
      <c r="H238">
        <v>108.6</v>
      </c>
      <c r="I238">
        <v>8.3000000000000007</v>
      </c>
      <c r="J238">
        <v>4.4000000000000004</v>
      </c>
      <c r="K238">
        <v>45.6</v>
      </c>
      <c r="L238">
        <v>41.2</v>
      </c>
      <c r="M238">
        <v>40</v>
      </c>
      <c r="N238">
        <v>92.5</v>
      </c>
      <c r="O238">
        <v>24.1</v>
      </c>
      <c r="P238">
        <v>9.1</v>
      </c>
      <c r="Q238">
        <f t="shared" si="18"/>
        <v>1.2152485175298793</v>
      </c>
      <c r="R238">
        <f t="shared" si="19"/>
        <v>-0.33938202858179112</v>
      </c>
      <c r="S238">
        <f t="shared" si="20"/>
        <v>1.2176115201335527</v>
      </c>
      <c r="T238">
        <f t="shared" si="21"/>
        <v>-0.84431357896431702</v>
      </c>
      <c r="U238">
        <f t="shared" si="22"/>
        <v>1.4772622100000246</v>
      </c>
      <c r="V238">
        <f t="shared" si="23"/>
        <v>-2.6633208201498064</v>
      </c>
      <c r="W238">
        <f>Q238*'Comb LR RESULTS'!$B$18+R238*'Comb LR RESULTS'!$B$19+S238*'Comb LR RESULTS'!$B$20+T238*'Comb LR RESULTS'!$B$21+U238*'Comb LR RESULTS'!$B$22</f>
        <v>-0.84510076755390884</v>
      </c>
      <c r="X238">
        <f>'NO Z LR RESULTS'!$B$17+'NO Z LR RESULTS'!$B$19*F238+'NO Z LR RESULTS'!$B$18*K238+'NO Z LR RESULTS'!$B$20*L238+'NO Z LR RESULTS'!$B$21*M238+'NO Z LR RESULTS'!$B$22*N238</f>
        <v>0.31643271248958077</v>
      </c>
    </row>
    <row r="239" spans="1:24" x14ac:dyDescent="0.3">
      <c r="A239" t="s">
        <v>618</v>
      </c>
      <c r="B239" t="s">
        <v>112</v>
      </c>
      <c r="C239">
        <v>2024</v>
      </c>
      <c r="D239">
        <v>178</v>
      </c>
      <c r="E239">
        <v>121</v>
      </c>
      <c r="F239">
        <v>15.7</v>
      </c>
      <c r="G239">
        <v>102.4</v>
      </c>
      <c r="H239">
        <v>108.2</v>
      </c>
      <c r="I239">
        <v>13.2</v>
      </c>
      <c r="J239">
        <v>20.2</v>
      </c>
      <c r="K239">
        <v>49.9</v>
      </c>
      <c r="L239">
        <v>29.7</v>
      </c>
      <c r="M239">
        <v>27.7</v>
      </c>
      <c r="N239">
        <v>75.8</v>
      </c>
      <c r="O239">
        <v>50.7</v>
      </c>
      <c r="P239">
        <v>-11.3</v>
      </c>
      <c r="Q239">
        <f t="shared" si="18"/>
        <v>-1.4006029298898339</v>
      </c>
      <c r="R239">
        <f t="shared" si="19"/>
        <v>-0.66956555276457852</v>
      </c>
      <c r="S239">
        <f t="shared" si="20"/>
        <v>-0.84427386249927838</v>
      </c>
      <c r="T239">
        <f t="shared" si="21"/>
        <v>2.7526925060910652</v>
      </c>
      <c r="U239">
        <f t="shared" si="22"/>
        <v>-1.6801652769779989</v>
      </c>
      <c r="V239">
        <f t="shared" si="23"/>
        <v>3.2069631629139304</v>
      </c>
      <c r="W239">
        <f>Q239*'Comb LR RESULTS'!$B$18+R239*'Comb LR RESULTS'!$B$19+S239*'Comb LR RESULTS'!$B$20+T239*'Comb LR RESULTS'!$B$21+U239*'Comb LR RESULTS'!$B$22</f>
        <v>0.85114516925908812</v>
      </c>
      <c r="X239">
        <f>'NO Z LR RESULTS'!$B$17+'NO Z LR RESULTS'!$B$19*F239+'NO Z LR RESULTS'!$B$18*K239+'NO Z LR RESULTS'!$B$20*L239+'NO Z LR RESULTS'!$B$21*M239+'NO Z LR RESULTS'!$B$22*N239</f>
        <v>0.29906609045230237</v>
      </c>
    </row>
    <row r="240" spans="1:24" x14ac:dyDescent="0.3">
      <c r="A240" t="s">
        <v>158</v>
      </c>
      <c r="B240" t="s">
        <v>112</v>
      </c>
      <c r="C240">
        <v>2024</v>
      </c>
      <c r="D240">
        <v>321</v>
      </c>
      <c r="E240">
        <v>210</v>
      </c>
      <c r="F240">
        <v>15.7</v>
      </c>
      <c r="G240">
        <v>104.1</v>
      </c>
      <c r="H240">
        <v>110.8</v>
      </c>
      <c r="I240">
        <v>4.8</v>
      </c>
      <c r="J240">
        <v>17.5</v>
      </c>
      <c r="K240">
        <v>56.9</v>
      </c>
      <c r="L240">
        <v>39.4</v>
      </c>
      <c r="M240">
        <v>19.100000000000001</v>
      </c>
      <c r="N240">
        <v>90.1</v>
      </c>
      <c r="O240">
        <v>22.9</v>
      </c>
      <c r="P240">
        <v>5.5</v>
      </c>
      <c r="Q240">
        <f t="shared" si="18"/>
        <v>0.80581089967287978</v>
      </c>
      <c r="R240">
        <f t="shared" si="19"/>
        <v>-4.5885562641533942E-2</v>
      </c>
      <c r="S240">
        <f t="shared" si="20"/>
        <v>-2.2859173007628835</v>
      </c>
      <c r="T240">
        <f t="shared" si="21"/>
        <v>-1.0065845301698233</v>
      </c>
      <c r="U240">
        <f t="shared" si="22"/>
        <v>1.0235001759433016</v>
      </c>
      <c r="V240">
        <f t="shared" si="23"/>
        <v>1.0157579316811045</v>
      </c>
      <c r="W240">
        <f>Q240*'Comb LR RESULTS'!$B$18+R240*'Comb LR RESULTS'!$B$19+S240*'Comb LR RESULTS'!$B$20+T240*'Comb LR RESULTS'!$B$21+U240*'Comb LR RESULTS'!$B$22</f>
        <v>-5.8643273582683092E-2</v>
      </c>
      <c r="X240">
        <f>'NO Z LR RESULTS'!$B$17+'NO Z LR RESULTS'!$B$19*F240+'NO Z LR RESULTS'!$B$18*K240+'NO Z LR RESULTS'!$B$20*L240+'NO Z LR RESULTS'!$B$21*M240+'NO Z LR RESULTS'!$B$22*N240</f>
        <v>0.33743707711687815</v>
      </c>
    </row>
    <row r="241" spans="1:24" x14ac:dyDescent="0.3">
      <c r="A241" t="s">
        <v>620</v>
      </c>
      <c r="B241" t="s">
        <v>64</v>
      </c>
      <c r="C241">
        <v>2024</v>
      </c>
      <c r="D241">
        <v>131</v>
      </c>
      <c r="E241">
        <v>77</v>
      </c>
      <c r="F241">
        <v>15.6</v>
      </c>
      <c r="G241">
        <v>101.4</v>
      </c>
      <c r="H241">
        <v>106.9</v>
      </c>
      <c r="I241">
        <v>13</v>
      </c>
      <c r="J241">
        <v>2.7</v>
      </c>
      <c r="K241">
        <v>44.8</v>
      </c>
      <c r="L241">
        <v>42.1</v>
      </c>
      <c r="M241">
        <v>32.299999999999997</v>
      </c>
      <c r="N241">
        <v>77</v>
      </c>
      <c r="O241">
        <v>52.6</v>
      </c>
      <c r="P241">
        <v>-8.6</v>
      </c>
      <c r="Q241">
        <f t="shared" si="18"/>
        <v>1.4199673264583781</v>
      </c>
      <c r="R241">
        <f t="shared" si="19"/>
        <v>-1.0364361351899014</v>
      </c>
      <c r="S241">
        <f t="shared" si="20"/>
        <v>-7.3162255986187516E-2</v>
      </c>
      <c r="T241">
        <f t="shared" si="21"/>
        <v>3.0096215121664494</v>
      </c>
      <c r="U241">
        <f t="shared" si="22"/>
        <v>-1.4532842599496374</v>
      </c>
      <c r="V241">
        <f t="shared" si="23"/>
        <v>4.9195992193707507</v>
      </c>
      <c r="W241">
        <f>Q241*'Comb LR RESULTS'!$B$18+R241*'Comb LR RESULTS'!$B$19+S241*'Comb LR RESULTS'!$B$20+T241*'Comb LR RESULTS'!$B$21+U241*'Comb LR RESULTS'!$B$22</f>
        <v>0.80249353432266413</v>
      </c>
      <c r="X241">
        <f>'NO Z LR RESULTS'!$B$17+'NO Z LR RESULTS'!$B$19*F241+'NO Z LR RESULTS'!$B$18*K241+'NO Z LR RESULTS'!$B$20*L241+'NO Z LR RESULTS'!$B$21*M241+'NO Z LR RESULTS'!$B$22*N241</f>
        <v>0.27745771856531121</v>
      </c>
    </row>
    <row r="242" spans="1:24" x14ac:dyDescent="0.3">
      <c r="A242" t="s">
        <v>222</v>
      </c>
      <c r="B242" t="s">
        <v>54</v>
      </c>
      <c r="C242">
        <v>2024</v>
      </c>
      <c r="D242">
        <v>343</v>
      </c>
      <c r="E242">
        <v>243</v>
      </c>
      <c r="F242">
        <v>15.6</v>
      </c>
      <c r="G242">
        <v>102.7</v>
      </c>
      <c r="H242">
        <v>107.8</v>
      </c>
      <c r="I242">
        <v>9.1</v>
      </c>
      <c r="J242">
        <v>15.2</v>
      </c>
      <c r="K242">
        <v>56.7</v>
      </c>
      <c r="L242">
        <v>41.5</v>
      </c>
      <c r="M242">
        <v>24.2</v>
      </c>
      <c r="N242">
        <v>87.4</v>
      </c>
      <c r="O242">
        <v>17.100000000000001</v>
      </c>
      <c r="P242">
        <v>9.1</v>
      </c>
      <c r="Q242">
        <f t="shared" si="18"/>
        <v>1.2834881205060449</v>
      </c>
      <c r="R242">
        <f t="shared" si="19"/>
        <v>-0.55950437803698272</v>
      </c>
      <c r="S242">
        <f t="shared" si="20"/>
        <v>-1.4309892152809782</v>
      </c>
      <c r="T242">
        <f t="shared" si="21"/>
        <v>-1.7908941276631016</v>
      </c>
      <c r="U242">
        <f t="shared" si="22"/>
        <v>0.51301788762949174</v>
      </c>
      <c r="V242">
        <f t="shared" si="23"/>
        <v>-0.14893905754255288</v>
      </c>
      <c r="W242">
        <f>Q242*'Comb LR RESULTS'!$B$18+R242*'Comb LR RESULTS'!$B$19+S242*'Comb LR RESULTS'!$B$20+T242*'Comb LR RESULTS'!$B$21+U242*'Comb LR RESULTS'!$B$22</f>
        <v>-0.74677119570208561</v>
      </c>
      <c r="X242">
        <f>'NO Z LR RESULTS'!$B$17+'NO Z LR RESULTS'!$B$19*F242+'NO Z LR RESULTS'!$B$18*K242+'NO Z LR RESULTS'!$B$20*L242+'NO Z LR RESULTS'!$B$21*M242+'NO Z LR RESULTS'!$B$22*N242</f>
        <v>0.32230135697188689</v>
      </c>
    </row>
    <row r="243" spans="1:24" x14ac:dyDescent="0.3">
      <c r="A243" t="s">
        <v>203</v>
      </c>
      <c r="B243" t="s">
        <v>99</v>
      </c>
      <c r="C243">
        <v>2024</v>
      </c>
      <c r="D243">
        <v>338</v>
      </c>
      <c r="E243">
        <v>215</v>
      </c>
      <c r="F243">
        <v>15.3</v>
      </c>
      <c r="G243">
        <v>104.3</v>
      </c>
      <c r="H243">
        <v>112.3</v>
      </c>
      <c r="I243">
        <v>9.8000000000000007</v>
      </c>
      <c r="J243">
        <v>12.2</v>
      </c>
      <c r="K243">
        <v>47.6</v>
      </c>
      <c r="L243">
        <v>35.4</v>
      </c>
      <c r="M243">
        <v>35.299999999999997</v>
      </c>
      <c r="N243">
        <v>84.8</v>
      </c>
      <c r="O243">
        <v>34.6</v>
      </c>
      <c r="P243">
        <v>1.3</v>
      </c>
      <c r="Q243">
        <f t="shared" si="18"/>
        <v>-0.10405047334267233</v>
      </c>
      <c r="R243">
        <f t="shared" si="19"/>
        <v>2.7488553843531664E-2</v>
      </c>
      <c r="S243">
        <f t="shared" si="20"/>
        <v>0.42973661782669809</v>
      </c>
      <c r="T243">
        <f t="shared" si="21"/>
        <v>0.57555724408386011</v>
      </c>
      <c r="U243">
        <f t="shared" si="22"/>
        <v>2.1442350734708081E-2</v>
      </c>
      <c r="V243">
        <f t="shared" si="23"/>
        <v>4.7816356023313231E-2</v>
      </c>
      <c r="W243">
        <f>Q243*'Comb LR RESULTS'!$B$18+R243*'Comb LR RESULTS'!$B$19+S243*'Comb LR RESULTS'!$B$20+T243*'Comb LR RESULTS'!$B$21+U243*'Comb LR RESULTS'!$B$22</f>
        <v>0.14956230604098281</v>
      </c>
      <c r="X243">
        <f>'NO Z LR RESULTS'!$B$17+'NO Z LR RESULTS'!$B$19*F243+'NO Z LR RESULTS'!$B$18*K243+'NO Z LR RESULTS'!$B$20*L243+'NO Z LR RESULTS'!$B$21*M243+'NO Z LR RESULTS'!$B$22*N243</f>
        <v>0.30697007584144698</v>
      </c>
    </row>
    <row r="244" spans="1:24" x14ac:dyDescent="0.3">
      <c r="A244" t="s">
        <v>178</v>
      </c>
      <c r="B244" t="s">
        <v>29</v>
      </c>
      <c r="C244">
        <v>2024</v>
      </c>
      <c r="D244">
        <v>371</v>
      </c>
      <c r="E244">
        <v>275</v>
      </c>
      <c r="F244">
        <v>14.9</v>
      </c>
      <c r="G244">
        <v>101.1</v>
      </c>
      <c r="H244">
        <v>107.9</v>
      </c>
      <c r="I244">
        <v>13.1</v>
      </c>
      <c r="J244">
        <v>15</v>
      </c>
      <c r="K244">
        <v>49</v>
      </c>
      <c r="L244">
        <v>34</v>
      </c>
      <c r="M244">
        <v>41.7</v>
      </c>
      <c r="N244">
        <v>89.8</v>
      </c>
      <c r="O244">
        <v>28.9</v>
      </c>
      <c r="P244">
        <v>12.7</v>
      </c>
      <c r="Q244">
        <f t="shared" si="18"/>
        <v>-0.42250195389811523</v>
      </c>
      <c r="R244">
        <f t="shared" si="19"/>
        <v>-1.1464973099175024</v>
      </c>
      <c r="S244">
        <f t="shared" si="20"/>
        <v>1.5025875486275218</v>
      </c>
      <c r="T244">
        <f t="shared" si="21"/>
        <v>-0.19522977414229356</v>
      </c>
      <c r="U244">
        <f t="shared" si="22"/>
        <v>0.96677992168621196</v>
      </c>
      <c r="V244">
        <f t="shared" si="23"/>
        <v>-4.2335965082716447</v>
      </c>
      <c r="W244">
        <f>Q244*'Comb LR RESULTS'!$B$18+R244*'Comb LR RESULTS'!$B$19+S244*'Comb LR RESULTS'!$B$20+T244*'Comb LR RESULTS'!$B$21+U244*'Comb LR RESULTS'!$B$22</f>
        <v>-1.2711221599303817</v>
      </c>
      <c r="X244">
        <f>'NO Z LR RESULTS'!$B$17+'NO Z LR RESULTS'!$B$19*F244+'NO Z LR RESULTS'!$B$18*K244+'NO Z LR RESULTS'!$B$20*L244+'NO Z LR RESULTS'!$B$21*M244+'NO Z LR RESULTS'!$B$22*N244</f>
        <v>0.31721668692717719</v>
      </c>
    </row>
    <row r="245" spans="1:24" x14ac:dyDescent="0.3">
      <c r="A245" t="s">
        <v>120</v>
      </c>
      <c r="B245" t="s">
        <v>29</v>
      </c>
      <c r="C245">
        <v>2024</v>
      </c>
      <c r="D245">
        <v>150</v>
      </c>
      <c r="E245">
        <v>94</v>
      </c>
      <c r="F245">
        <v>14.9</v>
      </c>
      <c r="G245">
        <v>103</v>
      </c>
      <c r="H245">
        <v>110.2</v>
      </c>
      <c r="I245">
        <v>9.6</v>
      </c>
      <c r="J245">
        <v>20.2</v>
      </c>
      <c r="K245">
        <v>49.2</v>
      </c>
      <c r="L245">
        <v>29</v>
      </c>
      <c r="M245">
        <v>34.700000000000003</v>
      </c>
      <c r="N245">
        <v>77.2</v>
      </c>
      <c r="O245">
        <v>36</v>
      </c>
      <c r="P245">
        <v>-3.9</v>
      </c>
      <c r="Q245">
        <f t="shared" si="18"/>
        <v>-1.5598286701675554</v>
      </c>
      <c r="R245">
        <f t="shared" si="19"/>
        <v>-0.44944320330938692</v>
      </c>
      <c r="S245">
        <f t="shared" si="20"/>
        <v>0.32915684306412191</v>
      </c>
      <c r="T245">
        <f t="shared" si="21"/>
        <v>0.76487335382361687</v>
      </c>
      <c r="U245">
        <f t="shared" si="22"/>
        <v>-1.4154707571115768</v>
      </c>
      <c r="V245">
        <f t="shared" si="23"/>
        <v>-0.15808460560587068</v>
      </c>
      <c r="W245">
        <f>Q245*'Comb LR RESULTS'!$B$18+R245*'Comb LR RESULTS'!$B$19+S245*'Comb LR RESULTS'!$B$20+T245*'Comb LR RESULTS'!$B$21+U245*'Comb LR RESULTS'!$B$22</f>
        <v>-2.9531677097925452E-2</v>
      </c>
      <c r="X245">
        <f>'NO Z LR RESULTS'!$B$17+'NO Z LR RESULTS'!$B$19*F245+'NO Z LR RESULTS'!$B$18*K245+'NO Z LR RESULTS'!$B$20*L245+'NO Z LR RESULTS'!$B$21*M245+'NO Z LR RESULTS'!$B$22*N245</f>
        <v>0.29518799513552263</v>
      </c>
    </row>
    <row r="246" spans="1:24" x14ac:dyDescent="0.3">
      <c r="A246" t="s">
        <v>674</v>
      </c>
      <c r="B246" t="s">
        <v>61</v>
      </c>
      <c r="C246">
        <v>2024</v>
      </c>
      <c r="D246">
        <v>126</v>
      </c>
      <c r="E246">
        <v>88</v>
      </c>
      <c r="F246">
        <v>14.8</v>
      </c>
      <c r="G246">
        <v>102.2</v>
      </c>
      <c r="H246">
        <v>108.6</v>
      </c>
      <c r="I246">
        <v>9.1</v>
      </c>
      <c r="J246">
        <v>3.3</v>
      </c>
      <c r="K246">
        <v>42</v>
      </c>
      <c r="L246">
        <v>38.700000000000003</v>
      </c>
      <c r="M246">
        <v>42.6</v>
      </c>
      <c r="N246">
        <v>85.6</v>
      </c>
      <c r="O246">
        <v>34.299999999999997</v>
      </c>
      <c r="P246">
        <v>-2.2999999999999998</v>
      </c>
      <c r="Q246">
        <f t="shared" si="18"/>
        <v>0.64658515939515915</v>
      </c>
      <c r="R246">
        <f t="shared" si="19"/>
        <v>-0.74293966924964416</v>
      </c>
      <c r="S246">
        <f t="shared" si="20"/>
        <v>1.6534572107713872</v>
      </c>
      <c r="T246">
        <f t="shared" si="21"/>
        <v>0.53498950628248299</v>
      </c>
      <c r="U246">
        <f t="shared" si="22"/>
        <v>0.17269636208694816</v>
      </c>
      <c r="V246">
        <f t="shared" si="23"/>
        <v>-1.3875185764303373</v>
      </c>
      <c r="W246">
        <f>Q246*'Comb LR RESULTS'!$B$18+R246*'Comb LR RESULTS'!$B$19+S246*'Comb LR RESULTS'!$B$20+T246*'Comb LR RESULTS'!$B$21+U246*'Comb LR RESULTS'!$B$22</f>
        <v>-0.54803489330902633</v>
      </c>
      <c r="X246">
        <f>'NO Z LR RESULTS'!$B$17+'NO Z LR RESULTS'!$B$19*F246+'NO Z LR RESULTS'!$B$18*K246+'NO Z LR RESULTS'!$B$20*L246+'NO Z LR RESULTS'!$B$21*M246+'NO Z LR RESULTS'!$B$22*N246</f>
        <v>0.29308192380315129</v>
      </c>
    </row>
    <row r="247" spans="1:24" x14ac:dyDescent="0.3">
      <c r="A247" t="s">
        <v>153</v>
      </c>
      <c r="B247" t="s">
        <v>17</v>
      </c>
      <c r="C247">
        <v>2024</v>
      </c>
      <c r="D247">
        <v>346</v>
      </c>
      <c r="E247">
        <v>231</v>
      </c>
      <c r="F247">
        <v>14.7</v>
      </c>
      <c r="G247">
        <v>102.8</v>
      </c>
      <c r="H247">
        <v>108.9</v>
      </c>
      <c r="I247">
        <v>8.1999999999999993</v>
      </c>
      <c r="J247">
        <v>16.8</v>
      </c>
      <c r="K247">
        <v>49.3</v>
      </c>
      <c r="L247">
        <v>32.5</v>
      </c>
      <c r="M247">
        <v>25.9</v>
      </c>
      <c r="N247">
        <v>78.099999999999994</v>
      </c>
      <c r="O247">
        <v>26.6</v>
      </c>
      <c r="P247">
        <v>-0.1</v>
      </c>
      <c r="Q247">
        <f t="shared" si="18"/>
        <v>-0.7636999687789473</v>
      </c>
      <c r="R247">
        <f t="shared" si="19"/>
        <v>-0.52281731979445256</v>
      </c>
      <c r="S247">
        <f t="shared" si="20"/>
        <v>-1.1460131867870098</v>
      </c>
      <c r="T247">
        <f t="shared" si="21"/>
        <v>-0.50624909728617962</v>
      </c>
      <c r="U247">
        <f t="shared" si="22"/>
        <v>-1.2453099943403076</v>
      </c>
      <c r="V247">
        <f t="shared" si="23"/>
        <v>0.59855679526773808</v>
      </c>
      <c r="W247">
        <f>Q247*'Comb LR RESULTS'!$B$18+R247*'Comb LR RESULTS'!$B$19+S247*'Comb LR RESULTS'!$B$20+T247*'Comb LR RESULTS'!$B$21+U247*'Comb LR RESULTS'!$B$22</f>
        <v>-0.24750198232660242</v>
      </c>
      <c r="X247">
        <f>'NO Z LR RESULTS'!$B$17+'NO Z LR RESULTS'!$B$19*F247+'NO Z LR RESULTS'!$B$18*K247+'NO Z LR RESULTS'!$B$20*L247+'NO Z LR RESULTS'!$B$21*M247+'NO Z LR RESULTS'!$B$22*N247</f>
        <v>0.29970390329731289</v>
      </c>
    </row>
    <row r="248" spans="1:24" x14ac:dyDescent="0.3">
      <c r="A248" t="s">
        <v>549</v>
      </c>
      <c r="B248" t="s">
        <v>25</v>
      </c>
      <c r="C248">
        <v>2024</v>
      </c>
      <c r="D248">
        <v>191</v>
      </c>
      <c r="E248">
        <v>137</v>
      </c>
      <c r="F248">
        <v>14.6</v>
      </c>
      <c r="G248">
        <v>103.8</v>
      </c>
      <c r="H248">
        <v>112.7</v>
      </c>
      <c r="I248">
        <v>8</v>
      </c>
      <c r="J248">
        <v>12.1</v>
      </c>
      <c r="K248">
        <v>48.4</v>
      </c>
      <c r="L248">
        <v>36.299999999999997</v>
      </c>
      <c r="M248">
        <v>28.5</v>
      </c>
      <c r="N248">
        <v>85</v>
      </c>
      <c r="O248">
        <v>27.5</v>
      </c>
      <c r="P248">
        <v>1.5</v>
      </c>
      <c r="Q248">
        <f t="shared" si="18"/>
        <v>0.10066833558582657</v>
      </c>
      <c r="R248">
        <f t="shared" si="19"/>
        <v>-0.15594673736912973</v>
      </c>
      <c r="S248">
        <f t="shared" si="20"/>
        <v>-0.71016749614917551</v>
      </c>
      <c r="T248">
        <f t="shared" si="21"/>
        <v>-0.3845458838820503</v>
      </c>
      <c r="U248">
        <f t="shared" si="22"/>
        <v>5.9255853572768774E-2</v>
      </c>
      <c r="V248">
        <f t="shared" si="23"/>
        <v>0.21108735691105329</v>
      </c>
      <c r="W248">
        <f>Q248*'Comb LR RESULTS'!$B$18+R248*'Comb LR RESULTS'!$B$19+S248*'Comb LR RESULTS'!$B$20+T248*'Comb LR RESULTS'!$B$21+U248*'Comb LR RESULTS'!$B$22</f>
        <v>-0.12104511803174069</v>
      </c>
      <c r="X248">
        <f>'NO Z LR RESULTS'!$B$17+'NO Z LR RESULTS'!$B$19*F248+'NO Z LR RESULTS'!$B$18*K248+'NO Z LR RESULTS'!$B$20*L248+'NO Z LR RESULTS'!$B$21*M248+'NO Z LR RESULTS'!$B$22*N248</f>
        <v>0.3104814594593589</v>
      </c>
    </row>
    <row r="249" spans="1:24" x14ac:dyDescent="0.3">
      <c r="A249" t="s">
        <v>388</v>
      </c>
      <c r="B249" t="s">
        <v>88</v>
      </c>
      <c r="C249">
        <v>2024</v>
      </c>
      <c r="D249">
        <v>252</v>
      </c>
      <c r="E249">
        <v>185</v>
      </c>
      <c r="F249">
        <v>14.6</v>
      </c>
      <c r="G249">
        <v>103</v>
      </c>
      <c r="H249">
        <v>111.7</v>
      </c>
      <c r="I249">
        <v>9.1999999999999993</v>
      </c>
      <c r="J249">
        <v>7.9</v>
      </c>
      <c r="K249">
        <v>48.2</v>
      </c>
      <c r="L249">
        <v>40.299999999999997</v>
      </c>
      <c r="M249">
        <v>35.5</v>
      </c>
      <c r="N249">
        <v>86.4</v>
      </c>
      <c r="O249">
        <v>31.6</v>
      </c>
      <c r="P249">
        <v>5.4</v>
      </c>
      <c r="Q249">
        <f t="shared" si="18"/>
        <v>1.0105297086013787</v>
      </c>
      <c r="R249">
        <f t="shared" si="19"/>
        <v>-0.44944320330938692</v>
      </c>
      <c r="S249">
        <f t="shared" si="20"/>
        <v>0.46326320941422428</v>
      </c>
      <c r="T249">
        <f t="shared" si="21"/>
        <v>0.1698798660700952</v>
      </c>
      <c r="U249">
        <f t="shared" si="22"/>
        <v>0.32395037343919092</v>
      </c>
      <c r="V249">
        <f t="shared" si="23"/>
        <v>-5.6247211491328164E-2</v>
      </c>
      <c r="W249">
        <f>Q249*'Comb LR RESULTS'!$B$18+R249*'Comb LR RESULTS'!$B$19+S249*'Comb LR RESULTS'!$B$20+T249*'Comb LR RESULTS'!$B$21+U249*'Comb LR RESULTS'!$B$22</f>
        <v>-0.26330657952780562</v>
      </c>
      <c r="X249">
        <f>'NO Z LR RESULTS'!$B$17+'NO Z LR RESULTS'!$B$19*F249+'NO Z LR RESULTS'!$B$18*K249+'NO Z LR RESULTS'!$B$20*L249+'NO Z LR RESULTS'!$B$21*M249+'NO Z LR RESULTS'!$B$22*N249</f>
        <v>0.30279345834640731</v>
      </c>
    </row>
    <row r="250" spans="1:24" x14ac:dyDescent="0.3">
      <c r="A250" t="s">
        <v>379</v>
      </c>
      <c r="B250" t="s">
        <v>29</v>
      </c>
      <c r="C250">
        <v>2024</v>
      </c>
      <c r="D250">
        <v>344</v>
      </c>
      <c r="E250">
        <v>267</v>
      </c>
      <c r="F250">
        <v>14.6</v>
      </c>
      <c r="G250">
        <v>103.5</v>
      </c>
      <c r="H250">
        <v>109.5</v>
      </c>
      <c r="I250">
        <v>8.1999999999999993</v>
      </c>
      <c r="J250">
        <v>14.2</v>
      </c>
      <c r="K250">
        <v>47.8</v>
      </c>
      <c r="L250">
        <v>33.6</v>
      </c>
      <c r="M250">
        <v>38.700000000000003</v>
      </c>
      <c r="N250">
        <v>90.3</v>
      </c>
      <c r="O250">
        <v>34.1</v>
      </c>
      <c r="P250">
        <v>6.9</v>
      </c>
      <c r="Q250">
        <f t="shared" si="18"/>
        <v>-0.51348809119967009</v>
      </c>
      <c r="R250">
        <f t="shared" si="19"/>
        <v>-0.26600791209672553</v>
      </c>
      <c r="S250">
        <f t="shared" si="20"/>
        <v>0.99968867481463608</v>
      </c>
      <c r="T250">
        <f t="shared" si="21"/>
        <v>0.50794434774823261</v>
      </c>
      <c r="U250">
        <f t="shared" si="22"/>
        <v>1.0613136787813624</v>
      </c>
      <c r="V250">
        <f t="shared" si="23"/>
        <v>-2.3325540091441614</v>
      </c>
      <c r="W250">
        <f>Q250*'Comb LR RESULTS'!$B$18+R250*'Comb LR RESULTS'!$B$19+S250*'Comb LR RESULTS'!$B$20+T250*'Comb LR RESULTS'!$B$21+U250*'Comb LR RESULTS'!$B$22</f>
        <v>-0.34530021248597831</v>
      </c>
      <c r="X250">
        <f>'NO Z LR RESULTS'!$B$17+'NO Z LR RESULTS'!$B$19*F250+'NO Z LR RESULTS'!$B$18*K250+'NO Z LR RESULTS'!$B$20*L250+'NO Z LR RESULTS'!$B$21*M250+'NO Z LR RESULTS'!$B$22*N250</f>
        <v>0.31995624996526806</v>
      </c>
    </row>
    <row r="251" spans="1:24" x14ac:dyDescent="0.3">
      <c r="A251" t="s">
        <v>381</v>
      </c>
      <c r="B251" t="s">
        <v>172</v>
      </c>
      <c r="C251">
        <v>2024</v>
      </c>
      <c r="D251">
        <v>292</v>
      </c>
      <c r="E251">
        <v>212</v>
      </c>
      <c r="F251">
        <v>14.6</v>
      </c>
      <c r="G251">
        <v>103.8</v>
      </c>
      <c r="H251">
        <v>109.2</v>
      </c>
      <c r="I251">
        <v>8</v>
      </c>
      <c r="J251">
        <v>13.8</v>
      </c>
      <c r="K251">
        <v>50.4</v>
      </c>
      <c r="L251">
        <v>36.6</v>
      </c>
      <c r="M251">
        <v>30.2</v>
      </c>
      <c r="N251">
        <v>90.5</v>
      </c>
      <c r="O251">
        <v>21.2</v>
      </c>
      <c r="P251">
        <v>8.6</v>
      </c>
      <c r="Q251">
        <f t="shared" si="18"/>
        <v>0.16890793856199393</v>
      </c>
      <c r="R251">
        <f t="shared" si="19"/>
        <v>-0.15594673736912973</v>
      </c>
      <c r="S251">
        <f t="shared" si="20"/>
        <v>-0.4251914676552071</v>
      </c>
      <c r="T251">
        <f t="shared" si="21"/>
        <v>-1.2364683777109566</v>
      </c>
      <c r="U251">
        <f t="shared" si="22"/>
        <v>1.099127181619423</v>
      </c>
      <c r="V251">
        <f t="shared" si="23"/>
        <v>-1.8974428904823086</v>
      </c>
      <c r="W251">
        <f>Q251*'Comb LR RESULTS'!$B$18+R251*'Comb LR RESULTS'!$B$19+S251*'Comb LR RESULTS'!$B$20+T251*'Comb LR RESULTS'!$B$21+U251*'Comb LR RESULTS'!$B$22</f>
        <v>-0.62672021195625593</v>
      </c>
      <c r="X251">
        <f>'NO Z LR RESULTS'!$B$17+'NO Z LR RESULTS'!$B$19*F251+'NO Z LR RESULTS'!$B$18*K251+'NO Z LR RESULTS'!$B$20*L251+'NO Z LR RESULTS'!$B$21*M251+'NO Z LR RESULTS'!$B$22*N251</f>
        <v>0.32530910946254266</v>
      </c>
    </row>
    <row r="252" spans="1:24" x14ac:dyDescent="0.3">
      <c r="A252" t="s">
        <v>193</v>
      </c>
      <c r="B252" t="s">
        <v>48</v>
      </c>
      <c r="C252">
        <v>2024</v>
      </c>
      <c r="D252">
        <v>309</v>
      </c>
      <c r="E252">
        <v>234</v>
      </c>
      <c r="F252">
        <v>14.5</v>
      </c>
      <c r="G252">
        <v>102.3</v>
      </c>
      <c r="H252">
        <v>109.2</v>
      </c>
      <c r="I252">
        <v>15.8</v>
      </c>
      <c r="J252">
        <v>10.4</v>
      </c>
      <c r="K252">
        <v>47</v>
      </c>
      <c r="L252">
        <v>36.6</v>
      </c>
      <c r="M252">
        <v>35.9</v>
      </c>
      <c r="N252">
        <v>85.4</v>
      </c>
      <c r="O252">
        <v>27.6</v>
      </c>
      <c r="P252">
        <v>5.2</v>
      </c>
      <c r="Q252">
        <f t="shared" si="18"/>
        <v>0.16890793856199393</v>
      </c>
      <c r="R252">
        <f t="shared" si="19"/>
        <v>-0.7062526110071139</v>
      </c>
      <c r="S252">
        <f t="shared" si="20"/>
        <v>0.53031639258927543</v>
      </c>
      <c r="T252">
        <f t="shared" si="21"/>
        <v>-0.37102330461492461</v>
      </c>
      <c r="U252">
        <f t="shared" si="22"/>
        <v>0.13488285924889015</v>
      </c>
      <c r="V252">
        <f t="shared" si="23"/>
        <v>-1.5735672288982103</v>
      </c>
      <c r="W252">
        <f>Q252*'Comb LR RESULTS'!$B$18+R252*'Comb LR RESULTS'!$B$19+S252*'Comb LR RESULTS'!$B$20+T252*'Comb LR RESULTS'!$B$21+U252*'Comb LR RESULTS'!$B$22</f>
        <v>-0.70910283726747603</v>
      </c>
      <c r="X252">
        <f>'NO Z LR RESULTS'!$B$17+'NO Z LR RESULTS'!$B$19*F252+'NO Z LR RESULTS'!$B$18*K252+'NO Z LR RESULTS'!$B$20*L252+'NO Z LR RESULTS'!$B$21*M252+'NO Z LR RESULTS'!$B$22*N252</f>
        <v>0.3036817698365083</v>
      </c>
    </row>
    <row r="253" spans="1:24" x14ac:dyDescent="0.3">
      <c r="A253" t="s">
        <v>217</v>
      </c>
      <c r="B253" t="s">
        <v>29</v>
      </c>
      <c r="C253">
        <v>2024</v>
      </c>
      <c r="D253">
        <v>354</v>
      </c>
      <c r="E253">
        <v>278</v>
      </c>
      <c r="F253">
        <v>14.4</v>
      </c>
      <c r="G253">
        <v>102</v>
      </c>
      <c r="H253">
        <v>107.2</v>
      </c>
      <c r="I253">
        <v>10.1</v>
      </c>
      <c r="J253">
        <v>13.1</v>
      </c>
      <c r="K253">
        <v>50.2</v>
      </c>
      <c r="L253">
        <v>37.1</v>
      </c>
      <c r="M253">
        <v>27.7</v>
      </c>
      <c r="N253">
        <v>92.1</v>
      </c>
      <c r="O253">
        <v>17.899999999999999</v>
      </c>
      <c r="P253">
        <v>12.9</v>
      </c>
      <c r="Q253">
        <f t="shared" si="18"/>
        <v>0.28264061018893794</v>
      </c>
      <c r="R253">
        <f t="shared" si="19"/>
        <v>-0.8163137857347097</v>
      </c>
      <c r="S253">
        <f t="shared" si="20"/>
        <v>-0.84427386249927838</v>
      </c>
      <c r="T253">
        <f t="shared" si="21"/>
        <v>-1.6827134935260981</v>
      </c>
      <c r="U253">
        <f t="shared" si="22"/>
        <v>1.4016352043239031</v>
      </c>
      <c r="V253">
        <f t="shared" si="23"/>
        <v>-2.7737480108964943</v>
      </c>
      <c r="W253">
        <f>Q253*'Comb LR RESULTS'!$B$18+R253*'Comb LR RESULTS'!$B$19+S253*'Comb LR RESULTS'!$B$20+T253*'Comb LR RESULTS'!$B$21+U253*'Comb LR RESULTS'!$B$22</f>
        <v>-1.188827180522056</v>
      </c>
      <c r="X253">
        <f>'NO Z LR RESULTS'!$B$17+'NO Z LR RESULTS'!$B$19*F253+'NO Z LR RESULTS'!$B$18*K253+'NO Z LR RESULTS'!$B$20*L253+'NO Z LR RESULTS'!$B$21*M253+'NO Z LR RESULTS'!$B$22*N253</f>
        <v>0.33042874304934367</v>
      </c>
    </row>
    <row r="254" spans="1:24" x14ac:dyDescent="0.3">
      <c r="A254" t="s">
        <v>389</v>
      </c>
      <c r="B254" t="s">
        <v>61</v>
      </c>
      <c r="C254">
        <v>2024</v>
      </c>
      <c r="D254">
        <v>264</v>
      </c>
      <c r="E254">
        <v>203</v>
      </c>
      <c r="F254">
        <v>14.3</v>
      </c>
      <c r="G254">
        <v>103.3</v>
      </c>
      <c r="H254">
        <v>109.4</v>
      </c>
      <c r="I254">
        <v>7.9</v>
      </c>
      <c r="J254">
        <v>10.6</v>
      </c>
      <c r="K254">
        <v>48.5</v>
      </c>
      <c r="L254">
        <v>37.9</v>
      </c>
      <c r="M254">
        <v>35</v>
      </c>
      <c r="N254">
        <v>91.2</v>
      </c>
      <c r="O254">
        <v>28.1</v>
      </c>
      <c r="P254">
        <v>6.9</v>
      </c>
      <c r="Q254">
        <f t="shared" si="18"/>
        <v>0.46461288479204771</v>
      </c>
      <c r="R254">
        <f t="shared" si="19"/>
        <v>-0.33938202858179112</v>
      </c>
      <c r="S254">
        <f t="shared" si="20"/>
        <v>0.37944673044541</v>
      </c>
      <c r="T254">
        <f t="shared" si="21"/>
        <v>-0.30341040827929716</v>
      </c>
      <c r="U254">
        <f t="shared" si="22"/>
        <v>1.2314744415526342</v>
      </c>
      <c r="V254">
        <f t="shared" si="23"/>
        <v>-1.7891007240670846</v>
      </c>
      <c r="W254">
        <f>Q254*'Comb LR RESULTS'!$B$18+R254*'Comb LR RESULTS'!$B$19+S254*'Comb LR RESULTS'!$B$20+T254*'Comb LR RESULTS'!$B$21+U254*'Comb LR RESULTS'!$B$22</f>
        <v>-0.52403454575437836</v>
      </c>
      <c r="X254">
        <f>'NO Z LR RESULTS'!$B$17+'NO Z LR RESULTS'!$B$19*F254+'NO Z LR RESULTS'!$B$18*K254+'NO Z LR RESULTS'!$B$20*L254+'NO Z LR RESULTS'!$B$21*M254+'NO Z LR RESULTS'!$B$22*N254</f>
        <v>0.31919888311987549</v>
      </c>
    </row>
    <row r="255" spans="1:24" x14ac:dyDescent="0.3">
      <c r="A255" t="s">
        <v>536</v>
      </c>
      <c r="B255" t="s">
        <v>40</v>
      </c>
      <c r="C255">
        <v>2024</v>
      </c>
      <c r="D255">
        <v>189</v>
      </c>
      <c r="E255">
        <v>134</v>
      </c>
      <c r="F255">
        <v>14.2</v>
      </c>
      <c r="G255">
        <v>105</v>
      </c>
      <c r="H255">
        <v>109.9</v>
      </c>
      <c r="I255">
        <v>8.1999999999999993</v>
      </c>
      <c r="J255">
        <v>10.4</v>
      </c>
      <c r="K255">
        <v>46.2</v>
      </c>
      <c r="L255">
        <v>35.799999999999997</v>
      </c>
      <c r="M255">
        <v>34.700000000000003</v>
      </c>
      <c r="N255">
        <v>85.3</v>
      </c>
      <c r="O255">
        <v>29.5</v>
      </c>
      <c r="P255">
        <v>4.5999999999999996</v>
      </c>
      <c r="Q255">
        <f t="shared" si="18"/>
        <v>-1.3064336041117446E-2</v>
      </c>
      <c r="R255">
        <f t="shared" si="19"/>
        <v>0.28429796154125869</v>
      </c>
      <c r="S255">
        <f t="shared" si="20"/>
        <v>0.32915684306412191</v>
      </c>
      <c r="T255">
        <f t="shared" si="21"/>
        <v>-0.1140942985395404</v>
      </c>
      <c r="U255">
        <f t="shared" si="22"/>
        <v>0.11597610782985847</v>
      </c>
      <c r="V255">
        <f t="shared" si="23"/>
        <v>-0.28799362393337952</v>
      </c>
      <c r="W255">
        <f>Q255*'Comb LR RESULTS'!$B$18+R255*'Comb LR RESULTS'!$B$19+S255*'Comb LR RESULTS'!$B$20+T255*'Comb LR RESULTS'!$B$21+U255*'Comb LR RESULTS'!$B$22</f>
        <v>6.9149054618070638E-2</v>
      </c>
      <c r="X255">
        <f>'NO Z LR RESULTS'!$B$17+'NO Z LR RESULTS'!$B$19*F255+'NO Z LR RESULTS'!$B$18*K255+'NO Z LR RESULTS'!$B$20*L255+'NO Z LR RESULTS'!$B$21*M255+'NO Z LR RESULTS'!$B$22*N255</f>
        <v>0.30407701962018663</v>
      </c>
    </row>
    <row r="256" spans="1:24" x14ac:dyDescent="0.3">
      <c r="A256" t="s">
        <v>385</v>
      </c>
      <c r="B256" t="s">
        <v>32</v>
      </c>
      <c r="C256">
        <v>2024</v>
      </c>
      <c r="D256">
        <v>342</v>
      </c>
      <c r="E256">
        <v>261</v>
      </c>
      <c r="F256">
        <v>14.2</v>
      </c>
      <c r="G256">
        <v>102.6</v>
      </c>
      <c r="H256">
        <v>108.7</v>
      </c>
      <c r="I256">
        <v>10.7</v>
      </c>
      <c r="J256">
        <v>11</v>
      </c>
      <c r="K256">
        <v>52.6</v>
      </c>
      <c r="L256">
        <v>41.6</v>
      </c>
      <c r="M256">
        <v>26</v>
      </c>
      <c r="N256">
        <v>92.6</v>
      </c>
      <c r="O256">
        <v>20.5</v>
      </c>
      <c r="P256">
        <v>10.3</v>
      </c>
      <c r="Q256">
        <f t="shared" si="18"/>
        <v>1.3062346548314341</v>
      </c>
      <c r="R256">
        <f t="shared" si="19"/>
        <v>-0.59619143627951809</v>
      </c>
      <c r="S256">
        <f t="shared" si="20"/>
        <v>-1.1292498909932469</v>
      </c>
      <c r="T256">
        <f t="shared" si="21"/>
        <v>-1.331126432580835</v>
      </c>
      <c r="U256">
        <f t="shared" si="22"/>
        <v>1.4961689614190536</v>
      </c>
      <c r="V256">
        <f t="shared" si="23"/>
        <v>-0.9880022844547256</v>
      </c>
      <c r="W256">
        <f>Q256*'Comb LR RESULTS'!$B$18+R256*'Comb LR RESULTS'!$B$19+S256*'Comb LR RESULTS'!$B$20+T256*'Comb LR RESULTS'!$B$21+U256*'Comb LR RESULTS'!$B$22</f>
        <v>-0.77171417346474147</v>
      </c>
      <c r="X256">
        <f>'NO Z LR RESULTS'!$B$17+'NO Z LR RESULTS'!$B$19*F256+'NO Z LR RESULTS'!$B$18*K256+'NO Z LR RESULTS'!$B$20*L256+'NO Z LR RESULTS'!$B$21*M256+'NO Z LR RESULTS'!$B$22*N256</f>
        <v>0.32808597859910993</v>
      </c>
    </row>
    <row r="257" spans="1:24" x14ac:dyDescent="0.3">
      <c r="A257" t="s">
        <v>220</v>
      </c>
      <c r="B257" t="s">
        <v>21</v>
      </c>
      <c r="C257">
        <v>2024</v>
      </c>
      <c r="D257">
        <v>307</v>
      </c>
      <c r="E257">
        <v>227</v>
      </c>
      <c r="F257">
        <v>14.1</v>
      </c>
      <c r="G257">
        <v>102.9</v>
      </c>
      <c r="H257">
        <v>107.8</v>
      </c>
      <c r="I257">
        <v>8.4</v>
      </c>
      <c r="J257">
        <v>13.9</v>
      </c>
      <c r="K257">
        <v>47.5</v>
      </c>
      <c r="L257">
        <v>33.6</v>
      </c>
      <c r="M257">
        <v>31.6</v>
      </c>
      <c r="N257">
        <v>85.1</v>
      </c>
      <c r="O257">
        <v>29</v>
      </c>
      <c r="P257">
        <v>1.9</v>
      </c>
      <c r="Q257">
        <f t="shared" si="18"/>
        <v>-0.51348809119967009</v>
      </c>
      <c r="R257">
        <f t="shared" si="19"/>
        <v>-0.48613026155191713</v>
      </c>
      <c r="S257">
        <f t="shared" si="20"/>
        <v>-0.19050532654252678</v>
      </c>
      <c r="T257">
        <f t="shared" si="21"/>
        <v>-0.18170719487516787</v>
      </c>
      <c r="U257">
        <f t="shared" si="22"/>
        <v>7.8162604991797779E-2</v>
      </c>
      <c r="V257">
        <f t="shared" si="23"/>
        <v>-1.0689828260760263</v>
      </c>
      <c r="W257">
        <f>Q257*'Comb LR RESULTS'!$B$18+R257*'Comb LR RESULTS'!$B$19+S257*'Comb LR RESULTS'!$B$20+T257*'Comb LR RESULTS'!$B$21+U257*'Comb LR RESULTS'!$B$22</f>
        <v>-0.41625214301509805</v>
      </c>
      <c r="X257">
        <f>'NO Z LR RESULTS'!$B$17+'NO Z LR RESULTS'!$B$19*F257+'NO Z LR RESULTS'!$B$18*K257+'NO Z LR RESULTS'!$B$20*L257+'NO Z LR RESULTS'!$B$21*M257+'NO Z LR RESULTS'!$B$22*N257</f>
        <v>0.3097943843805836</v>
      </c>
    </row>
    <row r="258" spans="1:24" x14ac:dyDescent="0.3">
      <c r="A258" t="s">
        <v>629</v>
      </c>
      <c r="B258" t="s">
        <v>29</v>
      </c>
      <c r="C258">
        <v>2024</v>
      </c>
      <c r="D258">
        <v>120</v>
      </c>
      <c r="E258">
        <v>86</v>
      </c>
      <c r="F258">
        <v>14</v>
      </c>
      <c r="G258">
        <v>103.5</v>
      </c>
      <c r="H258">
        <v>109.7</v>
      </c>
      <c r="I258">
        <v>3.5</v>
      </c>
      <c r="J258">
        <v>10</v>
      </c>
      <c r="K258">
        <v>46.4</v>
      </c>
      <c r="L258">
        <v>36.4</v>
      </c>
      <c r="M258">
        <v>37.6</v>
      </c>
      <c r="N258">
        <v>79.099999999999994</v>
      </c>
      <c r="O258">
        <v>34.6</v>
      </c>
      <c r="P258">
        <v>1</v>
      </c>
      <c r="Q258">
        <f t="shared" ref="Q258:Q318" si="24">STANDARDIZE(L258,AVERAGE(L:L),_xlfn.STDEV.P(L:L))</f>
        <v>0.1234148699112157</v>
      </c>
      <c r="R258">
        <f t="shared" ref="R258:R318" si="25">STANDARDIZE(G258,AVERAGE(G:G),_xlfn.STDEV.P(G:G))</f>
        <v>-0.26600791209672553</v>
      </c>
      <c r="S258">
        <f t="shared" ref="S258:S318" si="26">STANDARDIZE(M258,AVERAGE(M:M),_xlfn.STDEV.P(M:M))</f>
        <v>0.8152924210832444</v>
      </c>
      <c r="T258">
        <f t="shared" ref="T258:T318" si="27">STANDARDIZE(O258,AVERAGE(O:O),_xlfn.STDEV.P(O:O))</f>
        <v>0.57555724408386011</v>
      </c>
      <c r="U258">
        <f t="shared" ref="U258:U318" si="28">STANDARDIZE(N258,AVERAGE(N:N),_xlfn.STDEV.P(N:N))</f>
        <v>-1.0562424801500068</v>
      </c>
      <c r="V258">
        <f t="shared" ref="V258:V318" si="29">R258+T258-U258-S258+Q258</f>
        <v>0.67391426096511253</v>
      </c>
      <c r="W258">
        <f>Q258*'Comb LR RESULTS'!$B$18+R258*'Comb LR RESULTS'!$B$19+S258*'Comb LR RESULTS'!$B$20+T258*'Comb LR RESULTS'!$B$21+U258*'Comb LR RESULTS'!$B$22</f>
        <v>4.3372942077237214E-2</v>
      </c>
      <c r="X258">
        <f>'NO Z LR RESULTS'!$B$17+'NO Z LR RESULTS'!$B$19*F258+'NO Z LR RESULTS'!$B$18*K258+'NO Z LR RESULTS'!$B$20*L258+'NO Z LR RESULTS'!$B$21*M258+'NO Z LR RESULTS'!$B$22*N258</f>
        <v>0.28313643623576745</v>
      </c>
    </row>
    <row r="259" spans="1:24" x14ac:dyDescent="0.3">
      <c r="A259" t="s">
        <v>194</v>
      </c>
      <c r="B259" t="s">
        <v>17</v>
      </c>
      <c r="C259">
        <v>2024</v>
      </c>
      <c r="D259">
        <v>346</v>
      </c>
      <c r="E259">
        <v>267</v>
      </c>
      <c r="F259">
        <v>13.9</v>
      </c>
      <c r="G259">
        <v>102.2</v>
      </c>
      <c r="H259">
        <v>110.1</v>
      </c>
      <c r="I259">
        <v>3.7</v>
      </c>
      <c r="J259">
        <v>10.5</v>
      </c>
      <c r="K259">
        <v>50</v>
      </c>
      <c r="L259">
        <v>39.5</v>
      </c>
      <c r="M259">
        <v>29.3</v>
      </c>
      <c r="N259">
        <v>92.8</v>
      </c>
      <c r="O259">
        <v>17.399999999999999</v>
      </c>
      <c r="P259">
        <v>11</v>
      </c>
      <c r="Q259">
        <f t="shared" si="24"/>
        <v>0.82855743399826887</v>
      </c>
      <c r="R259">
        <f t="shared" si="25"/>
        <v>-0.74293966924964416</v>
      </c>
      <c r="S259">
        <f t="shared" si="26"/>
        <v>-0.57606112979907254</v>
      </c>
      <c r="T259">
        <f t="shared" si="27"/>
        <v>-1.7503263898617256</v>
      </c>
      <c r="U259">
        <f t="shared" si="28"/>
        <v>1.5339824642571143</v>
      </c>
      <c r="V259">
        <f t="shared" si="29"/>
        <v>-2.6226299595711424</v>
      </c>
      <c r="W259">
        <f>Q259*'Comb LR RESULTS'!$B$18+R259*'Comb LR RESULTS'!$B$19+S259*'Comb LR RESULTS'!$B$20+T259*'Comb LR RESULTS'!$B$21+U259*'Comb LR RESULTS'!$B$22</f>
        <v>-1.1804061923213773</v>
      </c>
      <c r="X259">
        <f>'NO Z LR RESULTS'!$B$17+'NO Z LR RESULTS'!$B$19*F259+'NO Z LR RESULTS'!$B$18*K259+'NO Z LR RESULTS'!$B$20*L259+'NO Z LR RESULTS'!$B$21*M259+'NO Z LR RESULTS'!$B$22*N259</f>
        <v>0.32607836268960766</v>
      </c>
    </row>
    <row r="260" spans="1:24" x14ac:dyDescent="0.3">
      <c r="A260" t="s">
        <v>208</v>
      </c>
      <c r="B260" t="s">
        <v>85</v>
      </c>
      <c r="C260">
        <v>2024</v>
      </c>
      <c r="D260">
        <v>261</v>
      </c>
      <c r="E260">
        <v>188</v>
      </c>
      <c r="F260">
        <v>13.8</v>
      </c>
      <c r="G260">
        <v>101.9</v>
      </c>
      <c r="H260">
        <v>106.4</v>
      </c>
      <c r="I260">
        <v>14.4</v>
      </c>
      <c r="J260">
        <v>8.3000000000000007</v>
      </c>
      <c r="K260">
        <v>43.7</v>
      </c>
      <c r="L260">
        <v>35.4</v>
      </c>
      <c r="M260">
        <v>35.700000000000003</v>
      </c>
      <c r="N260">
        <v>89.9</v>
      </c>
      <c r="O260">
        <v>21.9</v>
      </c>
      <c r="P260">
        <v>8.4</v>
      </c>
      <c r="Q260">
        <f t="shared" si="24"/>
        <v>-0.10405047334267233</v>
      </c>
      <c r="R260">
        <f t="shared" si="25"/>
        <v>-0.85300084397723996</v>
      </c>
      <c r="S260">
        <f t="shared" si="26"/>
        <v>0.49678980100175046</v>
      </c>
      <c r="T260">
        <f t="shared" si="27"/>
        <v>-1.1418103228410783</v>
      </c>
      <c r="U260">
        <f t="shared" si="28"/>
        <v>0.9856866731052436</v>
      </c>
      <c r="V260">
        <f t="shared" si="29"/>
        <v>-3.5813381142679841</v>
      </c>
      <c r="W260">
        <f>Q260*'Comb LR RESULTS'!$B$18+R260*'Comb LR RESULTS'!$B$19+S260*'Comb LR RESULTS'!$B$20+T260*'Comb LR RESULTS'!$B$21+U260*'Comb LR RESULTS'!$B$22</f>
        <v>-1.2311671521193917</v>
      </c>
      <c r="X260">
        <f>'NO Z LR RESULTS'!$B$17+'NO Z LR RESULTS'!$B$19*F260+'NO Z LR RESULTS'!$B$18*K260+'NO Z LR RESULTS'!$B$20*L260+'NO Z LR RESULTS'!$B$21*M260+'NO Z LR RESULTS'!$B$22*N260</f>
        <v>0.31363669350511703</v>
      </c>
    </row>
    <row r="261" spans="1:24" x14ac:dyDescent="0.3">
      <c r="A261" t="s">
        <v>392</v>
      </c>
      <c r="B261" t="s">
        <v>40</v>
      </c>
      <c r="C261">
        <v>2024</v>
      </c>
      <c r="D261">
        <v>252</v>
      </c>
      <c r="E261">
        <v>161</v>
      </c>
      <c r="F261">
        <v>13.7</v>
      </c>
      <c r="G261">
        <v>102.9</v>
      </c>
      <c r="H261">
        <v>108</v>
      </c>
      <c r="I261">
        <v>5</v>
      </c>
      <c r="J261">
        <v>14.3</v>
      </c>
      <c r="K261">
        <v>47.6</v>
      </c>
      <c r="L261">
        <v>33.299999999999997</v>
      </c>
      <c r="M261">
        <v>30.3</v>
      </c>
      <c r="N261">
        <v>80.8</v>
      </c>
      <c r="O261">
        <v>33.299999999999997</v>
      </c>
      <c r="P261">
        <v>-0.8</v>
      </c>
      <c r="Q261">
        <f t="shared" si="24"/>
        <v>-0.58172769417583747</v>
      </c>
      <c r="R261">
        <f t="shared" si="25"/>
        <v>-0.48613026155191713</v>
      </c>
      <c r="S261">
        <f t="shared" si="26"/>
        <v>-0.40842817186144398</v>
      </c>
      <c r="T261">
        <f t="shared" si="27"/>
        <v>0.39976371361122803</v>
      </c>
      <c r="U261">
        <f t="shared" si="28"/>
        <v>-0.73482770602649505</v>
      </c>
      <c r="V261">
        <f t="shared" si="29"/>
        <v>0.47516163577141246</v>
      </c>
      <c r="W261">
        <f>Q261*'Comb LR RESULTS'!$B$18+R261*'Comb LR RESULTS'!$B$19+S261*'Comb LR RESULTS'!$B$20+T261*'Comb LR RESULTS'!$B$21+U261*'Comb LR RESULTS'!$B$22</f>
        <v>-5.5759190648349014E-2</v>
      </c>
      <c r="X261">
        <f>'NO Z LR RESULTS'!$B$17+'NO Z LR RESULTS'!$B$19*F261+'NO Z LR RESULTS'!$B$18*K261+'NO Z LR RESULTS'!$B$20*L261+'NO Z LR RESULTS'!$B$21*M261+'NO Z LR RESULTS'!$B$22*N261</f>
        <v>0.2982488366484734</v>
      </c>
    </row>
    <row r="262" spans="1:24" x14ac:dyDescent="0.3">
      <c r="A262" t="s">
        <v>537</v>
      </c>
      <c r="B262" t="s">
        <v>59</v>
      </c>
      <c r="C262">
        <v>2024</v>
      </c>
      <c r="D262">
        <v>242</v>
      </c>
      <c r="E262">
        <v>154</v>
      </c>
      <c r="F262">
        <v>13.6</v>
      </c>
      <c r="G262">
        <v>101.6</v>
      </c>
      <c r="H262">
        <v>107.8</v>
      </c>
      <c r="I262">
        <v>10.4</v>
      </c>
      <c r="J262">
        <v>13</v>
      </c>
      <c r="K262">
        <v>48.2</v>
      </c>
      <c r="L262">
        <v>35.200000000000003</v>
      </c>
      <c r="M262">
        <v>33</v>
      </c>
      <c r="N262">
        <v>85.1</v>
      </c>
      <c r="O262">
        <v>29.5</v>
      </c>
      <c r="P262">
        <v>0.4</v>
      </c>
      <c r="Q262">
        <f t="shared" si="24"/>
        <v>-0.14954354199344896</v>
      </c>
      <c r="R262">
        <f t="shared" si="25"/>
        <v>-0.96306201870484098</v>
      </c>
      <c r="S262">
        <f t="shared" si="26"/>
        <v>4.4180814570152938E-2</v>
      </c>
      <c r="T262">
        <f t="shared" si="27"/>
        <v>-0.1140942985395404</v>
      </c>
      <c r="U262">
        <f t="shared" si="28"/>
        <v>7.8162604991797779E-2</v>
      </c>
      <c r="V262">
        <f t="shared" si="29"/>
        <v>-1.3490432787997813</v>
      </c>
      <c r="W262">
        <f>Q262*'Comb LR RESULTS'!$B$18+R262*'Comb LR RESULTS'!$B$19+S262*'Comb LR RESULTS'!$B$20+T262*'Comb LR RESULTS'!$B$21+U262*'Comb LR RESULTS'!$B$22</f>
        <v>-0.71518407305684129</v>
      </c>
      <c r="X262">
        <f>'NO Z LR RESULTS'!$B$17+'NO Z LR RESULTS'!$B$19*F262+'NO Z LR RESULTS'!$B$18*K262+'NO Z LR RESULTS'!$B$20*L262+'NO Z LR RESULTS'!$B$21*M262+'NO Z LR RESULTS'!$B$22*N262</f>
        <v>0.30540781176678999</v>
      </c>
    </row>
    <row r="263" spans="1:24" x14ac:dyDescent="0.3">
      <c r="A263" t="s">
        <v>675</v>
      </c>
      <c r="B263" t="s">
        <v>23</v>
      </c>
      <c r="C263">
        <v>2024</v>
      </c>
      <c r="D263">
        <v>171</v>
      </c>
      <c r="E263">
        <v>133</v>
      </c>
      <c r="F263">
        <v>13.5</v>
      </c>
      <c r="G263">
        <v>104.7</v>
      </c>
      <c r="H263">
        <v>109.6</v>
      </c>
      <c r="I263">
        <v>9.8000000000000007</v>
      </c>
      <c r="J263">
        <v>9.9</v>
      </c>
      <c r="K263">
        <v>49.2</v>
      </c>
      <c r="L263">
        <v>39.299999999999997</v>
      </c>
      <c r="M263">
        <v>29.9</v>
      </c>
      <c r="N263">
        <v>91.4</v>
      </c>
      <c r="O263">
        <v>20.100000000000001</v>
      </c>
      <c r="P263">
        <v>7.5</v>
      </c>
      <c r="Q263">
        <f t="shared" si="24"/>
        <v>0.78306436534749069</v>
      </c>
      <c r="R263">
        <f t="shared" si="25"/>
        <v>0.17423678681366286</v>
      </c>
      <c r="S263">
        <f t="shared" si="26"/>
        <v>-0.47548135503649575</v>
      </c>
      <c r="T263">
        <f t="shared" si="27"/>
        <v>-1.3852167496493368</v>
      </c>
      <c r="U263">
        <f t="shared" si="28"/>
        <v>1.2692879443906948</v>
      </c>
      <c r="V263">
        <f t="shared" si="29"/>
        <v>-1.2217221868423824</v>
      </c>
      <c r="W263">
        <f>Q263*'Comb LR RESULTS'!$B$18+R263*'Comb LR RESULTS'!$B$19+S263*'Comb LR RESULTS'!$B$20+T263*'Comb LR RESULTS'!$B$21+U263*'Comb LR RESULTS'!$B$22</f>
        <v>-0.41978607283576275</v>
      </c>
      <c r="X263">
        <f>'NO Z LR RESULTS'!$B$17+'NO Z LR RESULTS'!$B$19*F263+'NO Z LR RESULTS'!$B$18*K263+'NO Z LR RESULTS'!$B$20*L263+'NO Z LR RESULTS'!$B$21*M263+'NO Z LR RESULTS'!$B$22*N263</f>
        <v>0.32022177442939548</v>
      </c>
    </row>
    <row r="264" spans="1:24" x14ac:dyDescent="0.3">
      <c r="A264" t="s">
        <v>419</v>
      </c>
      <c r="B264" t="s">
        <v>25</v>
      </c>
      <c r="C264">
        <v>2024</v>
      </c>
      <c r="D264">
        <v>246</v>
      </c>
      <c r="E264">
        <v>178</v>
      </c>
      <c r="F264">
        <v>13.5</v>
      </c>
      <c r="G264">
        <v>101.8</v>
      </c>
      <c r="H264">
        <v>108.7</v>
      </c>
      <c r="I264">
        <v>5.0999999999999996</v>
      </c>
      <c r="J264">
        <v>11.8</v>
      </c>
      <c r="K264">
        <v>48.7</v>
      </c>
      <c r="L264">
        <v>36.9</v>
      </c>
      <c r="M264">
        <v>26.9</v>
      </c>
      <c r="N264">
        <v>86.4</v>
      </c>
      <c r="O264">
        <v>28.2</v>
      </c>
      <c r="P264">
        <v>4.4000000000000004</v>
      </c>
      <c r="Q264">
        <f t="shared" si="24"/>
        <v>0.2371475415381597</v>
      </c>
      <c r="R264">
        <f t="shared" si="25"/>
        <v>-0.88968790221977534</v>
      </c>
      <c r="S264">
        <f t="shared" si="26"/>
        <v>-0.97838022884938136</v>
      </c>
      <c r="T264">
        <f t="shared" si="27"/>
        <v>-0.28988782901217192</v>
      </c>
      <c r="U264">
        <f t="shared" si="28"/>
        <v>0.32395037343919092</v>
      </c>
      <c r="V264">
        <f t="shared" si="29"/>
        <v>-0.28799833428359706</v>
      </c>
      <c r="W264">
        <f>Q264*'Comb LR RESULTS'!$B$18+R264*'Comb LR RESULTS'!$B$19+S264*'Comb LR RESULTS'!$B$20+T264*'Comb LR RESULTS'!$B$21+U264*'Comb LR RESULTS'!$B$22</f>
        <v>-0.54392904102770023</v>
      </c>
      <c r="X264">
        <f>'NO Z LR RESULTS'!$B$17+'NO Z LR RESULTS'!$B$19*F264+'NO Z LR RESULTS'!$B$18*K264+'NO Z LR RESULTS'!$B$20*L264+'NO Z LR RESULTS'!$B$21*M264+'NO Z LR RESULTS'!$B$22*N264</f>
        <v>0.31183927355583707</v>
      </c>
    </row>
    <row r="265" spans="1:24" x14ac:dyDescent="0.3">
      <c r="A265" t="s">
        <v>127</v>
      </c>
      <c r="B265" t="s">
        <v>35</v>
      </c>
      <c r="C265">
        <v>2024</v>
      </c>
      <c r="D265">
        <v>187</v>
      </c>
      <c r="E265">
        <v>134</v>
      </c>
      <c r="F265">
        <v>13.4</v>
      </c>
      <c r="G265">
        <v>104.4</v>
      </c>
      <c r="H265">
        <v>109.6</v>
      </c>
      <c r="I265">
        <v>3</v>
      </c>
      <c r="J265">
        <v>9.6999999999999993</v>
      </c>
      <c r="K265">
        <v>44.7</v>
      </c>
      <c r="L265">
        <v>35</v>
      </c>
      <c r="M265">
        <v>42.4</v>
      </c>
      <c r="N265">
        <v>86.2</v>
      </c>
      <c r="O265">
        <v>28.9</v>
      </c>
      <c r="P265">
        <v>6.1</v>
      </c>
      <c r="Q265">
        <f t="shared" si="24"/>
        <v>-0.19503661064422723</v>
      </c>
      <c r="R265">
        <f t="shared" si="25"/>
        <v>6.4175612086067077E-2</v>
      </c>
      <c r="S265">
        <f t="shared" si="26"/>
        <v>1.6199306191838609</v>
      </c>
      <c r="T265">
        <f t="shared" si="27"/>
        <v>-0.19522977414229356</v>
      </c>
      <c r="U265">
        <f t="shared" si="28"/>
        <v>0.28613687060113024</v>
      </c>
      <c r="V265">
        <f t="shared" si="29"/>
        <v>-2.232158262485445</v>
      </c>
      <c r="W265">
        <f>Q265*'Comb LR RESULTS'!$B$18+R265*'Comb LR RESULTS'!$B$19+S265*'Comb LR RESULTS'!$B$20+T265*'Comb LR RESULTS'!$B$21+U265*'Comb LR RESULTS'!$B$22</f>
        <v>-0.38080030877642468</v>
      </c>
      <c r="X265">
        <f>'NO Z LR RESULTS'!$B$17+'NO Z LR RESULTS'!$B$19*F265+'NO Z LR RESULTS'!$B$18*K265+'NO Z LR RESULTS'!$B$20*L265+'NO Z LR RESULTS'!$B$21*M265+'NO Z LR RESULTS'!$B$22*N265</f>
        <v>0.29780148352264157</v>
      </c>
    </row>
    <row r="266" spans="1:24" x14ac:dyDescent="0.3">
      <c r="A266" t="s">
        <v>410</v>
      </c>
      <c r="B266" t="s">
        <v>82</v>
      </c>
      <c r="C266">
        <v>2024</v>
      </c>
      <c r="D266">
        <v>260</v>
      </c>
      <c r="E266">
        <v>186</v>
      </c>
      <c r="F266">
        <v>13.4</v>
      </c>
      <c r="G266">
        <v>103.3</v>
      </c>
      <c r="H266">
        <v>108.6</v>
      </c>
      <c r="I266">
        <v>7</v>
      </c>
      <c r="J266">
        <v>14.3</v>
      </c>
      <c r="K266">
        <v>48.8</v>
      </c>
      <c r="L266">
        <v>34.5</v>
      </c>
      <c r="M266">
        <v>36.4</v>
      </c>
      <c r="N266">
        <v>85.4</v>
      </c>
      <c r="O266">
        <v>27.7</v>
      </c>
      <c r="P266">
        <v>2.2000000000000002</v>
      </c>
      <c r="Q266">
        <f t="shared" si="24"/>
        <v>-0.30876928227117123</v>
      </c>
      <c r="R266">
        <f t="shared" si="25"/>
        <v>-0.33938202858179112</v>
      </c>
      <c r="S266">
        <f t="shared" si="26"/>
        <v>0.61413287155808971</v>
      </c>
      <c r="T266">
        <f t="shared" si="27"/>
        <v>-0.35750072534779942</v>
      </c>
      <c r="U266">
        <f t="shared" si="28"/>
        <v>0.13488285924889015</v>
      </c>
      <c r="V266">
        <f t="shared" si="29"/>
        <v>-1.7546677670077417</v>
      </c>
      <c r="W266">
        <f>Q266*'Comb LR RESULTS'!$B$18+R266*'Comb LR RESULTS'!$B$19+S266*'Comb LR RESULTS'!$B$20+T266*'Comb LR RESULTS'!$B$21+U266*'Comb LR RESULTS'!$B$22</f>
        <v>-0.52035338022533073</v>
      </c>
      <c r="X266">
        <f>'NO Z LR RESULTS'!$B$17+'NO Z LR RESULTS'!$B$19*F266+'NO Z LR RESULTS'!$B$18*K266+'NO Z LR RESULTS'!$B$20*L266+'NO Z LR RESULTS'!$B$21*M266+'NO Z LR RESULTS'!$B$22*N266</f>
        <v>0.30418321655202119</v>
      </c>
    </row>
    <row r="267" spans="1:24" x14ac:dyDescent="0.3">
      <c r="A267" t="s">
        <v>151</v>
      </c>
      <c r="B267" t="s">
        <v>54</v>
      </c>
      <c r="C267">
        <v>2024</v>
      </c>
      <c r="D267">
        <v>149</v>
      </c>
      <c r="E267">
        <v>106</v>
      </c>
      <c r="F267">
        <v>13.2</v>
      </c>
      <c r="G267">
        <v>101.4</v>
      </c>
      <c r="H267">
        <v>106.6</v>
      </c>
      <c r="I267">
        <v>4.7</v>
      </c>
      <c r="J267">
        <v>12.8</v>
      </c>
      <c r="K267">
        <v>50.6</v>
      </c>
      <c r="L267">
        <v>37.799999999999997</v>
      </c>
      <c r="M267">
        <v>34.6</v>
      </c>
      <c r="N267">
        <v>90.1</v>
      </c>
      <c r="O267">
        <v>31.5</v>
      </c>
      <c r="P267">
        <v>4.8</v>
      </c>
      <c r="Q267">
        <f t="shared" si="24"/>
        <v>0.44186635046665862</v>
      </c>
      <c r="R267">
        <f t="shared" si="25"/>
        <v>-1.0364361351899014</v>
      </c>
      <c r="S267">
        <f t="shared" si="26"/>
        <v>0.31239354727035884</v>
      </c>
      <c r="T267">
        <f t="shared" si="27"/>
        <v>0.15635728680296951</v>
      </c>
      <c r="U267">
        <f t="shared" si="28"/>
        <v>1.0235001759433016</v>
      </c>
      <c r="V267">
        <f t="shared" si="29"/>
        <v>-1.7741062211339338</v>
      </c>
      <c r="W267">
        <f>Q267*'Comb LR RESULTS'!$B$18+R267*'Comb LR RESULTS'!$B$19+S267*'Comb LR RESULTS'!$B$20+T267*'Comb LR RESULTS'!$B$21+U267*'Comb LR RESULTS'!$B$22</f>
        <v>-0.77317524817577776</v>
      </c>
      <c r="X267">
        <f>'NO Z LR RESULTS'!$B$17+'NO Z LR RESULTS'!$B$19*F267+'NO Z LR RESULTS'!$B$18*K267+'NO Z LR RESULTS'!$B$20*L267+'NO Z LR RESULTS'!$B$21*M267+'NO Z LR RESULTS'!$B$22*N267</f>
        <v>0.31483519143550642</v>
      </c>
    </row>
    <row r="268" spans="1:24" x14ac:dyDescent="0.3">
      <c r="A268" t="s">
        <v>676</v>
      </c>
      <c r="B268" t="s">
        <v>42</v>
      </c>
      <c r="C268">
        <v>2024</v>
      </c>
      <c r="D268">
        <v>139</v>
      </c>
      <c r="E268">
        <v>114</v>
      </c>
      <c r="F268">
        <v>13.2</v>
      </c>
      <c r="G268">
        <v>105.8</v>
      </c>
      <c r="H268">
        <v>110.8</v>
      </c>
      <c r="I268">
        <v>4.4000000000000004</v>
      </c>
      <c r="J268">
        <v>7.6</v>
      </c>
      <c r="K268">
        <v>46.9</v>
      </c>
      <c r="L268">
        <v>39.299999999999997</v>
      </c>
      <c r="M268">
        <v>36.6</v>
      </c>
      <c r="N268">
        <v>91.7</v>
      </c>
      <c r="O268">
        <v>24.5</v>
      </c>
      <c r="P268">
        <v>15</v>
      </c>
      <c r="Q268">
        <f t="shared" si="24"/>
        <v>0.78306436534749069</v>
      </c>
      <c r="R268">
        <f t="shared" si="25"/>
        <v>0.57779442748151588</v>
      </c>
      <c r="S268">
        <f t="shared" si="26"/>
        <v>0.64765946314561584</v>
      </c>
      <c r="T268">
        <f t="shared" si="27"/>
        <v>-0.79022326189581515</v>
      </c>
      <c r="U268">
        <f t="shared" si="28"/>
        <v>1.3260081986477845</v>
      </c>
      <c r="V268">
        <f t="shared" si="29"/>
        <v>-1.4030321308602092</v>
      </c>
      <c r="W268">
        <f>Q268*'Comb LR RESULTS'!$B$18+R268*'Comb LR RESULTS'!$B$19+S268*'Comb LR RESULTS'!$B$20+T268*'Comb LR RESULTS'!$B$21+U268*'Comb LR RESULTS'!$B$22</f>
        <v>-0.13347439405485118</v>
      </c>
      <c r="X268">
        <f>'NO Z LR RESULTS'!$B$17+'NO Z LR RESULTS'!$B$19*F268+'NO Z LR RESULTS'!$B$18*K268+'NO Z LR RESULTS'!$B$20*L268+'NO Z LR RESULTS'!$B$21*M268+'NO Z LR RESULTS'!$B$22*N268</f>
        <v>0.31292870446761939</v>
      </c>
    </row>
    <row r="269" spans="1:24" x14ac:dyDescent="0.3">
      <c r="A269" t="s">
        <v>677</v>
      </c>
      <c r="B269" t="s">
        <v>44</v>
      </c>
      <c r="C269">
        <v>2024</v>
      </c>
      <c r="D269">
        <v>177</v>
      </c>
      <c r="E269">
        <v>121</v>
      </c>
      <c r="F269">
        <v>13.2</v>
      </c>
      <c r="G269">
        <v>102.8</v>
      </c>
      <c r="H269">
        <v>105.4</v>
      </c>
      <c r="I269">
        <v>10.7</v>
      </c>
      <c r="J269">
        <v>5.7</v>
      </c>
      <c r="K269">
        <v>48.9</v>
      </c>
      <c r="L269">
        <v>43.2</v>
      </c>
      <c r="M269">
        <v>29.7</v>
      </c>
      <c r="N269">
        <v>85.3</v>
      </c>
      <c r="O269">
        <v>31.2</v>
      </c>
      <c r="P269">
        <v>1.7</v>
      </c>
      <c r="Q269">
        <f t="shared" si="24"/>
        <v>1.6701792040376553</v>
      </c>
      <c r="R269">
        <f t="shared" si="25"/>
        <v>-0.52281731979445256</v>
      </c>
      <c r="S269">
        <f t="shared" si="26"/>
        <v>-0.50900794662402138</v>
      </c>
      <c r="T269">
        <f t="shared" si="27"/>
        <v>0.11578954900159293</v>
      </c>
      <c r="U269">
        <f t="shared" si="28"/>
        <v>0.11597610782985847</v>
      </c>
      <c r="V269">
        <f t="shared" si="29"/>
        <v>1.6561832720389584</v>
      </c>
      <c r="W269">
        <f>Q269*'Comb LR RESULTS'!$B$18+R269*'Comb LR RESULTS'!$B$19+S269*'Comb LR RESULTS'!$B$20+T269*'Comb LR RESULTS'!$B$21+U269*'Comb LR RESULTS'!$B$22</f>
        <v>-6.8354451546148165E-2</v>
      </c>
      <c r="X269">
        <f>'NO Z LR RESULTS'!$B$17+'NO Z LR RESULTS'!$B$19*F269+'NO Z LR RESULTS'!$B$18*K269+'NO Z LR RESULTS'!$B$20*L269+'NO Z LR RESULTS'!$B$21*M269+'NO Z LR RESULTS'!$B$22*N269</f>
        <v>0.2969382498514952</v>
      </c>
    </row>
    <row r="270" spans="1:24" x14ac:dyDescent="0.3">
      <c r="A270" t="s">
        <v>284</v>
      </c>
      <c r="B270" t="s">
        <v>61</v>
      </c>
      <c r="C270">
        <v>2024</v>
      </c>
      <c r="D270">
        <v>319</v>
      </c>
      <c r="E270">
        <v>213</v>
      </c>
      <c r="F270">
        <v>13.1</v>
      </c>
      <c r="G270">
        <v>101.9</v>
      </c>
      <c r="H270">
        <v>107</v>
      </c>
      <c r="I270">
        <v>9.9</v>
      </c>
      <c r="J270">
        <v>16.8</v>
      </c>
      <c r="K270">
        <v>54.7</v>
      </c>
      <c r="L270">
        <v>37.9</v>
      </c>
      <c r="M270">
        <v>24.7</v>
      </c>
      <c r="N270">
        <v>81.7</v>
      </c>
      <c r="O270">
        <v>26.2</v>
      </c>
      <c r="P270">
        <v>3.5</v>
      </c>
      <c r="Q270">
        <f t="shared" si="24"/>
        <v>0.46461288479204771</v>
      </c>
      <c r="R270">
        <f t="shared" si="25"/>
        <v>-0.85300084397723996</v>
      </c>
      <c r="S270">
        <f t="shared" si="26"/>
        <v>-1.3471727363121639</v>
      </c>
      <c r="T270">
        <f t="shared" si="27"/>
        <v>-0.56033941435468182</v>
      </c>
      <c r="U270">
        <f t="shared" si="28"/>
        <v>-0.56466694325522326</v>
      </c>
      <c r="V270">
        <f t="shared" si="29"/>
        <v>0.96311230602751308</v>
      </c>
      <c r="W270">
        <f>Q270*'Comb LR RESULTS'!$B$18+R270*'Comb LR RESULTS'!$B$19+S270*'Comb LR RESULTS'!$B$20+T270*'Comb LR RESULTS'!$B$21+U270*'Comb LR RESULTS'!$B$22</f>
        <v>-0.42249274845326967</v>
      </c>
      <c r="X270">
        <f>'NO Z LR RESULTS'!$B$17+'NO Z LR RESULTS'!$B$19*F270+'NO Z LR RESULTS'!$B$18*K270+'NO Z LR RESULTS'!$B$20*L270+'NO Z LR RESULTS'!$B$21*M270+'NO Z LR RESULTS'!$B$22*N270</f>
        <v>0.30225945565412021</v>
      </c>
    </row>
    <row r="271" spans="1:24" x14ac:dyDescent="0.3">
      <c r="A271" t="s">
        <v>678</v>
      </c>
      <c r="B271" t="s">
        <v>85</v>
      </c>
      <c r="C271">
        <v>2024</v>
      </c>
      <c r="D271">
        <v>138</v>
      </c>
      <c r="E271">
        <v>107</v>
      </c>
      <c r="F271">
        <v>13.1</v>
      </c>
      <c r="G271">
        <v>101.4</v>
      </c>
      <c r="H271">
        <v>109.5</v>
      </c>
      <c r="I271">
        <v>6.5</v>
      </c>
      <c r="J271">
        <v>19.3</v>
      </c>
      <c r="K271">
        <v>48.5</v>
      </c>
      <c r="L271">
        <v>29.2</v>
      </c>
      <c r="M271">
        <v>33.6</v>
      </c>
      <c r="N271">
        <v>78.2</v>
      </c>
      <c r="O271">
        <v>31.7</v>
      </c>
      <c r="P271">
        <v>-1.9</v>
      </c>
      <c r="Q271">
        <f t="shared" si="24"/>
        <v>-1.5143356015167779</v>
      </c>
      <c r="R271">
        <f t="shared" si="25"/>
        <v>-1.0364361351899014</v>
      </c>
      <c r="S271">
        <f t="shared" si="26"/>
        <v>0.14476058933273028</v>
      </c>
      <c r="T271">
        <f t="shared" si="27"/>
        <v>0.18340244533722042</v>
      </c>
      <c r="U271">
        <f t="shared" si="28"/>
        <v>-1.2264032429212759</v>
      </c>
      <c r="V271">
        <f t="shared" si="29"/>
        <v>-1.2857266377809133</v>
      </c>
      <c r="W271">
        <f>Q271*'Comb LR RESULTS'!$B$18+R271*'Comb LR RESULTS'!$B$19+S271*'Comb LR RESULTS'!$B$20+T271*'Comb LR RESULTS'!$B$21+U271*'Comb LR RESULTS'!$B$22</f>
        <v>-0.62949658145166765</v>
      </c>
      <c r="X271">
        <f>'NO Z LR RESULTS'!$B$17+'NO Z LR RESULTS'!$B$19*F271+'NO Z LR RESULTS'!$B$18*K271+'NO Z LR RESULTS'!$B$20*L271+'NO Z LR RESULTS'!$B$21*M271+'NO Z LR RESULTS'!$B$22*N271</f>
        <v>0.29280141923796887</v>
      </c>
    </row>
    <row r="272" spans="1:24" x14ac:dyDescent="0.3">
      <c r="A272" t="s">
        <v>399</v>
      </c>
      <c r="B272" t="s">
        <v>80</v>
      </c>
      <c r="C272">
        <v>2024</v>
      </c>
      <c r="D272">
        <v>223</v>
      </c>
      <c r="E272">
        <v>168</v>
      </c>
      <c r="F272">
        <v>13.1</v>
      </c>
      <c r="G272">
        <v>104.9</v>
      </c>
      <c r="H272">
        <v>109</v>
      </c>
      <c r="I272">
        <v>7.7</v>
      </c>
      <c r="J272">
        <v>1.4</v>
      </c>
      <c r="K272">
        <v>48.1</v>
      </c>
      <c r="L272">
        <v>46.7</v>
      </c>
      <c r="M272">
        <v>35.799999999999997</v>
      </c>
      <c r="N272">
        <v>96.3</v>
      </c>
      <c r="O272">
        <v>22</v>
      </c>
      <c r="P272">
        <v>10.3</v>
      </c>
      <c r="Q272">
        <f t="shared" si="24"/>
        <v>2.4663079054262633</v>
      </c>
      <c r="R272">
        <f t="shared" si="25"/>
        <v>0.24761090329872848</v>
      </c>
      <c r="S272">
        <f t="shared" si="26"/>
        <v>0.51355309679551231</v>
      </c>
      <c r="T272">
        <f t="shared" si="27"/>
        <v>-1.1282877435739527</v>
      </c>
      <c r="U272">
        <f t="shared" si="28"/>
        <v>2.1957187639231668</v>
      </c>
      <c r="V272">
        <f t="shared" si="29"/>
        <v>-1.1236407955676402</v>
      </c>
      <c r="W272">
        <f>Q272*'Comb LR RESULTS'!$B$18+R272*'Comb LR RESULTS'!$B$19+S272*'Comb LR RESULTS'!$B$20+T272*'Comb LR RESULTS'!$B$21+U272*'Comb LR RESULTS'!$B$22</f>
        <v>-0.41138017034519708</v>
      </c>
      <c r="X272">
        <f>'NO Z LR RESULTS'!$B$17+'NO Z LR RESULTS'!$B$19*F272+'NO Z LR RESULTS'!$B$18*K272+'NO Z LR RESULTS'!$B$20*L272+'NO Z LR RESULTS'!$B$21*M272+'NO Z LR RESULTS'!$B$22*N272</f>
        <v>0.31664702485597346</v>
      </c>
    </row>
    <row r="273" spans="1:24" x14ac:dyDescent="0.3">
      <c r="A273" t="s">
        <v>623</v>
      </c>
      <c r="B273" t="s">
        <v>99</v>
      </c>
      <c r="C273">
        <v>2024</v>
      </c>
      <c r="D273">
        <v>167</v>
      </c>
      <c r="E273">
        <v>124</v>
      </c>
      <c r="F273">
        <v>12.9</v>
      </c>
      <c r="G273">
        <v>101</v>
      </c>
      <c r="H273">
        <v>108.8</v>
      </c>
      <c r="I273">
        <v>7.3</v>
      </c>
      <c r="J273">
        <v>-0.1</v>
      </c>
      <c r="K273">
        <v>41.6</v>
      </c>
      <c r="L273">
        <v>41.7</v>
      </c>
      <c r="M273">
        <v>42.8</v>
      </c>
      <c r="N273">
        <v>84.7</v>
      </c>
      <c r="O273">
        <v>26.1</v>
      </c>
      <c r="P273">
        <v>6.7</v>
      </c>
      <c r="Q273">
        <f t="shared" si="24"/>
        <v>1.3289811891568233</v>
      </c>
      <c r="R273">
        <f t="shared" si="25"/>
        <v>-1.1831843681600325</v>
      </c>
      <c r="S273">
        <f t="shared" si="26"/>
        <v>1.6869838023589121</v>
      </c>
      <c r="T273">
        <f t="shared" si="27"/>
        <v>-0.57386199362180712</v>
      </c>
      <c r="U273">
        <f t="shared" si="28"/>
        <v>2.5355993156790792E-3</v>
      </c>
      <c r="V273">
        <f t="shared" si="29"/>
        <v>-2.1175845742996073</v>
      </c>
      <c r="W273">
        <f>Q273*'Comb LR RESULTS'!$B$18+R273*'Comb LR RESULTS'!$B$19+S273*'Comb LR RESULTS'!$B$20+T273*'Comb LR RESULTS'!$B$21+U273*'Comb LR RESULTS'!$B$22</f>
        <v>-1.1877379200438769</v>
      </c>
      <c r="X273">
        <f>'NO Z LR RESULTS'!$B$17+'NO Z LR RESULTS'!$B$19*F273+'NO Z LR RESULTS'!$B$18*K273+'NO Z LR RESULTS'!$B$20*L273+'NO Z LR RESULTS'!$B$21*M273+'NO Z LR RESULTS'!$B$22*N273</f>
        <v>0.28035314286164315</v>
      </c>
    </row>
    <row r="274" spans="1:24" x14ac:dyDescent="0.3">
      <c r="A274" t="s">
        <v>617</v>
      </c>
      <c r="B274" t="s">
        <v>129</v>
      </c>
      <c r="C274">
        <v>2024</v>
      </c>
      <c r="D274">
        <v>175</v>
      </c>
      <c r="E274">
        <v>116</v>
      </c>
      <c r="F274">
        <v>12.9</v>
      </c>
      <c r="G274">
        <v>103.3</v>
      </c>
      <c r="H274">
        <v>110.6</v>
      </c>
      <c r="I274">
        <v>7.8</v>
      </c>
      <c r="J274">
        <v>10.4</v>
      </c>
      <c r="K274">
        <v>44.8</v>
      </c>
      <c r="L274">
        <v>34.4</v>
      </c>
      <c r="M274">
        <v>36.200000000000003</v>
      </c>
      <c r="N274">
        <v>87.8</v>
      </c>
      <c r="O274">
        <v>32.5</v>
      </c>
      <c r="P274">
        <v>-0.8</v>
      </c>
      <c r="Q274">
        <f t="shared" si="24"/>
        <v>-0.33151581659656038</v>
      </c>
      <c r="R274">
        <f t="shared" si="25"/>
        <v>-0.33938202858179112</v>
      </c>
      <c r="S274">
        <f t="shared" si="26"/>
        <v>0.58060627997056469</v>
      </c>
      <c r="T274">
        <f t="shared" si="27"/>
        <v>0.29158307947422446</v>
      </c>
      <c r="U274">
        <f t="shared" si="28"/>
        <v>0.58864489330561043</v>
      </c>
      <c r="V274">
        <f t="shared" si="29"/>
        <v>-1.5485659389803021</v>
      </c>
      <c r="W274">
        <f>Q274*'Comb LR RESULTS'!$B$18+R274*'Comb LR RESULTS'!$B$19+S274*'Comb LR RESULTS'!$B$20+T274*'Comb LR RESULTS'!$B$21+U274*'Comb LR RESULTS'!$B$22</f>
        <v>-0.324180570892105</v>
      </c>
      <c r="X274">
        <f>'NO Z LR RESULTS'!$B$17+'NO Z LR RESULTS'!$B$19*F274+'NO Z LR RESULTS'!$B$18*K274+'NO Z LR RESULTS'!$B$20*L274+'NO Z LR RESULTS'!$B$21*M274+'NO Z LR RESULTS'!$B$22*N274</f>
        <v>0.30688083729093768</v>
      </c>
    </row>
    <row r="275" spans="1:24" x14ac:dyDescent="0.3">
      <c r="A275" t="s">
        <v>226</v>
      </c>
      <c r="B275" t="s">
        <v>19</v>
      </c>
      <c r="C275">
        <v>2024</v>
      </c>
      <c r="D275">
        <v>165</v>
      </c>
      <c r="E275">
        <v>102</v>
      </c>
      <c r="F275">
        <v>12.7</v>
      </c>
      <c r="G275">
        <v>102.5</v>
      </c>
      <c r="H275">
        <v>105.8</v>
      </c>
      <c r="I275">
        <v>7.8</v>
      </c>
      <c r="J275">
        <v>13.5</v>
      </c>
      <c r="K275">
        <v>46.5</v>
      </c>
      <c r="L275">
        <v>33</v>
      </c>
      <c r="M275">
        <v>36.6</v>
      </c>
      <c r="N275">
        <v>76.900000000000006</v>
      </c>
      <c r="O275">
        <v>43.2</v>
      </c>
      <c r="P275">
        <v>-9.4</v>
      </c>
      <c r="Q275">
        <f t="shared" si="24"/>
        <v>-0.6499672971520033</v>
      </c>
      <c r="R275">
        <f t="shared" si="25"/>
        <v>-0.63287849452204836</v>
      </c>
      <c r="S275">
        <f t="shared" si="26"/>
        <v>0.64765946314561584</v>
      </c>
      <c r="T275">
        <f t="shared" si="27"/>
        <v>1.7384990610566529</v>
      </c>
      <c r="U275">
        <f t="shared" si="28"/>
        <v>-1.4721910113686665</v>
      </c>
      <c r="V275">
        <f t="shared" si="29"/>
        <v>1.2801848176056518</v>
      </c>
      <c r="W275">
        <f>Q275*'Comb LR RESULTS'!$B$18+R275*'Comb LR RESULTS'!$B$19+S275*'Comb LR RESULTS'!$B$20+T275*'Comb LR RESULTS'!$B$21+U275*'Comb LR RESULTS'!$B$22</f>
        <v>0.25851417026171852</v>
      </c>
      <c r="X275">
        <f>'NO Z LR RESULTS'!$B$17+'NO Z LR RESULTS'!$B$19*F275+'NO Z LR RESULTS'!$B$18*K275+'NO Z LR RESULTS'!$B$20*L275+'NO Z LR RESULTS'!$B$21*M275+'NO Z LR RESULTS'!$B$22*N275</f>
        <v>0.27881363384269908</v>
      </c>
    </row>
    <row r="276" spans="1:24" x14ac:dyDescent="0.3">
      <c r="A276" t="s">
        <v>547</v>
      </c>
      <c r="B276" t="s">
        <v>129</v>
      </c>
      <c r="C276">
        <v>2024</v>
      </c>
      <c r="D276">
        <v>219</v>
      </c>
      <c r="E276">
        <v>158</v>
      </c>
      <c r="F276">
        <v>12.7</v>
      </c>
      <c r="G276">
        <v>101.3</v>
      </c>
      <c r="H276">
        <v>106.6</v>
      </c>
      <c r="I276">
        <v>9.5</v>
      </c>
      <c r="J276">
        <v>10.4</v>
      </c>
      <c r="K276">
        <v>49.5</v>
      </c>
      <c r="L276">
        <v>39.1</v>
      </c>
      <c r="M276">
        <v>29.8</v>
      </c>
      <c r="N276">
        <v>90.7</v>
      </c>
      <c r="O276">
        <v>29.1</v>
      </c>
      <c r="P276">
        <v>6.6</v>
      </c>
      <c r="Q276">
        <f t="shared" si="24"/>
        <v>0.73757129669671395</v>
      </c>
      <c r="R276">
        <f t="shared" si="25"/>
        <v>-1.0731231934324368</v>
      </c>
      <c r="S276">
        <f t="shared" si="26"/>
        <v>-0.49224465083025826</v>
      </c>
      <c r="T276">
        <f t="shared" si="27"/>
        <v>-0.16818461560804218</v>
      </c>
      <c r="U276">
        <f t="shared" si="28"/>
        <v>1.1369406844574836</v>
      </c>
      <c r="V276">
        <f t="shared" si="29"/>
        <v>-1.1484325459709903</v>
      </c>
      <c r="W276">
        <f>Q276*'Comb LR RESULTS'!$B$18+R276*'Comb LR RESULTS'!$B$19+S276*'Comb LR RESULTS'!$B$20+T276*'Comb LR RESULTS'!$B$21+U276*'Comb LR RESULTS'!$B$22</f>
        <v>-0.76343748555977287</v>
      </c>
      <c r="X276">
        <f>'NO Z LR RESULTS'!$B$17+'NO Z LR RESULTS'!$B$19*F276+'NO Z LR RESULTS'!$B$18*K276+'NO Z LR RESULTS'!$B$20*L276+'NO Z LR RESULTS'!$B$21*M276+'NO Z LR RESULTS'!$B$22*N276</f>
        <v>0.31648410956063167</v>
      </c>
    </row>
    <row r="277" spans="1:24" x14ac:dyDescent="0.3">
      <c r="A277" t="s">
        <v>408</v>
      </c>
      <c r="B277" t="s">
        <v>35</v>
      </c>
      <c r="C277">
        <v>2024</v>
      </c>
      <c r="D277">
        <v>301</v>
      </c>
      <c r="E277">
        <v>205</v>
      </c>
      <c r="F277">
        <v>12.7</v>
      </c>
      <c r="G277">
        <v>102.5</v>
      </c>
      <c r="H277">
        <v>107.2</v>
      </c>
      <c r="I277">
        <v>12.2</v>
      </c>
      <c r="J277">
        <v>8.1</v>
      </c>
      <c r="K277">
        <v>47.8</v>
      </c>
      <c r="L277">
        <v>39.700000000000003</v>
      </c>
      <c r="M277">
        <v>32.1</v>
      </c>
      <c r="N277">
        <v>87</v>
      </c>
      <c r="O277">
        <v>23.7</v>
      </c>
      <c r="P277">
        <v>5.9</v>
      </c>
      <c r="Q277">
        <f t="shared" si="24"/>
        <v>0.87405050264904716</v>
      </c>
      <c r="R277">
        <f t="shared" si="25"/>
        <v>-0.63287849452204836</v>
      </c>
      <c r="S277">
        <f t="shared" si="26"/>
        <v>-0.1066888475737125</v>
      </c>
      <c r="T277">
        <f t="shared" si="27"/>
        <v>-0.89840389603281923</v>
      </c>
      <c r="U277">
        <f t="shared" si="28"/>
        <v>0.43739088195337034</v>
      </c>
      <c r="V277">
        <f t="shared" si="29"/>
        <v>-0.98793392228547827</v>
      </c>
      <c r="W277">
        <f>Q277*'Comb LR RESULTS'!$B$18+R277*'Comb LR RESULTS'!$B$19+S277*'Comb LR RESULTS'!$B$20+T277*'Comb LR RESULTS'!$B$21+U277*'Comb LR RESULTS'!$B$22</f>
        <v>-0.72046511129679014</v>
      </c>
      <c r="X277">
        <f>'NO Z LR RESULTS'!$B$17+'NO Z LR RESULTS'!$B$19*F277+'NO Z LR RESULTS'!$B$18*K277+'NO Z LR RESULTS'!$B$20*L277+'NO Z LR RESULTS'!$B$21*M277+'NO Z LR RESULTS'!$B$22*N277</f>
        <v>0.30225381089817083</v>
      </c>
    </row>
    <row r="278" spans="1:24" x14ac:dyDescent="0.3">
      <c r="A278" t="s">
        <v>397</v>
      </c>
      <c r="B278" t="s">
        <v>59</v>
      </c>
      <c r="C278">
        <v>2024</v>
      </c>
      <c r="D278">
        <v>261</v>
      </c>
      <c r="E278">
        <v>166</v>
      </c>
      <c r="F278">
        <v>12.7</v>
      </c>
      <c r="G278">
        <v>101.2</v>
      </c>
      <c r="H278">
        <v>109.9</v>
      </c>
      <c r="I278">
        <v>7.2</v>
      </c>
      <c r="J278">
        <v>15.4</v>
      </c>
      <c r="K278">
        <v>51.8</v>
      </c>
      <c r="L278">
        <v>36.4</v>
      </c>
      <c r="M278">
        <v>37.5</v>
      </c>
      <c r="N278">
        <v>83.8</v>
      </c>
      <c r="O278">
        <v>39.299999999999997</v>
      </c>
      <c r="P278">
        <v>2.9</v>
      </c>
      <c r="Q278">
        <f t="shared" si="24"/>
        <v>0.1234148699112157</v>
      </c>
      <c r="R278">
        <f t="shared" si="25"/>
        <v>-1.1098102516749668</v>
      </c>
      <c r="S278">
        <f t="shared" si="26"/>
        <v>0.79852912528948139</v>
      </c>
      <c r="T278">
        <f t="shared" si="27"/>
        <v>1.2111184696387578</v>
      </c>
      <c r="U278">
        <f t="shared" si="28"/>
        <v>-0.1676251634555927</v>
      </c>
      <c r="V278">
        <f t="shared" si="29"/>
        <v>-0.40618087395888208</v>
      </c>
      <c r="W278">
        <f>Q278*'Comb LR RESULTS'!$B$18+R278*'Comb LR RESULTS'!$B$19+S278*'Comb LR RESULTS'!$B$20+T278*'Comb LR RESULTS'!$B$21+U278*'Comb LR RESULTS'!$B$22</f>
        <v>-0.38201316963198778</v>
      </c>
      <c r="X278">
        <f>'NO Z LR RESULTS'!$B$17+'NO Z LR RESULTS'!$B$19*F278+'NO Z LR RESULTS'!$B$18*K278+'NO Z LR RESULTS'!$B$20*L278+'NO Z LR RESULTS'!$B$21*M278+'NO Z LR RESULTS'!$B$22*N278</f>
        <v>0.29620550250113359</v>
      </c>
    </row>
    <row r="279" spans="1:24" x14ac:dyDescent="0.3">
      <c r="A279" t="s">
        <v>163</v>
      </c>
      <c r="B279" t="s">
        <v>17</v>
      </c>
      <c r="C279">
        <v>2024</v>
      </c>
      <c r="D279">
        <v>291</v>
      </c>
      <c r="E279">
        <v>219</v>
      </c>
      <c r="F279">
        <v>12.3</v>
      </c>
      <c r="G279">
        <v>102.4</v>
      </c>
      <c r="H279">
        <v>110.5</v>
      </c>
      <c r="I279">
        <v>11.4</v>
      </c>
      <c r="J279">
        <v>12.3</v>
      </c>
      <c r="K279">
        <v>48.7</v>
      </c>
      <c r="L279">
        <v>36.4</v>
      </c>
      <c r="M279">
        <v>37.9</v>
      </c>
      <c r="N279">
        <v>91.5</v>
      </c>
      <c r="O279">
        <v>20.3</v>
      </c>
      <c r="P279">
        <v>11.7</v>
      </c>
      <c r="Q279">
        <f t="shared" si="24"/>
        <v>0.1234148699112157</v>
      </c>
      <c r="R279">
        <f t="shared" si="25"/>
        <v>-0.66956555276457852</v>
      </c>
      <c r="S279">
        <f t="shared" si="26"/>
        <v>0.86558230846453255</v>
      </c>
      <c r="T279">
        <f t="shared" si="27"/>
        <v>-1.358171591115086</v>
      </c>
      <c r="U279">
        <f t="shared" si="28"/>
        <v>1.2881946958097237</v>
      </c>
      <c r="V279">
        <f t="shared" si="29"/>
        <v>-4.0580992782427057</v>
      </c>
      <c r="W279">
        <f>Q279*'Comb LR RESULTS'!$B$18+R279*'Comb LR RESULTS'!$B$19+S279*'Comb LR RESULTS'!$B$20+T279*'Comb LR RESULTS'!$B$21+U279*'Comb LR RESULTS'!$B$22</f>
        <v>-1.2767195455264089</v>
      </c>
      <c r="X279">
        <f>'NO Z LR RESULTS'!$B$17+'NO Z LR RESULTS'!$B$19*F279+'NO Z LR RESULTS'!$B$18*K279+'NO Z LR RESULTS'!$B$20*L279+'NO Z LR RESULTS'!$B$21*M279+'NO Z LR RESULTS'!$B$22*N279</f>
        <v>0.3139041164564591</v>
      </c>
    </row>
    <row r="280" spans="1:24" x14ac:dyDescent="0.3">
      <c r="A280" t="s">
        <v>622</v>
      </c>
      <c r="B280" t="s">
        <v>42</v>
      </c>
      <c r="C280">
        <v>2024</v>
      </c>
      <c r="D280">
        <v>211</v>
      </c>
      <c r="E280">
        <v>130</v>
      </c>
      <c r="F280">
        <v>12.3</v>
      </c>
      <c r="G280">
        <v>101.6</v>
      </c>
      <c r="H280">
        <v>105.4</v>
      </c>
      <c r="I280">
        <v>10.8</v>
      </c>
      <c r="J280">
        <v>15.7</v>
      </c>
      <c r="K280">
        <v>53.2</v>
      </c>
      <c r="L280">
        <v>37.5</v>
      </c>
      <c r="M280">
        <v>26.3</v>
      </c>
      <c r="N280">
        <v>84.2</v>
      </c>
      <c r="O280">
        <v>34.5</v>
      </c>
      <c r="P280">
        <v>-2.8</v>
      </c>
      <c r="Q280">
        <f t="shared" si="24"/>
        <v>0.37362674749049285</v>
      </c>
      <c r="R280">
        <f t="shared" si="25"/>
        <v>-0.96306201870484098</v>
      </c>
      <c r="S280">
        <f t="shared" si="26"/>
        <v>-1.0789600036119582</v>
      </c>
      <c r="T280">
        <f t="shared" si="27"/>
        <v>0.56203466481673436</v>
      </c>
      <c r="U280">
        <f t="shared" si="28"/>
        <v>-9.1998157779471304E-2</v>
      </c>
      <c r="V280">
        <f t="shared" si="29"/>
        <v>1.1435575549938157</v>
      </c>
      <c r="W280">
        <f>Q280*'Comb LR RESULTS'!$B$18+R280*'Comb LR RESULTS'!$B$19+S280*'Comb LR RESULTS'!$B$20+T280*'Comb LR RESULTS'!$B$21+U280*'Comb LR RESULTS'!$B$22</f>
        <v>-0.1805751385659059</v>
      </c>
      <c r="X280">
        <f>'NO Z LR RESULTS'!$B$17+'NO Z LR RESULTS'!$B$19*F280+'NO Z LR RESULTS'!$B$18*K280+'NO Z LR RESULTS'!$B$20*L280+'NO Z LR RESULTS'!$B$21*M280+'NO Z LR RESULTS'!$B$22*N280</f>
        <v>0.30499926582291581</v>
      </c>
    </row>
    <row r="281" spans="1:24" x14ac:dyDescent="0.3">
      <c r="A281" t="s">
        <v>232</v>
      </c>
      <c r="B281" t="s">
        <v>172</v>
      </c>
      <c r="C281">
        <v>2024</v>
      </c>
      <c r="D281">
        <v>226</v>
      </c>
      <c r="E281">
        <v>181</v>
      </c>
      <c r="F281">
        <v>12.2</v>
      </c>
      <c r="G281">
        <v>102.3</v>
      </c>
      <c r="H281">
        <v>106.1</v>
      </c>
      <c r="I281">
        <v>9.4</v>
      </c>
      <c r="J281">
        <v>8.8000000000000007</v>
      </c>
      <c r="K281">
        <v>42.6</v>
      </c>
      <c r="L281">
        <v>33.799999999999997</v>
      </c>
      <c r="M281">
        <v>37.299999999999997</v>
      </c>
      <c r="N281">
        <v>89</v>
      </c>
      <c r="O281">
        <v>19.5</v>
      </c>
      <c r="P281">
        <v>8</v>
      </c>
      <c r="Q281">
        <f t="shared" si="24"/>
        <v>-0.46799502254889347</v>
      </c>
      <c r="R281">
        <f t="shared" si="25"/>
        <v>-0.7062526110071139</v>
      </c>
      <c r="S281">
        <f t="shared" si="26"/>
        <v>0.76500253370195515</v>
      </c>
      <c r="T281">
        <f t="shared" si="27"/>
        <v>-1.46635222525209</v>
      </c>
      <c r="U281">
        <f t="shared" si="28"/>
        <v>0.81552591033397182</v>
      </c>
      <c r="V281">
        <f t="shared" si="29"/>
        <v>-4.2211283028440238</v>
      </c>
      <c r="W281">
        <f>Q281*'Comb LR RESULTS'!$B$18+R281*'Comb LR RESULTS'!$B$19+S281*'Comb LR RESULTS'!$B$20+T281*'Comb LR RESULTS'!$B$21+U281*'Comb LR RESULTS'!$B$22</f>
        <v>-1.3198179519899158</v>
      </c>
      <c r="X281">
        <f>'NO Z LR RESULTS'!$B$17+'NO Z LR RESULTS'!$B$19*F281+'NO Z LR RESULTS'!$B$18*K281+'NO Z LR RESULTS'!$B$20*L281+'NO Z LR RESULTS'!$B$21*M281+'NO Z LR RESULTS'!$B$22*N281</f>
        <v>0.30651439336134145</v>
      </c>
    </row>
    <row r="282" spans="1:24" x14ac:dyDescent="0.3">
      <c r="A282" t="s">
        <v>544</v>
      </c>
      <c r="B282" t="s">
        <v>51</v>
      </c>
      <c r="C282">
        <v>2024</v>
      </c>
      <c r="D282">
        <v>149</v>
      </c>
      <c r="E282">
        <v>99</v>
      </c>
      <c r="F282">
        <v>12.1</v>
      </c>
      <c r="G282">
        <v>104.1</v>
      </c>
      <c r="H282">
        <v>109.2</v>
      </c>
      <c r="I282">
        <v>4</v>
      </c>
      <c r="J282">
        <v>18.7</v>
      </c>
      <c r="K282">
        <v>50.9</v>
      </c>
      <c r="L282">
        <v>32.200000000000003</v>
      </c>
      <c r="M282">
        <v>31.3</v>
      </c>
      <c r="N282">
        <v>87.3</v>
      </c>
      <c r="O282">
        <v>32.5</v>
      </c>
      <c r="P282">
        <v>2.7</v>
      </c>
      <c r="Q282">
        <f t="shared" si="24"/>
        <v>-0.83193957175511302</v>
      </c>
      <c r="R282">
        <f t="shared" si="25"/>
        <v>-4.5885562641533942E-2</v>
      </c>
      <c r="S282">
        <f t="shared" si="26"/>
        <v>-0.24079521392381545</v>
      </c>
      <c r="T282">
        <f t="shared" si="27"/>
        <v>0.29158307947422446</v>
      </c>
      <c r="U282">
        <f t="shared" si="28"/>
        <v>0.49411113621045999</v>
      </c>
      <c r="V282">
        <f t="shared" si="29"/>
        <v>-0.839557977209067</v>
      </c>
      <c r="W282">
        <f>Q282*'Comb LR RESULTS'!$B$18+R282*'Comb LR RESULTS'!$B$19+S282*'Comb LR RESULTS'!$B$20+T282*'Comb LR RESULTS'!$B$21+U282*'Comb LR RESULTS'!$B$22</f>
        <v>-1.5435357282005055E-2</v>
      </c>
      <c r="X282">
        <f>'NO Z LR RESULTS'!$B$17+'NO Z LR RESULTS'!$B$19*F282+'NO Z LR RESULTS'!$B$18*K282+'NO Z LR RESULTS'!$B$20*L282+'NO Z LR RESULTS'!$B$21*M282+'NO Z LR RESULTS'!$B$22*N282</f>
        <v>0.31456431734590895</v>
      </c>
    </row>
    <row r="283" spans="1:24" x14ac:dyDescent="0.3">
      <c r="A283" t="s">
        <v>210</v>
      </c>
      <c r="B283" t="s">
        <v>59</v>
      </c>
      <c r="C283">
        <v>2024</v>
      </c>
      <c r="D283">
        <v>338</v>
      </c>
      <c r="E283">
        <v>239</v>
      </c>
      <c r="F283">
        <v>12.1</v>
      </c>
      <c r="G283">
        <v>100.4</v>
      </c>
      <c r="H283">
        <v>106.6</v>
      </c>
      <c r="I283">
        <v>24.3</v>
      </c>
      <c r="J283">
        <v>14.9</v>
      </c>
      <c r="K283">
        <v>52.3</v>
      </c>
      <c r="L283">
        <v>37.4</v>
      </c>
      <c r="M283">
        <v>32.700000000000003</v>
      </c>
      <c r="N283">
        <v>90.8</v>
      </c>
      <c r="O283">
        <v>22.2</v>
      </c>
      <c r="P283">
        <v>12</v>
      </c>
      <c r="Q283">
        <f t="shared" si="24"/>
        <v>0.3508802131651037</v>
      </c>
      <c r="R283">
        <f t="shared" si="25"/>
        <v>-1.4033067176152241</v>
      </c>
      <c r="S283">
        <f t="shared" si="26"/>
        <v>-6.1090728111351453E-3</v>
      </c>
      <c r="T283">
        <f t="shared" si="27"/>
        <v>-1.1012425850397016</v>
      </c>
      <c r="U283">
        <f t="shared" si="28"/>
        <v>1.1558474358765127</v>
      </c>
      <c r="V283">
        <f t="shared" si="29"/>
        <v>-3.3034074525551995</v>
      </c>
      <c r="W283">
        <f>Q283*'Comb LR RESULTS'!$B$18+R283*'Comb LR RESULTS'!$B$19+S283*'Comb LR RESULTS'!$B$20+T283*'Comb LR RESULTS'!$B$21+U283*'Comb LR RESULTS'!$B$22</f>
        <v>-1.4687049359097613</v>
      </c>
      <c r="X283">
        <f>'NO Z LR RESULTS'!$B$17+'NO Z LR RESULTS'!$B$19*F283+'NO Z LR RESULTS'!$B$18*K283+'NO Z LR RESULTS'!$B$20*L283+'NO Z LR RESULTS'!$B$21*M283+'NO Z LR RESULTS'!$B$22*N283</f>
        <v>0.31686806251557437</v>
      </c>
    </row>
    <row r="284" spans="1:24" x14ac:dyDescent="0.3">
      <c r="A284" t="s">
        <v>679</v>
      </c>
      <c r="B284" t="s">
        <v>38</v>
      </c>
      <c r="C284">
        <v>2024</v>
      </c>
      <c r="D284">
        <v>123</v>
      </c>
      <c r="E284">
        <v>107</v>
      </c>
      <c r="F284">
        <v>12.1</v>
      </c>
      <c r="G284">
        <v>102.4</v>
      </c>
      <c r="H284">
        <v>109.1</v>
      </c>
      <c r="I284">
        <v>14</v>
      </c>
      <c r="J284">
        <v>9.8000000000000007</v>
      </c>
      <c r="K284">
        <v>45</v>
      </c>
      <c r="L284">
        <v>35.200000000000003</v>
      </c>
      <c r="M284">
        <v>42.6</v>
      </c>
      <c r="N284">
        <v>94.3</v>
      </c>
      <c r="O284">
        <v>18.600000000000001</v>
      </c>
      <c r="P284">
        <v>15.7</v>
      </c>
      <c r="Q284">
        <f t="shared" si="24"/>
        <v>-0.14954354199344896</v>
      </c>
      <c r="R284">
        <f t="shared" si="25"/>
        <v>-0.66956555276457852</v>
      </c>
      <c r="S284">
        <f t="shared" si="26"/>
        <v>1.6534572107713872</v>
      </c>
      <c r="T284">
        <f t="shared" si="27"/>
        <v>-1.5880554386562193</v>
      </c>
      <c r="U284">
        <f t="shared" si="28"/>
        <v>1.8175837355425655</v>
      </c>
      <c r="V284">
        <f t="shared" si="29"/>
        <v>-5.8782054797281997</v>
      </c>
      <c r="W284">
        <f>Q284*'Comb LR RESULTS'!$B$18+R284*'Comb LR RESULTS'!$B$19+S284*'Comb LR RESULTS'!$B$20+T284*'Comb LR RESULTS'!$B$21+U284*'Comb LR RESULTS'!$B$22</f>
        <v>-1.6009758327927734</v>
      </c>
      <c r="X284">
        <f>'NO Z LR RESULTS'!$B$17+'NO Z LR RESULTS'!$B$19*F284+'NO Z LR RESULTS'!$B$18*K284+'NO Z LR RESULTS'!$B$20*L284+'NO Z LR RESULTS'!$B$21*M284+'NO Z LR RESULTS'!$B$22*N284</f>
        <v>0.31621779666580435</v>
      </c>
    </row>
    <row r="285" spans="1:24" x14ac:dyDescent="0.3">
      <c r="A285" t="s">
        <v>409</v>
      </c>
      <c r="B285" t="s">
        <v>32</v>
      </c>
      <c r="C285">
        <v>2024</v>
      </c>
      <c r="D285">
        <v>296</v>
      </c>
      <c r="E285">
        <v>219</v>
      </c>
      <c r="F285">
        <v>11.9</v>
      </c>
      <c r="G285">
        <v>103.3</v>
      </c>
      <c r="H285">
        <v>108.4</v>
      </c>
      <c r="I285">
        <v>7.8</v>
      </c>
      <c r="J285">
        <v>10.7</v>
      </c>
      <c r="K285">
        <v>48.7</v>
      </c>
      <c r="L285">
        <v>38</v>
      </c>
      <c r="M285">
        <v>38.9</v>
      </c>
      <c r="N285">
        <v>89.7</v>
      </c>
      <c r="O285">
        <v>23.2</v>
      </c>
      <c r="P285">
        <v>11.7</v>
      </c>
      <c r="Q285">
        <f t="shared" si="24"/>
        <v>0.48735941911743685</v>
      </c>
      <c r="R285">
        <f t="shared" si="25"/>
        <v>-0.33938202858179112</v>
      </c>
      <c r="S285">
        <f t="shared" si="26"/>
        <v>1.033215266402161</v>
      </c>
      <c r="T285">
        <f t="shared" si="27"/>
        <v>-0.96601679236844673</v>
      </c>
      <c r="U285">
        <f t="shared" si="28"/>
        <v>0.94787317026718299</v>
      </c>
      <c r="V285">
        <f t="shared" si="29"/>
        <v>-2.799127838502145</v>
      </c>
      <c r="W285">
        <f>Q285*'Comb LR RESULTS'!$B$18+R285*'Comb LR RESULTS'!$B$19+S285*'Comb LR RESULTS'!$B$20+T285*'Comb LR RESULTS'!$B$21+U285*'Comb LR RESULTS'!$B$22</f>
        <v>-0.8594487491370908</v>
      </c>
      <c r="X285">
        <f>'NO Z LR RESULTS'!$B$17+'NO Z LR RESULTS'!$B$19*F285+'NO Z LR RESULTS'!$B$18*K285+'NO Z LR RESULTS'!$B$20*L285+'NO Z LR RESULTS'!$B$21*M285+'NO Z LR RESULTS'!$B$22*N285</f>
        <v>0.30466099018999443</v>
      </c>
    </row>
    <row r="286" spans="1:24" x14ac:dyDescent="0.3">
      <c r="A286" t="s">
        <v>548</v>
      </c>
      <c r="B286" t="s">
        <v>157</v>
      </c>
      <c r="C286">
        <v>2024</v>
      </c>
      <c r="D286">
        <v>256</v>
      </c>
      <c r="E286">
        <v>185</v>
      </c>
      <c r="F286">
        <v>11.9</v>
      </c>
      <c r="G286">
        <v>101</v>
      </c>
      <c r="H286">
        <v>106.7</v>
      </c>
      <c r="I286">
        <v>1.6</v>
      </c>
      <c r="J286">
        <v>6</v>
      </c>
      <c r="K286">
        <v>50.7</v>
      </c>
      <c r="L286">
        <v>44.7</v>
      </c>
      <c r="M286">
        <v>31.2</v>
      </c>
      <c r="N286">
        <v>90.1</v>
      </c>
      <c r="O286">
        <v>25.3</v>
      </c>
      <c r="P286">
        <v>6.2</v>
      </c>
      <c r="Q286">
        <f t="shared" si="24"/>
        <v>2.0113772189184873</v>
      </c>
      <c r="R286">
        <f t="shared" si="25"/>
        <v>-1.1831843681600325</v>
      </c>
      <c r="S286">
        <f t="shared" si="26"/>
        <v>-0.25755850971757854</v>
      </c>
      <c r="T286">
        <f t="shared" si="27"/>
        <v>-0.68204262775881108</v>
      </c>
      <c r="U286">
        <f t="shared" si="28"/>
        <v>1.0235001759433016</v>
      </c>
      <c r="V286">
        <f t="shared" si="29"/>
        <v>-0.61979144322607915</v>
      </c>
      <c r="W286">
        <f>Q286*'Comb LR RESULTS'!$B$18+R286*'Comb LR RESULTS'!$B$19+S286*'Comb LR RESULTS'!$B$20+T286*'Comb LR RESULTS'!$B$21+U286*'Comb LR RESULTS'!$B$22</f>
        <v>-0.94302445169426785</v>
      </c>
      <c r="X286">
        <f>'NO Z LR RESULTS'!$B$17+'NO Z LR RESULTS'!$B$19*F286+'NO Z LR RESULTS'!$B$18*K286+'NO Z LR RESULTS'!$B$20*L286+'NO Z LR RESULTS'!$B$21*M286+'NO Z LR RESULTS'!$B$22*N286</f>
        <v>0.30434110969088835</v>
      </c>
    </row>
    <row r="287" spans="1:24" x14ac:dyDescent="0.3">
      <c r="A287" t="s">
        <v>626</v>
      </c>
      <c r="B287" t="s">
        <v>112</v>
      </c>
      <c r="C287">
        <v>2024</v>
      </c>
      <c r="D287">
        <v>209</v>
      </c>
      <c r="E287">
        <v>153</v>
      </c>
      <c r="F287">
        <v>11.8</v>
      </c>
      <c r="G287">
        <v>101.3</v>
      </c>
      <c r="H287">
        <v>108.7</v>
      </c>
      <c r="I287">
        <v>7.8</v>
      </c>
      <c r="J287">
        <v>6</v>
      </c>
      <c r="K287">
        <v>38.299999999999997</v>
      </c>
      <c r="L287">
        <v>32.299999999999997</v>
      </c>
      <c r="M287">
        <v>38.1</v>
      </c>
      <c r="N287">
        <v>87.1</v>
      </c>
      <c r="O287">
        <v>27.2</v>
      </c>
      <c r="P287">
        <v>5.3</v>
      </c>
      <c r="Q287">
        <f t="shared" si="24"/>
        <v>-0.80919303742972548</v>
      </c>
      <c r="R287">
        <f t="shared" si="25"/>
        <v>-1.0731231934324368</v>
      </c>
      <c r="S287">
        <f t="shared" si="26"/>
        <v>0.89910890005205868</v>
      </c>
      <c r="T287">
        <f t="shared" si="27"/>
        <v>-0.42511362168342692</v>
      </c>
      <c r="U287">
        <f t="shared" si="28"/>
        <v>0.45629763337239931</v>
      </c>
      <c r="V287">
        <f t="shared" si="29"/>
        <v>-3.6628363859700475</v>
      </c>
      <c r="W287">
        <f>Q287*'Comb LR RESULTS'!$B$18+R287*'Comb LR RESULTS'!$B$19+S287*'Comb LR RESULTS'!$B$20+T287*'Comb LR RESULTS'!$B$21+U287*'Comb LR RESULTS'!$B$22</f>
        <v>-1.1729073964032992</v>
      </c>
      <c r="X287">
        <f>'NO Z LR RESULTS'!$B$17+'NO Z LR RESULTS'!$B$19*F287+'NO Z LR RESULTS'!$B$18*K287+'NO Z LR RESULTS'!$B$20*L287+'NO Z LR RESULTS'!$B$21*M287+'NO Z LR RESULTS'!$B$22*N287</f>
        <v>0.29845881857588835</v>
      </c>
    </row>
    <row r="288" spans="1:24" x14ac:dyDescent="0.3">
      <c r="A288" t="s">
        <v>149</v>
      </c>
      <c r="B288" t="s">
        <v>32</v>
      </c>
      <c r="C288">
        <v>2024</v>
      </c>
      <c r="D288">
        <v>328</v>
      </c>
      <c r="E288">
        <v>248</v>
      </c>
      <c r="F288">
        <v>11.7</v>
      </c>
      <c r="G288">
        <v>100.3</v>
      </c>
      <c r="H288">
        <v>107.5</v>
      </c>
      <c r="I288">
        <v>12.9</v>
      </c>
      <c r="J288">
        <v>12.1</v>
      </c>
      <c r="K288">
        <v>51.7</v>
      </c>
      <c r="L288">
        <v>39.6</v>
      </c>
      <c r="M288">
        <v>33.200000000000003</v>
      </c>
      <c r="N288">
        <v>86.3</v>
      </c>
      <c r="O288">
        <v>25.2</v>
      </c>
      <c r="P288">
        <v>10.1</v>
      </c>
      <c r="Q288">
        <f t="shared" si="24"/>
        <v>0.85130396832365807</v>
      </c>
      <c r="R288">
        <f t="shared" si="25"/>
        <v>-1.4399937758577595</v>
      </c>
      <c r="S288">
        <f t="shared" si="26"/>
        <v>7.7707406157679126E-2</v>
      </c>
      <c r="T288">
        <f t="shared" si="27"/>
        <v>-0.69556520702593683</v>
      </c>
      <c r="U288">
        <f t="shared" si="28"/>
        <v>0.30504362202015922</v>
      </c>
      <c r="V288">
        <f t="shared" si="29"/>
        <v>-1.6670060427378768</v>
      </c>
      <c r="W288">
        <f>Q288*'Comb LR RESULTS'!$B$18+R288*'Comb LR RESULTS'!$B$19+S288*'Comb LR RESULTS'!$B$20+T288*'Comb LR RESULTS'!$B$21+U288*'Comb LR RESULTS'!$B$22</f>
        <v>-1.1967968506387252</v>
      </c>
      <c r="X288">
        <f>'NO Z LR RESULTS'!$B$17+'NO Z LR RESULTS'!$B$19*F288+'NO Z LR RESULTS'!$B$18*K288+'NO Z LR RESULTS'!$B$20*L288+'NO Z LR RESULTS'!$B$21*M288+'NO Z LR RESULTS'!$B$22*N288</f>
        <v>0.29929430101615806</v>
      </c>
    </row>
    <row r="289" spans="1:24" x14ac:dyDescent="0.3">
      <c r="A289" t="s">
        <v>211</v>
      </c>
      <c r="B289" t="s">
        <v>35</v>
      </c>
      <c r="C289">
        <v>2024</v>
      </c>
      <c r="D289">
        <v>378</v>
      </c>
      <c r="E289">
        <v>294</v>
      </c>
      <c r="F289">
        <v>11.6</v>
      </c>
      <c r="G289">
        <v>101</v>
      </c>
      <c r="H289">
        <v>112.1</v>
      </c>
      <c r="I289">
        <v>14.6</v>
      </c>
      <c r="J289">
        <v>17.8</v>
      </c>
      <c r="K289">
        <v>46.8</v>
      </c>
      <c r="L289">
        <v>29</v>
      </c>
      <c r="M289">
        <v>28.5</v>
      </c>
      <c r="N289">
        <v>90</v>
      </c>
      <c r="O289">
        <v>27.2</v>
      </c>
      <c r="P289">
        <v>5.9</v>
      </c>
      <c r="Q289">
        <f t="shared" si="24"/>
        <v>-1.5598286701675554</v>
      </c>
      <c r="R289">
        <f t="shared" si="25"/>
        <v>-1.1831843681600325</v>
      </c>
      <c r="S289">
        <f t="shared" si="26"/>
        <v>-0.71016749614917551</v>
      </c>
      <c r="T289">
        <f t="shared" si="27"/>
        <v>-0.42511362168342692</v>
      </c>
      <c r="U289">
        <f t="shared" si="28"/>
        <v>1.0045934245242727</v>
      </c>
      <c r="V289">
        <f t="shared" si="29"/>
        <v>-3.4625525883861124</v>
      </c>
      <c r="W289">
        <f>Q289*'Comb LR RESULTS'!$B$18+R289*'Comb LR RESULTS'!$B$19+S289*'Comb LR RESULTS'!$B$20+T289*'Comb LR RESULTS'!$B$21+U289*'Comb LR RESULTS'!$B$22</f>
        <v>-1.0945639704020247</v>
      </c>
      <c r="X289">
        <f>'NO Z LR RESULTS'!$B$17+'NO Z LR RESULTS'!$B$19*F289+'NO Z LR RESULTS'!$B$18*K289+'NO Z LR RESULTS'!$B$20*L289+'NO Z LR RESULTS'!$B$21*M289+'NO Z LR RESULTS'!$B$22*N289</f>
        <v>0.3245138944503797</v>
      </c>
    </row>
    <row r="290" spans="1:24" x14ac:dyDescent="0.3">
      <c r="A290" t="s">
        <v>542</v>
      </c>
      <c r="B290" t="s">
        <v>112</v>
      </c>
      <c r="C290">
        <v>2024</v>
      </c>
      <c r="D290">
        <v>154</v>
      </c>
      <c r="E290">
        <v>105</v>
      </c>
      <c r="F290">
        <v>11.4</v>
      </c>
      <c r="G290">
        <v>102.2</v>
      </c>
      <c r="H290">
        <v>107.8</v>
      </c>
      <c r="I290">
        <v>11.4</v>
      </c>
      <c r="J290">
        <v>-1.2</v>
      </c>
      <c r="K290">
        <v>42.6</v>
      </c>
      <c r="L290">
        <v>43.8</v>
      </c>
      <c r="M290">
        <v>37.4</v>
      </c>
      <c r="N290">
        <v>84.8</v>
      </c>
      <c r="O290">
        <v>35.200000000000003</v>
      </c>
      <c r="P290">
        <v>0.8</v>
      </c>
      <c r="Q290">
        <f t="shared" si="24"/>
        <v>1.8066584099899867</v>
      </c>
      <c r="R290">
        <f t="shared" si="25"/>
        <v>-0.74293966924964416</v>
      </c>
      <c r="S290">
        <f t="shared" si="26"/>
        <v>0.78176582949571827</v>
      </c>
      <c r="T290">
        <f t="shared" si="27"/>
        <v>0.65669271968661325</v>
      </c>
      <c r="U290">
        <f t="shared" si="28"/>
        <v>2.1442350734708081E-2</v>
      </c>
      <c r="V290">
        <f t="shared" si="29"/>
        <v>0.91720328019652941</v>
      </c>
      <c r="W290">
        <f>Q290*'Comb LR RESULTS'!$B$18+R290*'Comb LR RESULTS'!$B$19+S290*'Comb LR RESULTS'!$B$20+T290*'Comb LR RESULTS'!$B$21+U290*'Comb LR RESULTS'!$B$22</f>
        <v>-0.21518811507784416</v>
      </c>
      <c r="X290">
        <f>'NO Z LR RESULTS'!$B$17+'NO Z LR RESULTS'!$B$19*F290+'NO Z LR RESULTS'!$B$18*K290+'NO Z LR RESULTS'!$B$20*L290+'NO Z LR RESULTS'!$B$21*M290+'NO Z LR RESULTS'!$B$22*N290</f>
        <v>0.27851905979101838</v>
      </c>
    </row>
    <row r="291" spans="1:24" x14ac:dyDescent="0.3">
      <c r="A291" t="s">
        <v>123</v>
      </c>
      <c r="B291" t="s">
        <v>40</v>
      </c>
      <c r="C291">
        <v>2024</v>
      </c>
      <c r="D291">
        <v>249</v>
      </c>
      <c r="E291">
        <v>178</v>
      </c>
      <c r="F291">
        <v>11.2</v>
      </c>
      <c r="G291">
        <v>104.7</v>
      </c>
      <c r="H291">
        <v>110.4</v>
      </c>
      <c r="I291">
        <v>2.2000000000000002</v>
      </c>
      <c r="J291">
        <v>14.3</v>
      </c>
      <c r="K291">
        <v>52.5</v>
      </c>
      <c r="L291">
        <v>38.200000000000003</v>
      </c>
      <c r="M291">
        <v>33</v>
      </c>
      <c r="N291">
        <v>91.7</v>
      </c>
      <c r="O291">
        <v>25.6</v>
      </c>
      <c r="P291">
        <v>8.4</v>
      </c>
      <c r="Q291">
        <f t="shared" si="24"/>
        <v>0.53285248776821514</v>
      </c>
      <c r="R291">
        <f t="shared" si="25"/>
        <v>0.17423678681366286</v>
      </c>
      <c r="S291">
        <f t="shared" si="26"/>
        <v>4.4180814570152938E-2</v>
      </c>
      <c r="T291">
        <f t="shared" si="27"/>
        <v>-0.64147488995743451</v>
      </c>
      <c r="U291">
        <f t="shared" si="28"/>
        <v>1.3260081986477845</v>
      </c>
      <c r="V291">
        <f t="shared" si="29"/>
        <v>-1.3045746285934938</v>
      </c>
      <c r="W291">
        <f>Q291*'Comb LR RESULTS'!$B$18+R291*'Comb LR RESULTS'!$B$19+S291*'Comb LR RESULTS'!$B$20+T291*'Comb LR RESULTS'!$B$21+U291*'Comb LR RESULTS'!$B$22</f>
        <v>-0.25818709803511042</v>
      </c>
      <c r="X291">
        <f>'NO Z LR RESULTS'!$B$17+'NO Z LR RESULTS'!$B$19*F291+'NO Z LR RESULTS'!$B$18*K291+'NO Z LR RESULTS'!$B$20*L291+'NO Z LR RESULTS'!$B$21*M291+'NO Z LR RESULTS'!$B$22*N291</f>
        <v>0.31548401826944905</v>
      </c>
    </row>
    <row r="292" spans="1:24" x14ac:dyDescent="0.3">
      <c r="A292" t="s">
        <v>403</v>
      </c>
      <c r="B292" t="s">
        <v>61</v>
      </c>
      <c r="C292">
        <v>2024</v>
      </c>
      <c r="D292">
        <v>201</v>
      </c>
      <c r="E292">
        <v>158</v>
      </c>
      <c r="F292">
        <v>10.8</v>
      </c>
      <c r="G292">
        <v>100.7</v>
      </c>
      <c r="H292">
        <v>109</v>
      </c>
      <c r="I292">
        <v>4.4000000000000004</v>
      </c>
      <c r="J292">
        <v>13.5</v>
      </c>
      <c r="K292">
        <v>47.1</v>
      </c>
      <c r="L292">
        <v>33.6</v>
      </c>
      <c r="M292">
        <v>37.700000000000003</v>
      </c>
      <c r="N292">
        <v>83</v>
      </c>
      <c r="O292">
        <v>18.3</v>
      </c>
      <c r="P292">
        <v>10.7</v>
      </c>
      <c r="Q292">
        <f t="shared" si="24"/>
        <v>-0.51348809119967009</v>
      </c>
      <c r="R292">
        <f t="shared" si="25"/>
        <v>-1.2932455428876284</v>
      </c>
      <c r="S292">
        <f t="shared" si="26"/>
        <v>0.83205571687700752</v>
      </c>
      <c r="T292">
        <f t="shared" si="27"/>
        <v>-1.6286231764575958</v>
      </c>
      <c r="U292">
        <f t="shared" si="28"/>
        <v>-0.31887917480783279</v>
      </c>
      <c r="V292">
        <f t="shared" si="29"/>
        <v>-3.9485333526140689</v>
      </c>
      <c r="W292">
        <f>Q292*'Comb LR RESULTS'!$B$18+R292*'Comb LR RESULTS'!$B$19+S292*'Comb LR RESULTS'!$B$20+T292*'Comb LR RESULTS'!$B$21+U292*'Comb LR RESULTS'!$B$22</f>
        <v>-1.6439927922838649</v>
      </c>
      <c r="X292">
        <f>'NO Z LR RESULTS'!$B$17+'NO Z LR RESULTS'!$B$19*F292+'NO Z LR RESULTS'!$B$18*K292+'NO Z LR RESULTS'!$B$20*L292+'NO Z LR RESULTS'!$B$21*M292+'NO Z LR RESULTS'!$B$22*N292</f>
        <v>0.28879973440072504</v>
      </c>
    </row>
    <row r="293" spans="1:24" x14ac:dyDescent="0.3">
      <c r="A293" t="s">
        <v>413</v>
      </c>
      <c r="B293" t="s">
        <v>35</v>
      </c>
      <c r="C293">
        <v>2024</v>
      </c>
      <c r="D293">
        <v>162</v>
      </c>
      <c r="E293">
        <v>102</v>
      </c>
      <c r="F293">
        <v>10.8</v>
      </c>
      <c r="G293">
        <v>103</v>
      </c>
      <c r="H293">
        <v>108.7</v>
      </c>
      <c r="I293">
        <v>8.8000000000000007</v>
      </c>
      <c r="J293">
        <v>11.1</v>
      </c>
      <c r="K293">
        <v>53.7</v>
      </c>
      <c r="L293">
        <v>42.6</v>
      </c>
      <c r="M293">
        <v>21.9</v>
      </c>
      <c r="N293">
        <v>86.9</v>
      </c>
      <c r="O293">
        <v>34.200000000000003</v>
      </c>
      <c r="P293">
        <v>3.6</v>
      </c>
      <c r="Q293">
        <f t="shared" si="24"/>
        <v>1.5336999980853221</v>
      </c>
      <c r="R293">
        <f t="shared" si="25"/>
        <v>-0.44944320330938692</v>
      </c>
      <c r="S293">
        <f t="shared" si="26"/>
        <v>-1.816545018537524</v>
      </c>
      <c r="T293">
        <f t="shared" si="27"/>
        <v>0.52146692701535824</v>
      </c>
      <c r="U293">
        <f t="shared" si="28"/>
        <v>0.4184841305343413</v>
      </c>
      <c r="V293">
        <f t="shared" si="29"/>
        <v>3.0037846097944758</v>
      </c>
      <c r="W293">
        <f>Q293*'Comb LR RESULTS'!$B$18+R293*'Comb LR RESULTS'!$B$19+S293*'Comb LR RESULTS'!$B$20+T293*'Comb LR RESULTS'!$B$21+U293*'Comb LR RESULTS'!$B$22</f>
        <v>0.32219384838288267</v>
      </c>
      <c r="X293">
        <f>'NO Z LR RESULTS'!$B$17+'NO Z LR RESULTS'!$B$19*F293+'NO Z LR RESULTS'!$B$18*K293+'NO Z LR RESULTS'!$B$20*L293+'NO Z LR RESULTS'!$B$21*M293+'NO Z LR RESULTS'!$B$22*N293</f>
        <v>0.30503132088900564</v>
      </c>
    </row>
    <row r="294" spans="1:24" x14ac:dyDescent="0.3">
      <c r="A294" t="s">
        <v>390</v>
      </c>
      <c r="B294" t="s">
        <v>42</v>
      </c>
      <c r="C294">
        <v>2024</v>
      </c>
      <c r="D294">
        <v>294</v>
      </c>
      <c r="E294">
        <v>224</v>
      </c>
      <c r="F294">
        <v>10.7</v>
      </c>
      <c r="G294">
        <v>101.8</v>
      </c>
      <c r="H294">
        <v>109.9</v>
      </c>
      <c r="I294">
        <v>8.9</v>
      </c>
      <c r="J294">
        <v>8.1</v>
      </c>
      <c r="K294">
        <v>49.2</v>
      </c>
      <c r="L294">
        <v>41.1</v>
      </c>
      <c r="M294">
        <v>34.9</v>
      </c>
      <c r="N294">
        <v>90.6</v>
      </c>
      <c r="O294">
        <v>24.6</v>
      </c>
      <c r="P294">
        <v>12.2</v>
      </c>
      <c r="Q294">
        <f t="shared" si="24"/>
        <v>1.1925019832044901</v>
      </c>
      <c r="R294">
        <f t="shared" si="25"/>
        <v>-0.88968790221977534</v>
      </c>
      <c r="S294">
        <f t="shared" si="26"/>
        <v>0.36268343465164693</v>
      </c>
      <c r="T294">
        <f t="shared" si="27"/>
        <v>-0.77670068262868952</v>
      </c>
      <c r="U294">
        <f t="shared" si="28"/>
        <v>1.1180339330384521</v>
      </c>
      <c r="V294">
        <f t="shared" si="29"/>
        <v>-1.9546039693340733</v>
      </c>
      <c r="W294">
        <f>Q294*'Comb LR RESULTS'!$B$18+R294*'Comb LR RESULTS'!$B$19+S294*'Comb LR RESULTS'!$B$20+T294*'Comb LR RESULTS'!$B$21+U294*'Comb LR RESULTS'!$B$22</f>
        <v>-0.98586254640898285</v>
      </c>
      <c r="X294">
        <f>'NO Z LR RESULTS'!$B$17+'NO Z LR RESULTS'!$B$19*F294+'NO Z LR RESULTS'!$B$18*K294+'NO Z LR RESULTS'!$B$20*L294+'NO Z LR RESULTS'!$B$21*M294+'NO Z LR RESULTS'!$B$22*N294</f>
        <v>0.30302111612559374</v>
      </c>
    </row>
    <row r="295" spans="1:24" x14ac:dyDescent="0.3">
      <c r="A295" t="s">
        <v>407</v>
      </c>
      <c r="B295" t="s">
        <v>54</v>
      </c>
      <c r="C295">
        <v>2024</v>
      </c>
      <c r="D295">
        <v>220</v>
      </c>
      <c r="E295">
        <v>177</v>
      </c>
      <c r="F295">
        <v>10.7</v>
      </c>
      <c r="G295">
        <v>102.7</v>
      </c>
      <c r="H295">
        <v>110.1</v>
      </c>
      <c r="I295">
        <v>10.7</v>
      </c>
      <c r="J295">
        <v>8</v>
      </c>
      <c r="K295">
        <v>45.1</v>
      </c>
      <c r="L295">
        <v>37.1</v>
      </c>
      <c r="M295">
        <v>39</v>
      </c>
      <c r="N295">
        <v>88.8</v>
      </c>
      <c r="O295">
        <v>25.1</v>
      </c>
      <c r="P295">
        <v>9.1999999999999993</v>
      </c>
      <c r="Q295">
        <f t="shared" si="24"/>
        <v>0.28264061018893794</v>
      </c>
      <c r="R295">
        <f t="shared" si="25"/>
        <v>-0.55950437803698272</v>
      </c>
      <c r="S295">
        <f t="shared" si="26"/>
        <v>1.0499785621959241</v>
      </c>
      <c r="T295">
        <f t="shared" si="27"/>
        <v>-0.70908778629306202</v>
      </c>
      <c r="U295">
        <f t="shared" si="28"/>
        <v>0.7777124074959112</v>
      </c>
      <c r="V295">
        <f t="shared" si="29"/>
        <v>-2.8136425238329417</v>
      </c>
      <c r="W295">
        <f>Q295*'Comb LR RESULTS'!$B$18+R295*'Comb LR RESULTS'!$B$19+S295*'Comb LR RESULTS'!$B$20+T295*'Comb LR RESULTS'!$B$21+U295*'Comb LR RESULTS'!$B$22</f>
        <v>-0.90719158396104005</v>
      </c>
      <c r="X295">
        <f>'NO Z LR RESULTS'!$B$17+'NO Z LR RESULTS'!$B$19*F295+'NO Z LR RESULTS'!$B$18*K295+'NO Z LR RESULTS'!$B$20*L295+'NO Z LR RESULTS'!$B$21*M295+'NO Z LR RESULTS'!$B$22*N295</f>
        <v>0.29726242455825147</v>
      </c>
    </row>
    <row r="296" spans="1:24" x14ac:dyDescent="0.3">
      <c r="A296" t="s">
        <v>197</v>
      </c>
      <c r="B296" t="s">
        <v>21</v>
      </c>
      <c r="C296">
        <v>2024</v>
      </c>
      <c r="D296">
        <v>331</v>
      </c>
      <c r="E296">
        <v>255</v>
      </c>
      <c r="F296">
        <v>10.6</v>
      </c>
      <c r="G296">
        <v>100.3</v>
      </c>
      <c r="H296">
        <v>108.7</v>
      </c>
      <c r="I296">
        <v>11.4</v>
      </c>
      <c r="J296">
        <v>11.9</v>
      </c>
      <c r="K296">
        <v>42.7</v>
      </c>
      <c r="L296">
        <v>30.8</v>
      </c>
      <c r="M296">
        <v>39</v>
      </c>
      <c r="N296">
        <v>85.7</v>
      </c>
      <c r="O296">
        <v>23.9</v>
      </c>
      <c r="P296">
        <v>5.9</v>
      </c>
      <c r="Q296">
        <f t="shared" si="24"/>
        <v>-1.1503910523105567</v>
      </c>
      <c r="R296">
        <f t="shared" si="25"/>
        <v>-1.4399937758577595</v>
      </c>
      <c r="S296">
        <f t="shared" si="26"/>
        <v>1.0499785621959241</v>
      </c>
      <c r="T296">
        <f t="shared" si="27"/>
        <v>-0.8713587374985684</v>
      </c>
      <c r="U296">
        <f t="shared" si="28"/>
        <v>0.19160311350597986</v>
      </c>
      <c r="V296">
        <f t="shared" si="29"/>
        <v>-4.7033252413687885</v>
      </c>
      <c r="W296">
        <f>Q296*'Comb LR RESULTS'!$B$18+R296*'Comb LR RESULTS'!$B$19+S296*'Comb LR RESULTS'!$B$20+T296*'Comb LR RESULTS'!$B$21+U296*'Comb LR RESULTS'!$B$22</f>
        <v>-1.6139375596172687</v>
      </c>
      <c r="X296">
        <f>'NO Z LR RESULTS'!$B$17+'NO Z LR RESULTS'!$B$19*F296+'NO Z LR RESULTS'!$B$18*K296+'NO Z LR RESULTS'!$B$20*L296+'NO Z LR RESULTS'!$B$21*M296+'NO Z LR RESULTS'!$B$22*N296</f>
        <v>0.29542512433127249</v>
      </c>
    </row>
    <row r="297" spans="1:24" x14ac:dyDescent="0.3">
      <c r="A297" t="s">
        <v>447</v>
      </c>
      <c r="B297" t="s">
        <v>99</v>
      </c>
      <c r="C297">
        <v>2024</v>
      </c>
      <c r="D297">
        <v>143</v>
      </c>
      <c r="E297">
        <v>97</v>
      </c>
      <c r="F297">
        <v>10.3</v>
      </c>
      <c r="G297">
        <v>100.7</v>
      </c>
      <c r="H297">
        <v>108.7</v>
      </c>
      <c r="I297">
        <v>5.2</v>
      </c>
      <c r="J297">
        <v>7</v>
      </c>
      <c r="K297">
        <v>48.2</v>
      </c>
      <c r="L297">
        <v>41.2</v>
      </c>
      <c r="M297">
        <v>34.9</v>
      </c>
      <c r="N297">
        <v>86.4</v>
      </c>
      <c r="O297">
        <v>28.5</v>
      </c>
      <c r="P297">
        <v>8.6</v>
      </c>
      <c r="Q297">
        <f t="shared" si="24"/>
        <v>1.2152485175298793</v>
      </c>
      <c r="R297">
        <f t="shared" si="25"/>
        <v>-1.2932455428876284</v>
      </c>
      <c r="S297">
        <f t="shared" si="26"/>
        <v>0.36268343465164693</v>
      </c>
      <c r="T297">
        <f t="shared" si="27"/>
        <v>-0.24932009121079535</v>
      </c>
      <c r="U297">
        <f t="shared" si="28"/>
        <v>0.32395037343919092</v>
      </c>
      <c r="V297">
        <f t="shared" si="29"/>
        <v>-1.0139509246593823</v>
      </c>
      <c r="W297">
        <f>Q297*'Comb LR RESULTS'!$B$18+R297*'Comb LR RESULTS'!$B$19+S297*'Comb LR RESULTS'!$B$20+T297*'Comb LR RESULTS'!$B$21+U297*'Comb LR RESULTS'!$B$22</f>
        <v>-0.94743477936505149</v>
      </c>
      <c r="X297">
        <f>'NO Z LR RESULTS'!$B$17+'NO Z LR RESULTS'!$B$19*F297+'NO Z LR RESULTS'!$B$18*K297+'NO Z LR RESULTS'!$B$20*L297+'NO Z LR RESULTS'!$B$21*M297+'NO Z LR RESULTS'!$B$22*N297</f>
        <v>0.28933632673523402</v>
      </c>
    </row>
    <row r="298" spans="1:24" x14ac:dyDescent="0.3">
      <c r="A298" t="s">
        <v>164</v>
      </c>
      <c r="B298" t="s">
        <v>23</v>
      </c>
      <c r="C298">
        <v>2024</v>
      </c>
      <c r="D298">
        <v>269</v>
      </c>
      <c r="E298">
        <v>214</v>
      </c>
      <c r="F298">
        <v>10.3</v>
      </c>
      <c r="G298">
        <v>101.2</v>
      </c>
      <c r="H298">
        <v>110.2</v>
      </c>
      <c r="I298">
        <v>5.6</v>
      </c>
      <c r="J298">
        <v>15.4</v>
      </c>
      <c r="K298">
        <v>44.7</v>
      </c>
      <c r="L298">
        <v>29.3</v>
      </c>
      <c r="M298">
        <v>39.9</v>
      </c>
      <c r="N298">
        <v>86</v>
      </c>
      <c r="O298">
        <v>27.8</v>
      </c>
      <c r="P298">
        <v>7.2</v>
      </c>
      <c r="Q298">
        <f t="shared" si="24"/>
        <v>-1.4915890671913887</v>
      </c>
      <c r="R298">
        <f t="shared" si="25"/>
        <v>-1.1098102516749668</v>
      </c>
      <c r="S298">
        <f t="shared" si="26"/>
        <v>1.2008482243397895</v>
      </c>
      <c r="T298">
        <f t="shared" si="27"/>
        <v>-0.34397814608067373</v>
      </c>
      <c r="U298">
        <f t="shared" si="28"/>
        <v>0.24832336776306954</v>
      </c>
      <c r="V298">
        <f t="shared" si="29"/>
        <v>-4.394549057049888</v>
      </c>
      <c r="W298">
        <f>Q298*'Comb LR RESULTS'!$B$18+R298*'Comb LR RESULTS'!$B$19+S298*'Comb LR RESULTS'!$B$20+T298*'Comb LR RESULTS'!$B$21+U298*'Comb LR RESULTS'!$B$22</f>
        <v>-1.2582078522984974</v>
      </c>
      <c r="X298">
        <f>'NO Z LR RESULTS'!$B$17+'NO Z LR RESULTS'!$B$19*F298+'NO Z LR RESULTS'!$B$18*K298+'NO Z LR RESULTS'!$B$20*L298+'NO Z LR RESULTS'!$B$21*M298+'NO Z LR RESULTS'!$B$22*N298</f>
        <v>0.29809548021863386</v>
      </c>
    </row>
    <row r="299" spans="1:24" x14ac:dyDescent="0.3">
      <c r="A299" t="s">
        <v>225</v>
      </c>
      <c r="B299" t="s">
        <v>46</v>
      </c>
      <c r="C299">
        <v>2024</v>
      </c>
      <c r="D299">
        <v>308</v>
      </c>
      <c r="E299">
        <v>224</v>
      </c>
      <c r="F299">
        <v>10.3</v>
      </c>
      <c r="G299">
        <v>101.3</v>
      </c>
      <c r="H299">
        <v>108</v>
      </c>
      <c r="I299">
        <v>6.7</v>
      </c>
      <c r="J299">
        <v>2.2000000000000002</v>
      </c>
      <c r="K299">
        <v>49.7</v>
      </c>
      <c r="L299">
        <v>47.5</v>
      </c>
      <c r="M299">
        <v>29.8</v>
      </c>
      <c r="N299">
        <v>88</v>
      </c>
      <c r="O299">
        <v>21.1</v>
      </c>
      <c r="P299">
        <v>9.5</v>
      </c>
      <c r="Q299">
        <f t="shared" si="24"/>
        <v>2.6482801800293729</v>
      </c>
      <c r="R299">
        <f t="shared" si="25"/>
        <v>-1.0731231934324368</v>
      </c>
      <c r="S299">
        <f t="shared" si="26"/>
        <v>-0.49224465083025826</v>
      </c>
      <c r="T299">
        <f t="shared" si="27"/>
        <v>-1.2499909569780818</v>
      </c>
      <c r="U299">
        <f t="shared" si="28"/>
        <v>0.62645839614367105</v>
      </c>
      <c r="V299">
        <f t="shared" si="29"/>
        <v>0.1909522843054412</v>
      </c>
      <c r="W299">
        <f>Q299*'Comb LR RESULTS'!$B$18+R299*'Comb LR RESULTS'!$B$19+S299*'Comb LR RESULTS'!$B$20+T299*'Comb LR RESULTS'!$B$21+U299*'Comb LR RESULTS'!$B$22</f>
        <v>-0.93592106588422264</v>
      </c>
      <c r="X299">
        <f>'NO Z LR RESULTS'!$B$17+'NO Z LR RESULTS'!$B$19*F299+'NO Z LR RESULTS'!$B$18*K299+'NO Z LR RESULTS'!$B$20*L299+'NO Z LR RESULTS'!$B$21*M299+'NO Z LR RESULTS'!$B$22*N299</f>
        <v>0.29036952084622303</v>
      </c>
    </row>
    <row r="300" spans="1:24" x14ac:dyDescent="0.3">
      <c r="A300" t="s">
        <v>176</v>
      </c>
      <c r="B300" t="s">
        <v>19</v>
      </c>
      <c r="C300">
        <v>2024</v>
      </c>
      <c r="D300">
        <v>286</v>
      </c>
      <c r="E300">
        <v>197</v>
      </c>
      <c r="F300">
        <v>10.199999999999999</v>
      </c>
      <c r="G300">
        <v>100.4</v>
      </c>
      <c r="H300">
        <v>106.8</v>
      </c>
      <c r="I300">
        <v>13.7</v>
      </c>
      <c r="J300">
        <v>17.100000000000001</v>
      </c>
      <c r="K300">
        <v>52.5</v>
      </c>
      <c r="L300">
        <v>35.4</v>
      </c>
      <c r="M300">
        <v>32</v>
      </c>
      <c r="N300">
        <v>89.1</v>
      </c>
      <c r="O300">
        <v>15.7</v>
      </c>
      <c r="P300">
        <v>12</v>
      </c>
      <c r="Q300">
        <f t="shared" si="24"/>
        <v>-0.10405047334267233</v>
      </c>
      <c r="R300">
        <f t="shared" si="25"/>
        <v>-1.4033067176152241</v>
      </c>
      <c r="S300">
        <f t="shared" si="26"/>
        <v>-0.12345214336747559</v>
      </c>
      <c r="T300">
        <f t="shared" si="27"/>
        <v>-1.980210237402859</v>
      </c>
      <c r="U300">
        <f t="shared" si="28"/>
        <v>0.8344326617530009</v>
      </c>
      <c r="V300">
        <f t="shared" si="29"/>
        <v>-4.198547946746281</v>
      </c>
      <c r="W300">
        <f>Q300*'Comb LR RESULTS'!$B$18+R300*'Comb LR RESULTS'!$B$19+S300*'Comb LR RESULTS'!$B$20+T300*'Comb LR RESULTS'!$B$21+U300*'Comb LR RESULTS'!$B$22</f>
        <v>-1.7877167791918738</v>
      </c>
      <c r="X300">
        <f>'NO Z LR RESULTS'!$B$17+'NO Z LR RESULTS'!$B$19*F300+'NO Z LR RESULTS'!$B$18*K300+'NO Z LR RESULTS'!$B$20*L300+'NO Z LR RESULTS'!$B$21*M300+'NO Z LR RESULTS'!$B$22*N300</f>
        <v>0.31003438796825117</v>
      </c>
    </row>
    <row r="301" spans="1:24" x14ac:dyDescent="0.3">
      <c r="A301" t="s">
        <v>612</v>
      </c>
      <c r="B301" t="s">
        <v>61</v>
      </c>
      <c r="C301">
        <v>2024</v>
      </c>
      <c r="D301">
        <v>249</v>
      </c>
      <c r="E301">
        <v>179</v>
      </c>
      <c r="F301">
        <v>10.1</v>
      </c>
      <c r="G301">
        <v>101</v>
      </c>
      <c r="H301">
        <v>109.1</v>
      </c>
      <c r="I301">
        <v>11.7</v>
      </c>
      <c r="J301">
        <v>8.9</v>
      </c>
      <c r="K301">
        <v>49.7</v>
      </c>
      <c r="L301">
        <v>40.799999999999997</v>
      </c>
      <c r="M301">
        <v>35</v>
      </c>
      <c r="N301">
        <v>87.4</v>
      </c>
      <c r="O301">
        <v>21.8</v>
      </c>
      <c r="P301">
        <v>8</v>
      </c>
      <c r="Q301">
        <f t="shared" si="24"/>
        <v>1.1242623802283227</v>
      </c>
      <c r="R301">
        <f t="shared" si="25"/>
        <v>-1.1831843681600325</v>
      </c>
      <c r="S301">
        <f t="shared" si="26"/>
        <v>0.37944673044541</v>
      </c>
      <c r="T301">
        <f t="shared" si="27"/>
        <v>-1.1553329021082035</v>
      </c>
      <c r="U301">
        <f t="shared" si="28"/>
        <v>0.51301788762949174</v>
      </c>
      <c r="V301">
        <f t="shared" si="29"/>
        <v>-2.1067195081148151</v>
      </c>
      <c r="W301">
        <f>Q301*'Comb LR RESULTS'!$B$18+R301*'Comb LR RESULTS'!$B$19+S301*'Comb LR RESULTS'!$B$20+T301*'Comb LR RESULTS'!$B$21+U301*'Comb LR RESULTS'!$B$22</f>
        <v>-1.2589410465264517</v>
      </c>
      <c r="X301">
        <f>'NO Z LR RESULTS'!$B$17+'NO Z LR RESULTS'!$B$19*F301+'NO Z LR RESULTS'!$B$18*K301+'NO Z LR RESULTS'!$B$20*L301+'NO Z LR RESULTS'!$B$21*M301+'NO Z LR RESULTS'!$B$22*N301</f>
        <v>0.29304219812332705</v>
      </c>
    </row>
    <row r="302" spans="1:24" x14ac:dyDescent="0.3">
      <c r="A302" t="s">
        <v>200</v>
      </c>
      <c r="B302" t="s">
        <v>69</v>
      </c>
      <c r="C302">
        <v>2024</v>
      </c>
      <c r="D302">
        <v>259</v>
      </c>
      <c r="E302">
        <v>200</v>
      </c>
      <c r="F302">
        <v>10</v>
      </c>
      <c r="G302">
        <v>101.1</v>
      </c>
      <c r="H302">
        <v>107.6</v>
      </c>
      <c r="I302">
        <v>10</v>
      </c>
      <c r="J302">
        <v>9.8000000000000007</v>
      </c>
      <c r="K302">
        <v>48.1</v>
      </c>
      <c r="L302">
        <v>38.299999999999997</v>
      </c>
      <c r="M302">
        <v>35.6</v>
      </c>
      <c r="N302">
        <v>89.3</v>
      </c>
      <c r="O302">
        <v>22.6</v>
      </c>
      <c r="P302">
        <v>8.8000000000000007</v>
      </c>
      <c r="Q302">
        <f t="shared" si="24"/>
        <v>0.55559902209360257</v>
      </c>
      <c r="R302">
        <f t="shared" si="25"/>
        <v>-1.1464973099175024</v>
      </c>
      <c r="S302">
        <f t="shared" si="26"/>
        <v>0.48002650520798734</v>
      </c>
      <c r="T302">
        <f t="shared" si="27"/>
        <v>-1.0471522679711993</v>
      </c>
      <c r="U302">
        <f t="shared" si="28"/>
        <v>0.87224616459106152</v>
      </c>
      <c r="V302">
        <f t="shared" si="29"/>
        <v>-2.9903232255941483</v>
      </c>
      <c r="W302">
        <f>Q302*'Comb LR RESULTS'!$B$18+R302*'Comb LR RESULTS'!$B$19+S302*'Comb LR RESULTS'!$B$20+T302*'Comb LR RESULTS'!$B$21+U302*'Comb LR RESULTS'!$B$22</f>
        <v>-1.3101950417862041</v>
      </c>
      <c r="X302">
        <f>'NO Z LR RESULTS'!$B$17+'NO Z LR RESULTS'!$B$19*F302+'NO Z LR RESULTS'!$B$18*K302+'NO Z LR RESULTS'!$B$20*L302+'NO Z LR RESULTS'!$B$21*M302+'NO Z LR RESULTS'!$B$22*N302</f>
        <v>0.29987087383848099</v>
      </c>
    </row>
    <row r="303" spans="1:24" x14ac:dyDescent="0.3">
      <c r="A303" t="s">
        <v>416</v>
      </c>
      <c r="B303" t="s">
        <v>59</v>
      </c>
      <c r="C303">
        <v>2024</v>
      </c>
      <c r="D303">
        <v>169</v>
      </c>
      <c r="E303">
        <v>132</v>
      </c>
      <c r="F303">
        <v>9.8000000000000007</v>
      </c>
      <c r="G303">
        <v>102.6</v>
      </c>
      <c r="H303">
        <v>108.3</v>
      </c>
      <c r="I303">
        <v>3</v>
      </c>
      <c r="J303">
        <v>9.8000000000000007</v>
      </c>
      <c r="K303">
        <v>44.7</v>
      </c>
      <c r="L303">
        <v>34.9</v>
      </c>
      <c r="M303">
        <v>50.8</v>
      </c>
      <c r="N303">
        <v>82.9</v>
      </c>
      <c r="O303">
        <v>36.4</v>
      </c>
      <c r="P303">
        <v>3.4</v>
      </c>
      <c r="Q303">
        <f t="shared" si="24"/>
        <v>-0.21778314496961634</v>
      </c>
      <c r="R303">
        <f t="shared" si="25"/>
        <v>-0.59619143627951809</v>
      </c>
      <c r="S303">
        <f t="shared" si="26"/>
        <v>3.0280474658599403</v>
      </c>
      <c r="T303">
        <f t="shared" si="27"/>
        <v>0.81896367089211863</v>
      </c>
      <c r="U303">
        <f t="shared" si="28"/>
        <v>-0.33778592622686177</v>
      </c>
      <c r="V303">
        <f t="shared" si="29"/>
        <v>-2.685272449990094</v>
      </c>
      <c r="W303">
        <f>Q303*'Comb LR RESULTS'!$B$18+R303*'Comb LR RESULTS'!$B$19+S303*'Comb LR RESULTS'!$B$20+T303*'Comb LR RESULTS'!$B$21+U303*'Comb LR RESULTS'!$B$22</f>
        <v>-0.60640297054792169</v>
      </c>
      <c r="X303">
        <f>'NO Z LR RESULTS'!$B$17+'NO Z LR RESULTS'!$B$19*F303+'NO Z LR RESULTS'!$B$18*K303+'NO Z LR RESULTS'!$B$20*L303+'NO Z LR RESULTS'!$B$21*M303+'NO Z LR RESULTS'!$B$22*N303</f>
        <v>0.27107259023337521</v>
      </c>
    </row>
    <row r="304" spans="1:24" x14ac:dyDescent="0.3">
      <c r="A304" t="s">
        <v>160</v>
      </c>
      <c r="B304" t="s">
        <v>80</v>
      </c>
      <c r="C304">
        <v>2024</v>
      </c>
      <c r="D304">
        <v>128</v>
      </c>
      <c r="E304">
        <v>103</v>
      </c>
      <c r="F304">
        <v>9.6999999999999993</v>
      </c>
      <c r="G304">
        <v>101.5</v>
      </c>
      <c r="H304">
        <v>105.1</v>
      </c>
      <c r="I304">
        <v>14.6</v>
      </c>
      <c r="J304">
        <v>-3.2</v>
      </c>
      <c r="K304">
        <v>42.5</v>
      </c>
      <c r="L304">
        <v>45.7</v>
      </c>
      <c r="M304">
        <v>43</v>
      </c>
      <c r="N304">
        <v>94.5</v>
      </c>
      <c r="O304">
        <v>22</v>
      </c>
      <c r="P304">
        <v>14.4</v>
      </c>
      <c r="Q304">
        <f t="shared" si="24"/>
        <v>2.2388425621723753</v>
      </c>
      <c r="R304">
        <f t="shared" si="25"/>
        <v>-0.99974907694737114</v>
      </c>
      <c r="S304">
        <f t="shared" si="26"/>
        <v>1.7205103939464383</v>
      </c>
      <c r="T304">
        <f t="shared" si="27"/>
        <v>-1.1282877435739527</v>
      </c>
      <c r="U304">
        <f t="shared" si="28"/>
        <v>1.8553972383806261</v>
      </c>
      <c r="V304">
        <f t="shared" si="29"/>
        <v>-3.4651018906760127</v>
      </c>
      <c r="W304">
        <f>Q304*'Comb LR RESULTS'!$B$18+R304*'Comb LR RESULTS'!$B$19+S304*'Comb LR RESULTS'!$B$20+T304*'Comb LR RESULTS'!$B$21+U304*'Comb LR RESULTS'!$B$22</f>
        <v>-1.4360598268924072</v>
      </c>
      <c r="X304">
        <f>'NO Z LR RESULTS'!$B$17+'NO Z LR RESULTS'!$B$19*F304+'NO Z LR RESULTS'!$B$18*K304+'NO Z LR RESULTS'!$B$20*L304+'NO Z LR RESULTS'!$B$21*M304+'NO Z LR RESULTS'!$B$22*N304</f>
        <v>0.29301812028451768</v>
      </c>
    </row>
    <row r="305" spans="1:24" x14ac:dyDescent="0.3">
      <c r="A305" t="s">
        <v>238</v>
      </c>
      <c r="B305" t="s">
        <v>64</v>
      </c>
      <c r="C305">
        <v>2024</v>
      </c>
      <c r="D305">
        <v>252</v>
      </c>
      <c r="E305">
        <v>189</v>
      </c>
      <c r="F305">
        <v>9.5</v>
      </c>
      <c r="G305">
        <v>99.8</v>
      </c>
      <c r="H305">
        <v>109.5</v>
      </c>
      <c r="I305">
        <v>10.1</v>
      </c>
      <c r="J305">
        <v>8.8000000000000007</v>
      </c>
      <c r="K305">
        <v>46.9</v>
      </c>
      <c r="L305">
        <v>38.1</v>
      </c>
      <c r="M305">
        <v>34.5</v>
      </c>
      <c r="N305">
        <v>85.9</v>
      </c>
      <c r="O305">
        <v>21.5</v>
      </c>
      <c r="P305">
        <v>7.3</v>
      </c>
      <c r="Q305">
        <f t="shared" si="24"/>
        <v>0.51010595344282594</v>
      </c>
      <c r="R305">
        <f t="shared" si="25"/>
        <v>-1.623429067070421</v>
      </c>
      <c r="S305">
        <f t="shared" si="26"/>
        <v>0.29563025147659572</v>
      </c>
      <c r="T305">
        <f t="shared" si="27"/>
        <v>-1.1959006399095802</v>
      </c>
      <c r="U305">
        <f t="shared" si="28"/>
        <v>0.22941661634404054</v>
      </c>
      <c r="V305">
        <f t="shared" si="29"/>
        <v>-2.8342706213578115</v>
      </c>
      <c r="W305">
        <f>Q305*'Comb LR RESULTS'!$B$18+R305*'Comb LR RESULTS'!$B$19+S305*'Comb LR RESULTS'!$B$20+T305*'Comb LR RESULTS'!$B$21+U305*'Comb LR RESULTS'!$B$22</f>
        <v>-1.5731081083334666</v>
      </c>
      <c r="X305">
        <f>'NO Z LR RESULTS'!$B$17+'NO Z LR RESULTS'!$B$19*F305+'NO Z LR RESULTS'!$B$18*K305+'NO Z LR RESULTS'!$B$20*L305+'NO Z LR RESULTS'!$B$21*M305+'NO Z LR RESULTS'!$B$22*N305</f>
        <v>0.28931341911168701</v>
      </c>
    </row>
    <row r="306" spans="1:24" x14ac:dyDescent="0.3">
      <c r="A306" t="s">
        <v>470</v>
      </c>
      <c r="B306" t="s">
        <v>157</v>
      </c>
      <c r="C306">
        <v>2024</v>
      </c>
      <c r="D306">
        <v>228</v>
      </c>
      <c r="E306">
        <v>147</v>
      </c>
      <c r="F306">
        <v>9.5</v>
      </c>
      <c r="G306">
        <v>100.7</v>
      </c>
      <c r="H306">
        <v>106.9</v>
      </c>
      <c r="I306">
        <v>10.199999999999999</v>
      </c>
      <c r="J306">
        <v>12.9</v>
      </c>
      <c r="K306">
        <v>49.5</v>
      </c>
      <c r="L306">
        <v>36.6</v>
      </c>
      <c r="M306">
        <v>28.5</v>
      </c>
      <c r="N306">
        <v>83.7</v>
      </c>
      <c r="O306">
        <v>29.4</v>
      </c>
      <c r="P306">
        <v>2.2000000000000002</v>
      </c>
      <c r="Q306">
        <f t="shared" si="24"/>
        <v>0.16890793856199393</v>
      </c>
      <c r="R306">
        <f t="shared" si="25"/>
        <v>-1.2932455428876284</v>
      </c>
      <c r="S306">
        <f t="shared" si="26"/>
        <v>-0.71016749614917551</v>
      </c>
      <c r="T306">
        <f t="shared" si="27"/>
        <v>-0.12761687780666608</v>
      </c>
      <c r="U306">
        <f t="shared" si="28"/>
        <v>-0.1865319148746217</v>
      </c>
      <c r="V306">
        <f t="shared" si="29"/>
        <v>-0.35525507110850352</v>
      </c>
      <c r="W306">
        <f>Q306*'Comb LR RESULTS'!$B$18+R306*'Comb LR RESULTS'!$B$19+S306*'Comb LR RESULTS'!$B$20+T306*'Comb LR RESULTS'!$B$21+U306*'Comb LR RESULTS'!$B$22</f>
        <v>-0.73933686892910522</v>
      </c>
      <c r="X306">
        <f>'NO Z LR RESULTS'!$B$17+'NO Z LR RESULTS'!$B$19*F306+'NO Z LR RESULTS'!$B$18*K306+'NO Z LR RESULTS'!$B$20*L306+'NO Z LR RESULTS'!$B$21*M306+'NO Z LR RESULTS'!$B$22*N306</f>
        <v>0.29214655145376361</v>
      </c>
    </row>
    <row r="307" spans="1:24" x14ac:dyDescent="0.3">
      <c r="A307" t="s">
        <v>404</v>
      </c>
      <c r="B307" t="s">
        <v>19</v>
      </c>
      <c r="C307">
        <v>2024</v>
      </c>
      <c r="D307">
        <v>280</v>
      </c>
      <c r="E307">
        <v>224</v>
      </c>
      <c r="F307">
        <v>9.4</v>
      </c>
      <c r="G307">
        <v>100.7</v>
      </c>
      <c r="H307">
        <v>107.9</v>
      </c>
      <c r="I307">
        <v>7.6</v>
      </c>
      <c r="J307">
        <v>6</v>
      </c>
      <c r="K307">
        <v>49.9</v>
      </c>
      <c r="L307">
        <v>43.9</v>
      </c>
      <c r="M307">
        <v>34.9</v>
      </c>
      <c r="N307">
        <v>92.6</v>
      </c>
      <c r="O307">
        <v>17.7</v>
      </c>
      <c r="P307">
        <v>16.8</v>
      </c>
      <c r="Q307">
        <f t="shared" si="24"/>
        <v>1.8294049443153759</v>
      </c>
      <c r="R307">
        <f t="shared" si="25"/>
        <v>-1.2932455428876284</v>
      </c>
      <c r="S307">
        <f t="shared" si="26"/>
        <v>0.36268343465164693</v>
      </c>
      <c r="T307">
        <f t="shared" si="27"/>
        <v>-1.7097586520603489</v>
      </c>
      <c r="U307">
        <f t="shared" si="28"/>
        <v>1.4961689614190536</v>
      </c>
      <c r="V307">
        <f t="shared" si="29"/>
        <v>-3.032451646703302</v>
      </c>
      <c r="W307">
        <f>Q307*'Comb LR RESULTS'!$B$18+R307*'Comb LR RESULTS'!$B$19+S307*'Comb LR RESULTS'!$B$20+T307*'Comb LR RESULTS'!$B$21+U307*'Comb LR RESULTS'!$B$22</f>
        <v>-1.601482219182738</v>
      </c>
      <c r="X307">
        <f>'NO Z LR RESULTS'!$B$17+'NO Z LR RESULTS'!$B$19*F307+'NO Z LR RESULTS'!$B$18*K307+'NO Z LR RESULTS'!$B$20*L307+'NO Z LR RESULTS'!$B$21*M307+'NO Z LR RESULTS'!$B$22*N307</f>
        <v>0.301334826708126</v>
      </c>
    </row>
    <row r="308" spans="1:24" x14ac:dyDescent="0.3">
      <c r="A308" t="s">
        <v>680</v>
      </c>
      <c r="B308" t="s">
        <v>69</v>
      </c>
      <c r="C308">
        <v>2024</v>
      </c>
      <c r="D308">
        <v>160</v>
      </c>
      <c r="E308">
        <v>110</v>
      </c>
      <c r="F308">
        <v>9.1</v>
      </c>
      <c r="G308">
        <v>101.6</v>
      </c>
      <c r="H308">
        <v>106.3</v>
      </c>
      <c r="I308">
        <v>1.8</v>
      </c>
      <c r="J308">
        <v>9.1999999999999993</v>
      </c>
      <c r="K308">
        <v>44.1</v>
      </c>
      <c r="L308">
        <v>34.9</v>
      </c>
      <c r="M308">
        <v>36.5</v>
      </c>
      <c r="N308">
        <v>86.8</v>
      </c>
      <c r="O308">
        <v>31.2</v>
      </c>
      <c r="P308">
        <v>2</v>
      </c>
      <c r="Q308">
        <f t="shared" si="24"/>
        <v>-0.21778314496961634</v>
      </c>
      <c r="R308">
        <f t="shared" si="25"/>
        <v>-0.96306201870484098</v>
      </c>
      <c r="S308">
        <f t="shared" si="26"/>
        <v>0.63089616735185283</v>
      </c>
      <c r="T308">
        <f t="shared" si="27"/>
        <v>0.11578954900159293</v>
      </c>
      <c r="U308">
        <f t="shared" si="28"/>
        <v>0.39957737911530961</v>
      </c>
      <c r="V308">
        <f t="shared" si="29"/>
        <v>-2.0955291611400266</v>
      </c>
      <c r="W308">
        <f>Q308*'Comb LR RESULTS'!$B$18+R308*'Comb LR RESULTS'!$B$19+S308*'Comb LR RESULTS'!$B$20+T308*'Comb LR RESULTS'!$B$21+U308*'Comb LR RESULTS'!$B$22</f>
        <v>-0.78025737919805283</v>
      </c>
      <c r="X308">
        <f>'NO Z LR RESULTS'!$B$17+'NO Z LR RESULTS'!$B$19*F308+'NO Z LR RESULTS'!$B$18*K308+'NO Z LR RESULTS'!$B$20*L308+'NO Z LR RESULTS'!$B$21*M308+'NO Z LR RESULTS'!$B$22*N308</f>
        <v>0.29143406962979623</v>
      </c>
    </row>
    <row r="309" spans="1:24" x14ac:dyDescent="0.3">
      <c r="A309" t="s">
        <v>417</v>
      </c>
      <c r="B309" t="s">
        <v>172</v>
      </c>
      <c r="C309">
        <v>2024</v>
      </c>
      <c r="D309">
        <v>337</v>
      </c>
      <c r="E309">
        <v>263</v>
      </c>
      <c r="F309">
        <v>9.1</v>
      </c>
      <c r="G309">
        <v>101.1</v>
      </c>
      <c r="H309">
        <v>106.3</v>
      </c>
      <c r="I309">
        <v>6.8</v>
      </c>
      <c r="J309">
        <v>5.4</v>
      </c>
      <c r="K309">
        <v>42.9</v>
      </c>
      <c r="L309">
        <v>37.5</v>
      </c>
      <c r="M309">
        <v>43.4</v>
      </c>
      <c r="N309">
        <v>85.7</v>
      </c>
      <c r="O309">
        <v>28.5</v>
      </c>
      <c r="P309">
        <v>4.9000000000000004</v>
      </c>
      <c r="Q309">
        <f t="shared" si="24"/>
        <v>0.37362674749049285</v>
      </c>
      <c r="R309">
        <f t="shared" si="25"/>
        <v>-1.1464973099175024</v>
      </c>
      <c r="S309">
        <f t="shared" si="26"/>
        <v>1.7875635771214895</v>
      </c>
      <c r="T309">
        <f t="shared" si="27"/>
        <v>-0.24932009121079535</v>
      </c>
      <c r="U309">
        <f t="shared" si="28"/>
        <v>0.19160311350597986</v>
      </c>
      <c r="V309">
        <f t="shared" si="29"/>
        <v>-3.0013573442652741</v>
      </c>
      <c r="W309">
        <f>Q309*'Comb LR RESULTS'!$B$18+R309*'Comb LR RESULTS'!$B$19+S309*'Comb LR RESULTS'!$B$20+T309*'Comb LR RESULTS'!$B$21+U309*'Comb LR RESULTS'!$B$22</f>
        <v>-1.1702723026029171</v>
      </c>
      <c r="X309">
        <f>'NO Z LR RESULTS'!$B$17+'NO Z LR RESULTS'!$B$19*F309+'NO Z LR RESULTS'!$B$18*K309+'NO Z LR RESULTS'!$B$20*L309+'NO Z LR RESULTS'!$B$21*M309+'NO Z LR RESULTS'!$B$22*N309</f>
        <v>0.27813141138323694</v>
      </c>
    </row>
    <row r="310" spans="1:24" x14ac:dyDescent="0.3">
      <c r="A310" t="s">
        <v>405</v>
      </c>
      <c r="B310" t="s">
        <v>38</v>
      </c>
      <c r="C310">
        <v>2024</v>
      </c>
      <c r="D310">
        <v>154</v>
      </c>
      <c r="E310">
        <v>116</v>
      </c>
      <c r="F310">
        <v>8.6</v>
      </c>
      <c r="G310">
        <v>99.4</v>
      </c>
      <c r="H310">
        <v>104.2</v>
      </c>
      <c r="I310">
        <v>8.6</v>
      </c>
      <c r="J310">
        <v>-3.1</v>
      </c>
      <c r="K310">
        <v>40.799999999999997</v>
      </c>
      <c r="L310">
        <v>43.9</v>
      </c>
      <c r="M310">
        <v>38.799999999999997</v>
      </c>
      <c r="N310">
        <v>83</v>
      </c>
      <c r="O310">
        <v>29</v>
      </c>
      <c r="P310">
        <v>3.3</v>
      </c>
      <c r="Q310">
        <f t="shared" si="24"/>
        <v>1.8294049443153759</v>
      </c>
      <c r="R310">
        <f t="shared" si="25"/>
        <v>-1.770177300040547</v>
      </c>
      <c r="S310">
        <f t="shared" si="26"/>
        <v>1.0164519706083979</v>
      </c>
      <c r="T310">
        <f t="shared" si="27"/>
        <v>-0.18170719487516787</v>
      </c>
      <c r="U310">
        <f t="shared" si="28"/>
        <v>-0.31887917480783279</v>
      </c>
      <c r="V310">
        <f t="shared" si="29"/>
        <v>-0.82005234640090396</v>
      </c>
      <c r="W310">
        <f>Q310*'Comb LR RESULTS'!$B$18+R310*'Comb LR RESULTS'!$B$19+S310*'Comb LR RESULTS'!$B$20+T310*'Comb LR RESULTS'!$B$21+U310*'Comb LR RESULTS'!$B$22</f>
        <v>-1.2170216409698242</v>
      </c>
      <c r="X310">
        <f>'NO Z LR RESULTS'!$B$17+'NO Z LR RESULTS'!$B$19*F310+'NO Z LR RESULTS'!$B$18*K310+'NO Z LR RESULTS'!$B$20*L310+'NO Z LR RESULTS'!$B$21*M310+'NO Z LR RESULTS'!$B$22*N310</f>
        <v>0.26266849798606817</v>
      </c>
    </row>
    <row r="311" spans="1:24" x14ac:dyDescent="0.3">
      <c r="A311" t="s">
        <v>621</v>
      </c>
      <c r="B311" t="s">
        <v>157</v>
      </c>
      <c r="C311">
        <v>2024</v>
      </c>
      <c r="D311">
        <v>176</v>
      </c>
      <c r="E311">
        <v>142</v>
      </c>
      <c r="F311">
        <v>8.5</v>
      </c>
      <c r="G311">
        <v>101.6</v>
      </c>
      <c r="H311">
        <v>108.5</v>
      </c>
      <c r="I311">
        <v>9.9</v>
      </c>
      <c r="J311">
        <v>11.2</v>
      </c>
      <c r="K311">
        <v>51.8</v>
      </c>
      <c r="L311">
        <v>40.6</v>
      </c>
      <c r="M311">
        <v>32.299999999999997</v>
      </c>
      <c r="N311">
        <v>94.9</v>
      </c>
      <c r="O311">
        <v>25.4</v>
      </c>
      <c r="P311">
        <v>14.6</v>
      </c>
      <c r="Q311">
        <f t="shared" si="24"/>
        <v>1.0787693115775461</v>
      </c>
      <c r="R311">
        <f t="shared" si="25"/>
        <v>-0.96306201870484098</v>
      </c>
      <c r="S311">
        <f t="shared" si="26"/>
        <v>-7.3162255986187516E-2</v>
      </c>
      <c r="T311">
        <f t="shared" si="27"/>
        <v>-0.66852004849168589</v>
      </c>
      <c r="U311">
        <f t="shared" si="28"/>
        <v>1.9310242440567476</v>
      </c>
      <c r="V311">
        <f t="shared" si="29"/>
        <v>-2.4106747436895413</v>
      </c>
      <c r="W311">
        <f>Q311*'Comb LR RESULTS'!$B$18+R311*'Comb LR RESULTS'!$B$19+S311*'Comb LR RESULTS'!$B$20+T311*'Comb LR RESULTS'!$B$21+U311*'Comb LR RESULTS'!$B$22</f>
        <v>-1.0280687877222594</v>
      </c>
      <c r="X311">
        <f>'NO Z LR RESULTS'!$B$17+'NO Z LR RESULTS'!$B$19*F311+'NO Z LR RESULTS'!$B$18*K311+'NO Z LR RESULTS'!$B$20*L311+'NO Z LR RESULTS'!$B$21*M311+'NO Z LR RESULTS'!$B$22*N311</f>
        <v>0.31315644360462191</v>
      </c>
    </row>
    <row r="312" spans="1:24" x14ac:dyDescent="0.3">
      <c r="A312" t="s">
        <v>505</v>
      </c>
      <c r="B312" t="s">
        <v>129</v>
      </c>
      <c r="C312">
        <v>2024</v>
      </c>
      <c r="D312">
        <v>184</v>
      </c>
      <c r="E312">
        <v>154</v>
      </c>
      <c r="F312">
        <v>8.4</v>
      </c>
      <c r="G312">
        <v>99.8</v>
      </c>
      <c r="H312">
        <v>104.7</v>
      </c>
      <c r="I312">
        <v>4.5</v>
      </c>
      <c r="J312">
        <v>3.4</v>
      </c>
      <c r="K312">
        <v>45.3</v>
      </c>
      <c r="L312">
        <v>41.9</v>
      </c>
      <c r="M312">
        <v>31.1</v>
      </c>
      <c r="N312">
        <v>93</v>
      </c>
      <c r="O312">
        <v>23.3</v>
      </c>
      <c r="P312">
        <v>11.4</v>
      </c>
      <c r="Q312">
        <f t="shared" si="24"/>
        <v>1.3744742578075999</v>
      </c>
      <c r="R312">
        <f t="shared" si="25"/>
        <v>-1.623429067070421</v>
      </c>
      <c r="S312">
        <f t="shared" si="26"/>
        <v>-0.27432180551134105</v>
      </c>
      <c r="T312">
        <f t="shared" si="27"/>
        <v>-0.9524942131013211</v>
      </c>
      <c r="U312">
        <f t="shared" si="28"/>
        <v>1.5717959670951749</v>
      </c>
      <c r="V312">
        <f t="shared" si="29"/>
        <v>-2.4989231839479755</v>
      </c>
      <c r="W312">
        <f>Q312*'Comb LR RESULTS'!$B$18+R312*'Comb LR RESULTS'!$B$19+S312*'Comb LR RESULTS'!$B$20+T312*'Comb LR RESULTS'!$B$21+U312*'Comb LR RESULTS'!$B$22</f>
        <v>-1.465881933467853</v>
      </c>
      <c r="X312">
        <f>'NO Z LR RESULTS'!$B$17+'NO Z LR RESULTS'!$B$19*F312+'NO Z LR RESULTS'!$B$18*K312+'NO Z LR RESULTS'!$B$20*L312+'NO Z LR RESULTS'!$B$21*M312+'NO Z LR RESULTS'!$B$22*N312</f>
        <v>0.30224375928233016</v>
      </c>
    </row>
    <row r="313" spans="1:24" x14ac:dyDescent="0.3">
      <c r="A313" t="s">
        <v>551</v>
      </c>
      <c r="B313" t="s">
        <v>29</v>
      </c>
      <c r="C313">
        <v>2024</v>
      </c>
      <c r="D313">
        <v>223</v>
      </c>
      <c r="E313">
        <v>196</v>
      </c>
      <c r="F313">
        <v>8.1999999999999993</v>
      </c>
      <c r="G313">
        <v>101</v>
      </c>
      <c r="H313">
        <v>108.3</v>
      </c>
      <c r="I313">
        <v>9.1999999999999993</v>
      </c>
      <c r="J313">
        <v>14.2</v>
      </c>
      <c r="K313">
        <v>41.1</v>
      </c>
      <c r="L313">
        <v>26.9</v>
      </c>
      <c r="M313">
        <v>45.8</v>
      </c>
      <c r="N313">
        <v>84.3</v>
      </c>
      <c r="O313">
        <v>19.399999999999999</v>
      </c>
      <c r="P313">
        <v>10.6</v>
      </c>
      <c r="Q313">
        <f t="shared" si="24"/>
        <v>-2.0375058910007207</v>
      </c>
      <c r="R313">
        <f t="shared" si="25"/>
        <v>-1.1831843681600325</v>
      </c>
      <c r="S313">
        <f t="shared" si="26"/>
        <v>2.1898826761717975</v>
      </c>
      <c r="T313">
        <f t="shared" si="27"/>
        <v>-1.4798748045192156</v>
      </c>
      <c r="U313">
        <f t="shared" si="28"/>
        <v>-7.3091406360442299E-2</v>
      </c>
      <c r="V313">
        <f t="shared" si="29"/>
        <v>-6.8173563334913245</v>
      </c>
      <c r="W313">
        <f>Q313*'Comb LR RESULTS'!$B$18+R313*'Comb LR RESULTS'!$B$19+S313*'Comb LR RESULTS'!$B$20+T313*'Comb LR RESULTS'!$B$21+U313*'Comb LR RESULTS'!$B$22</f>
        <v>-1.9338647788698831</v>
      </c>
      <c r="X313">
        <f>'NO Z LR RESULTS'!$B$17+'NO Z LR RESULTS'!$B$19*F313+'NO Z LR RESULTS'!$B$18*K313+'NO Z LR RESULTS'!$B$20*L313+'NO Z LR RESULTS'!$B$21*M313+'NO Z LR RESULTS'!$B$22*N313</f>
        <v>0.28302184364461647</v>
      </c>
    </row>
    <row r="314" spans="1:24" x14ac:dyDescent="0.3">
      <c r="A314" t="s">
        <v>435</v>
      </c>
      <c r="B314" t="s">
        <v>51</v>
      </c>
      <c r="C314">
        <v>2024</v>
      </c>
      <c r="D314">
        <v>216</v>
      </c>
      <c r="E314">
        <v>160</v>
      </c>
      <c r="F314">
        <v>8.1</v>
      </c>
      <c r="G314">
        <v>99.9</v>
      </c>
      <c r="H314">
        <v>107.9</v>
      </c>
      <c r="I314">
        <v>8.8000000000000007</v>
      </c>
      <c r="J314">
        <v>6.6</v>
      </c>
      <c r="K314">
        <v>39.799999999999997</v>
      </c>
      <c r="L314">
        <v>33.200000000000003</v>
      </c>
      <c r="M314">
        <v>47.6</v>
      </c>
      <c r="N314">
        <v>78.400000000000006</v>
      </c>
      <c r="O314">
        <v>30.8</v>
      </c>
      <c r="P314">
        <v>-1.9</v>
      </c>
      <c r="Q314">
        <f t="shared" si="24"/>
        <v>-0.60447422850122501</v>
      </c>
      <c r="R314">
        <f t="shared" si="25"/>
        <v>-1.5867420088278856</v>
      </c>
      <c r="S314">
        <f t="shared" si="26"/>
        <v>2.4916220004595298</v>
      </c>
      <c r="T314">
        <f t="shared" si="27"/>
        <v>6.1699231933091139E-2</v>
      </c>
      <c r="U314">
        <f t="shared" si="28"/>
        <v>-1.1885897400832153</v>
      </c>
      <c r="V314">
        <f t="shared" si="29"/>
        <v>-3.4325492657723338</v>
      </c>
      <c r="W314">
        <f>Q314*'Comb LR RESULTS'!$B$18+R314*'Comb LR RESULTS'!$B$19+S314*'Comb LR RESULTS'!$B$20+T314*'Comb LR RESULTS'!$B$21+U314*'Comb LR RESULTS'!$B$22</f>
        <v>-1.386352495795719</v>
      </c>
      <c r="X314">
        <f>'NO Z LR RESULTS'!$B$17+'NO Z LR RESULTS'!$B$19*F314+'NO Z LR RESULTS'!$B$18*K314+'NO Z LR RESULTS'!$B$20*L314+'NO Z LR RESULTS'!$B$21*M314+'NO Z LR RESULTS'!$B$22*N314</f>
        <v>0.25517323489721117</v>
      </c>
    </row>
    <row r="315" spans="1:24" x14ac:dyDescent="0.3">
      <c r="A315" t="s">
        <v>229</v>
      </c>
      <c r="B315" t="s">
        <v>25</v>
      </c>
      <c r="C315">
        <v>2024</v>
      </c>
      <c r="D315">
        <v>165</v>
      </c>
      <c r="E315">
        <v>138</v>
      </c>
      <c r="F315">
        <v>8</v>
      </c>
      <c r="G315">
        <v>100.9</v>
      </c>
      <c r="H315">
        <v>104.9</v>
      </c>
      <c r="I315">
        <v>7.2</v>
      </c>
      <c r="J315">
        <v>11.9</v>
      </c>
      <c r="K315">
        <v>49.6</v>
      </c>
      <c r="L315">
        <v>37.700000000000003</v>
      </c>
      <c r="M315">
        <v>30.1</v>
      </c>
      <c r="N315">
        <v>93.1</v>
      </c>
      <c r="O315">
        <v>24.1</v>
      </c>
      <c r="P315">
        <v>12.5</v>
      </c>
      <c r="Q315">
        <f t="shared" si="24"/>
        <v>0.41911981614127108</v>
      </c>
      <c r="R315">
        <f t="shared" si="25"/>
        <v>-1.2198714264025627</v>
      </c>
      <c r="S315">
        <f t="shared" si="26"/>
        <v>-0.44195476344896956</v>
      </c>
      <c r="T315">
        <f t="shared" si="27"/>
        <v>-0.84431357896431702</v>
      </c>
      <c r="U315">
        <f t="shared" si="28"/>
        <v>1.590702718514204</v>
      </c>
      <c r="V315">
        <f t="shared" si="29"/>
        <v>-2.7938131442908425</v>
      </c>
      <c r="W315">
        <f>Q315*'Comb LR RESULTS'!$B$18+R315*'Comb LR RESULTS'!$B$19+S315*'Comb LR RESULTS'!$B$20+T315*'Comb LR RESULTS'!$B$21+U315*'Comb LR RESULTS'!$B$22</f>
        <v>-1.2179681425384259</v>
      </c>
      <c r="X315">
        <f>'NO Z LR RESULTS'!$B$17+'NO Z LR RESULTS'!$B$19*F315+'NO Z LR RESULTS'!$B$18*K315+'NO Z LR RESULTS'!$B$20*L315+'NO Z LR RESULTS'!$B$21*M315+'NO Z LR RESULTS'!$B$22*N315</f>
        <v>0.31101609344347231</v>
      </c>
    </row>
    <row r="316" spans="1:24" x14ac:dyDescent="0.3">
      <c r="A316" t="s">
        <v>681</v>
      </c>
      <c r="B316" t="s">
        <v>64</v>
      </c>
      <c r="C316">
        <v>2024</v>
      </c>
      <c r="D316">
        <v>126</v>
      </c>
      <c r="E316">
        <v>89</v>
      </c>
      <c r="F316">
        <v>7.9</v>
      </c>
      <c r="G316">
        <v>99.2</v>
      </c>
      <c r="H316">
        <v>108.1</v>
      </c>
      <c r="I316">
        <v>7.9</v>
      </c>
      <c r="J316">
        <v>10.3</v>
      </c>
      <c r="K316">
        <v>47.2</v>
      </c>
      <c r="L316">
        <v>36.9</v>
      </c>
      <c r="M316">
        <v>34.9</v>
      </c>
      <c r="N316">
        <v>76.3</v>
      </c>
      <c r="O316">
        <v>24.2</v>
      </c>
      <c r="P316">
        <v>-4.3</v>
      </c>
      <c r="Q316">
        <f t="shared" si="24"/>
        <v>0.2371475415381597</v>
      </c>
      <c r="R316">
        <f t="shared" si="25"/>
        <v>-1.8435514165256126</v>
      </c>
      <c r="S316">
        <f t="shared" si="26"/>
        <v>0.36268343465164693</v>
      </c>
      <c r="T316">
        <f t="shared" si="27"/>
        <v>-0.83079099969719172</v>
      </c>
      <c r="U316">
        <f t="shared" si="28"/>
        <v>-1.5856315198828486</v>
      </c>
      <c r="V316">
        <f t="shared" si="29"/>
        <v>-1.2142467894534432</v>
      </c>
      <c r="W316">
        <f>Q316*'Comb LR RESULTS'!$B$18+R316*'Comb LR RESULTS'!$B$19+S316*'Comb LR RESULTS'!$B$20+T316*'Comb LR RESULTS'!$B$21+U316*'Comb LR RESULTS'!$B$22</f>
        <v>-1.3853577123043597</v>
      </c>
      <c r="X316">
        <f>'NO Z LR RESULTS'!$B$17+'NO Z LR RESULTS'!$B$19*F316+'NO Z LR RESULTS'!$B$18*K316+'NO Z LR RESULTS'!$B$20*L316+'NO Z LR RESULTS'!$B$21*M316+'NO Z LR RESULTS'!$B$22*N316</f>
        <v>0.25946138551590031</v>
      </c>
    </row>
    <row r="317" spans="1:24" x14ac:dyDescent="0.3">
      <c r="A317" t="s">
        <v>630</v>
      </c>
      <c r="B317" t="s">
        <v>32</v>
      </c>
      <c r="C317">
        <v>2024</v>
      </c>
      <c r="D317">
        <v>189</v>
      </c>
      <c r="E317">
        <v>131</v>
      </c>
      <c r="F317">
        <v>7.6</v>
      </c>
      <c r="G317">
        <v>100.1</v>
      </c>
      <c r="H317">
        <v>104.8</v>
      </c>
      <c r="I317">
        <v>6.9</v>
      </c>
      <c r="J317">
        <v>-0.4</v>
      </c>
      <c r="K317">
        <v>44.2</v>
      </c>
      <c r="L317">
        <v>44.6</v>
      </c>
      <c r="M317">
        <v>34.299999999999997</v>
      </c>
      <c r="N317">
        <v>79.099999999999994</v>
      </c>
      <c r="O317">
        <v>35</v>
      </c>
      <c r="P317">
        <v>-1.8</v>
      </c>
      <c r="Q317">
        <f t="shared" si="24"/>
        <v>1.9886306845930981</v>
      </c>
      <c r="R317">
        <f t="shared" si="25"/>
        <v>-1.5133678923428251</v>
      </c>
      <c r="S317">
        <f t="shared" si="26"/>
        <v>0.26210365988906953</v>
      </c>
      <c r="T317">
        <f t="shared" si="27"/>
        <v>0.62964756115236187</v>
      </c>
      <c r="U317">
        <f t="shared" si="28"/>
        <v>-1.0562424801500068</v>
      </c>
      <c r="V317">
        <f t="shared" si="29"/>
        <v>1.8990491736635722</v>
      </c>
      <c r="W317">
        <f>Q317*'Comb LR RESULTS'!$B$18+R317*'Comb LR RESULTS'!$B$19+S317*'Comb LR RESULTS'!$B$20+T317*'Comb LR RESULTS'!$B$21+U317*'Comb LR RESULTS'!$B$22</f>
        <v>-0.48862964913038531</v>
      </c>
      <c r="X317">
        <f>'NO Z LR RESULTS'!$B$17+'NO Z LR RESULTS'!$B$19*F317+'NO Z LR RESULTS'!$B$18*K317+'NO Z LR RESULTS'!$B$20*L317+'NO Z LR RESULTS'!$B$21*M317+'NO Z LR RESULTS'!$B$22*N317</f>
        <v>0.25406858078349936</v>
      </c>
    </row>
    <row r="318" spans="1:24" x14ac:dyDescent="0.3">
      <c r="A318" t="s">
        <v>501</v>
      </c>
      <c r="B318" t="s">
        <v>80</v>
      </c>
      <c r="C318">
        <v>2024</v>
      </c>
      <c r="D318">
        <v>122</v>
      </c>
      <c r="E318">
        <v>80</v>
      </c>
      <c r="F318">
        <v>7.5</v>
      </c>
      <c r="G318">
        <v>101.2</v>
      </c>
      <c r="H318">
        <v>109.1</v>
      </c>
      <c r="I318">
        <v>8.8000000000000007</v>
      </c>
      <c r="J318">
        <v>2.8</v>
      </c>
      <c r="K318">
        <v>44.7</v>
      </c>
      <c r="L318">
        <v>41.9</v>
      </c>
      <c r="M318">
        <v>27.8</v>
      </c>
      <c r="N318">
        <v>82.6</v>
      </c>
      <c r="O318">
        <v>25.9</v>
      </c>
      <c r="P318">
        <v>0.9</v>
      </c>
      <c r="Q318">
        <f t="shared" si="24"/>
        <v>1.3744742578075999</v>
      </c>
      <c r="R318">
        <f t="shared" si="25"/>
        <v>-1.1098102516749668</v>
      </c>
      <c r="S318">
        <f t="shared" si="26"/>
        <v>-0.82751056670551537</v>
      </c>
      <c r="T318">
        <f t="shared" si="27"/>
        <v>-0.60090715215605839</v>
      </c>
      <c r="U318">
        <f t="shared" si="28"/>
        <v>-0.39450618048395414</v>
      </c>
      <c r="V318">
        <f t="shared" si="29"/>
        <v>0.8857736011660442</v>
      </c>
      <c r="W318">
        <f>Q318*'Comb LR RESULTS'!$B$18+R318*'Comb LR RESULTS'!$B$19+S318*'Comb LR RESULTS'!$B$20+T318*'Comb LR RESULTS'!$B$21+U318*'Comb LR RESULTS'!$B$22</f>
        <v>-0.63906777239589962</v>
      </c>
      <c r="X318">
        <f>'NO Z LR RESULTS'!$B$17+'NO Z LR RESULTS'!$B$19*F318+'NO Z LR RESULTS'!$B$18*K318+'NO Z LR RESULTS'!$B$20*L318+'NO Z LR RESULTS'!$B$21*M318+'NO Z LR RESULTS'!$B$22*N318</f>
        <v>0.27305417526746112</v>
      </c>
    </row>
    <row r="319" spans="1:24" x14ac:dyDescent="0.3">
      <c r="A319" t="s">
        <v>552</v>
      </c>
      <c r="B319" t="s">
        <v>46</v>
      </c>
      <c r="C319">
        <v>2024</v>
      </c>
      <c r="D319">
        <v>206</v>
      </c>
      <c r="E319">
        <v>161</v>
      </c>
      <c r="F319">
        <v>7.5</v>
      </c>
      <c r="G319">
        <v>101.9</v>
      </c>
      <c r="H319">
        <v>110.4</v>
      </c>
      <c r="I319">
        <v>7.5</v>
      </c>
      <c r="J319">
        <v>5.6</v>
      </c>
      <c r="K319">
        <v>48.4</v>
      </c>
      <c r="L319">
        <v>42.8</v>
      </c>
      <c r="M319">
        <v>38.5</v>
      </c>
      <c r="N319">
        <v>84</v>
      </c>
      <c r="O319">
        <v>30.9</v>
      </c>
      <c r="P319">
        <v>7.7</v>
      </c>
      <c r="Q319">
        <f t="shared" ref="Q319:Q344" si="30">STANDARDIZE(L319,AVERAGE(L:L),_xlfn.STDEV.P(L:L))</f>
        <v>1.5791930667360987</v>
      </c>
      <c r="R319">
        <f t="shared" ref="R319:R344" si="31">STANDARDIZE(G319,AVERAGE(G:G),_xlfn.STDEV.P(G:G))</f>
        <v>-0.85300084397723996</v>
      </c>
      <c r="S319">
        <f t="shared" ref="S319:S344" si="32">STANDARDIZE(M319,AVERAGE(M:M),_xlfn.STDEV.P(M:M))</f>
        <v>0.96616208322710984</v>
      </c>
      <c r="T319">
        <f t="shared" ref="T319:T344" si="33">STANDARDIZE(O319,AVERAGE(O:O),_xlfn.STDEV.P(O:O))</f>
        <v>7.5221811200216343E-2</v>
      </c>
      <c r="U319">
        <f t="shared" ref="U319:U344" si="34">STANDARDIZE(N319,AVERAGE(N:N),_xlfn.STDEV.P(N:N))</f>
        <v>-0.12981166061753199</v>
      </c>
      <c r="V319">
        <f t="shared" ref="V319:V344" si="35">R319+T319-U319-S319+Q319</f>
        <v>-3.4936388650502748E-2</v>
      </c>
      <c r="W319">
        <f>Q319*'Comb LR RESULTS'!$B$18+R319*'Comb LR RESULTS'!$B$19+S319*'Comb LR RESULTS'!$B$20+T319*'Comb LR RESULTS'!$B$21+U319*'Comb LR RESULTS'!$B$22</f>
        <v>-0.54767728651002145</v>
      </c>
      <c r="X319">
        <f>'NO Z LR RESULTS'!$B$17+'NO Z LR RESULTS'!$B$19*F319+'NO Z LR RESULTS'!$B$18*K319+'NO Z LR RESULTS'!$B$20*L319+'NO Z LR RESULTS'!$B$21*M319+'NO Z LR RESULTS'!$B$22*N319</f>
        <v>0.26928628020062406</v>
      </c>
    </row>
    <row r="320" spans="1:24" x14ac:dyDescent="0.3">
      <c r="A320" t="s">
        <v>682</v>
      </c>
      <c r="B320" t="s">
        <v>59</v>
      </c>
      <c r="C320">
        <v>2024</v>
      </c>
      <c r="D320">
        <v>143</v>
      </c>
      <c r="E320">
        <v>95</v>
      </c>
      <c r="F320">
        <v>7.4</v>
      </c>
      <c r="G320">
        <v>101.9</v>
      </c>
      <c r="H320">
        <v>108.8</v>
      </c>
      <c r="I320">
        <v>8.4</v>
      </c>
      <c r="J320">
        <v>12.4</v>
      </c>
      <c r="K320">
        <v>48.2</v>
      </c>
      <c r="L320">
        <v>35.799999999999997</v>
      </c>
      <c r="M320">
        <v>38.1</v>
      </c>
      <c r="N320">
        <v>78.099999999999994</v>
      </c>
      <c r="O320">
        <v>29.6</v>
      </c>
      <c r="P320">
        <v>7.2</v>
      </c>
      <c r="Q320">
        <f t="shared" si="30"/>
        <v>-1.3064336041117446E-2</v>
      </c>
      <c r="R320">
        <f t="shared" si="31"/>
        <v>-0.85300084397723996</v>
      </c>
      <c r="S320">
        <f t="shared" si="32"/>
        <v>0.89910890005205868</v>
      </c>
      <c r="T320">
        <f t="shared" si="33"/>
        <v>-0.10057171927241472</v>
      </c>
      <c r="U320">
        <f t="shared" si="34"/>
        <v>-1.2453099943403076</v>
      </c>
      <c r="V320">
        <f t="shared" si="35"/>
        <v>-0.62043580500252316</v>
      </c>
      <c r="W320">
        <f>Q320*'Comb LR RESULTS'!$B$18+R320*'Comb LR RESULTS'!$B$19+S320*'Comb LR RESULTS'!$B$20+T320*'Comb LR RESULTS'!$B$21+U320*'Comb LR RESULTS'!$B$22</f>
        <v>-0.61058387352245136</v>
      </c>
      <c r="X320">
        <f>'NO Z LR RESULTS'!$B$17+'NO Z LR RESULTS'!$B$19*F320+'NO Z LR RESULTS'!$B$18*K320+'NO Z LR RESULTS'!$B$20*L320+'NO Z LR RESULTS'!$B$21*M320+'NO Z LR RESULTS'!$B$22*N320</f>
        <v>0.26251876084530062</v>
      </c>
    </row>
    <row r="321" spans="1:24" x14ac:dyDescent="0.3">
      <c r="A321" t="s">
        <v>683</v>
      </c>
      <c r="B321" t="s">
        <v>80</v>
      </c>
      <c r="C321">
        <v>2024</v>
      </c>
      <c r="D321">
        <v>134</v>
      </c>
      <c r="E321">
        <v>94</v>
      </c>
      <c r="F321">
        <v>7.4</v>
      </c>
      <c r="G321">
        <v>99.6</v>
      </c>
      <c r="H321">
        <v>104.2</v>
      </c>
      <c r="I321">
        <v>7.4</v>
      </c>
      <c r="J321">
        <v>20.8</v>
      </c>
      <c r="K321">
        <v>55.3</v>
      </c>
      <c r="L321">
        <v>34.5</v>
      </c>
      <c r="M321">
        <v>24.4</v>
      </c>
      <c r="N321">
        <v>93.1</v>
      </c>
      <c r="O321">
        <v>29.4</v>
      </c>
      <c r="P321">
        <v>10</v>
      </c>
      <c r="Q321">
        <f t="shared" si="30"/>
        <v>-0.30876928227117123</v>
      </c>
      <c r="R321">
        <f t="shared" si="31"/>
        <v>-1.6968031835554866</v>
      </c>
      <c r="S321">
        <f t="shared" si="32"/>
        <v>-1.3974626236934526</v>
      </c>
      <c r="T321">
        <f t="shared" si="33"/>
        <v>-0.12761687780666608</v>
      </c>
      <c r="U321">
        <f t="shared" si="34"/>
        <v>1.590702718514204</v>
      </c>
      <c r="V321">
        <f t="shared" si="35"/>
        <v>-2.3264294384540753</v>
      </c>
      <c r="W321">
        <f>Q321*'Comb LR RESULTS'!$B$18+R321*'Comb LR RESULTS'!$B$19+S321*'Comb LR RESULTS'!$B$20+T321*'Comb LR RESULTS'!$B$21+U321*'Comb LR RESULTS'!$B$22</f>
        <v>-1.1536663632210722</v>
      </c>
      <c r="X321">
        <f>'NO Z LR RESULTS'!$B$17+'NO Z LR RESULTS'!$B$19*F321+'NO Z LR RESULTS'!$B$18*K321+'NO Z LR RESULTS'!$B$20*L321+'NO Z LR RESULTS'!$B$21*M321+'NO Z LR RESULTS'!$B$22*N321</f>
        <v>0.3224603886382128</v>
      </c>
    </row>
    <row r="322" spans="1:24" x14ac:dyDescent="0.3">
      <c r="A322" t="s">
        <v>418</v>
      </c>
      <c r="B322" t="s">
        <v>23</v>
      </c>
      <c r="C322">
        <v>2024</v>
      </c>
      <c r="D322">
        <v>316</v>
      </c>
      <c r="E322">
        <v>229</v>
      </c>
      <c r="F322">
        <v>7.4</v>
      </c>
      <c r="G322">
        <v>98.9</v>
      </c>
      <c r="H322">
        <v>103.9</v>
      </c>
      <c r="I322">
        <v>9.6</v>
      </c>
      <c r="J322">
        <v>13</v>
      </c>
      <c r="K322">
        <v>52.2</v>
      </c>
      <c r="L322">
        <v>39.200000000000003</v>
      </c>
      <c r="M322">
        <v>26.2</v>
      </c>
      <c r="N322">
        <v>88.5</v>
      </c>
      <c r="O322">
        <v>19.7</v>
      </c>
      <c r="P322">
        <v>10.4</v>
      </c>
      <c r="Q322">
        <f t="shared" si="30"/>
        <v>0.76031783102210315</v>
      </c>
      <c r="R322">
        <f t="shared" si="31"/>
        <v>-1.9536125912532083</v>
      </c>
      <c r="S322">
        <f t="shared" si="32"/>
        <v>-1.0957232994057211</v>
      </c>
      <c r="T322">
        <f t="shared" si="33"/>
        <v>-1.4393070667178391</v>
      </c>
      <c r="U322">
        <f t="shared" si="34"/>
        <v>0.72099215323882149</v>
      </c>
      <c r="V322">
        <f t="shared" si="35"/>
        <v>-2.2578706807820446</v>
      </c>
      <c r="W322">
        <f>Q322*'Comb LR RESULTS'!$B$18+R322*'Comb LR RESULTS'!$B$19+S322*'Comb LR RESULTS'!$B$20+T322*'Comb LR RESULTS'!$B$21+U322*'Comb LR RESULTS'!$B$22</f>
        <v>-1.6730290581081886</v>
      </c>
      <c r="X322">
        <f>'NO Z LR RESULTS'!$B$17+'NO Z LR RESULTS'!$B$19*F322+'NO Z LR RESULTS'!$B$18*K322+'NO Z LR RESULTS'!$B$20*L322+'NO Z LR RESULTS'!$B$21*M322+'NO Z LR RESULTS'!$B$22*N322</f>
        <v>0.29948048614866901</v>
      </c>
    </row>
    <row r="323" spans="1:24" x14ac:dyDescent="0.3">
      <c r="A323" t="s">
        <v>415</v>
      </c>
      <c r="B323" t="s">
        <v>19</v>
      </c>
      <c r="C323">
        <v>2024</v>
      </c>
      <c r="D323">
        <v>131</v>
      </c>
      <c r="E323">
        <v>69</v>
      </c>
      <c r="F323">
        <v>7.2</v>
      </c>
      <c r="G323">
        <v>99.5</v>
      </c>
      <c r="H323">
        <v>104.7</v>
      </c>
      <c r="I323">
        <v>13</v>
      </c>
      <c r="J323">
        <v>10.4</v>
      </c>
      <c r="K323">
        <v>54.6</v>
      </c>
      <c r="L323">
        <v>44.2</v>
      </c>
      <c r="M323">
        <v>19.2</v>
      </c>
      <c r="N323">
        <v>86.3</v>
      </c>
      <c r="O323">
        <v>31.5</v>
      </c>
      <c r="P323">
        <v>3.3</v>
      </c>
      <c r="Q323">
        <f t="shared" si="30"/>
        <v>1.8976445472915433</v>
      </c>
      <c r="R323">
        <f t="shared" si="31"/>
        <v>-1.7334902417980167</v>
      </c>
      <c r="S323">
        <f t="shared" si="32"/>
        <v>-2.269154004969121</v>
      </c>
      <c r="T323">
        <f t="shared" si="33"/>
        <v>0.15635728680296951</v>
      </c>
      <c r="U323">
        <f t="shared" si="34"/>
        <v>0.30504362202015922</v>
      </c>
      <c r="V323">
        <f t="shared" si="35"/>
        <v>2.2846219752454577</v>
      </c>
      <c r="W323">
        <f>Q323*'Comb LR RESULTS'!$B$18+R323*'Comb LR RESULTS'!$B$19+S323*'Comb LR RESULTS'!$B$20+T323*'Comb LR RESULTS'!$B$21+U323*'Comb LR RESULTS'!$B$22</f>
        <v>-0.54017969926466347</v>
      </c>
      <c r="X323">
        <f>'NO Z LR RESULTS'!$B$17+'NO Z LR RESULTS'!$B$19*F323+'NO Z LR RESULTS'!$B$18*K323+'NO Z LR RESULTS'!$B$20*L323+'NO Z LR RESULTS'!$B$21*M323+'NO Z LR RESULTS'!$B$22*N323</f>
        <v>0.29339979252450371</v>
      </c>
    </row>
    <row r="324" spans="1:24" x14ac:dyDescent="0.3">
      <c r="A324" t="s">
        <v>550</v>
      </c>
      <c r="B324" t="s">
        <v>82</v>
      </c>
      <c r="C324">
        <v>2024</v>
      </c>
      <c r="D324">
        <v>261</v>
      </c>
      <c r="E324">
        <v>167</v>
      </c>
      <c r="F324">
        <v>7.2</v>
      </c>
      <c r="G324">
        <v>100.7</v>
      </c>
      <c r="H324">
        <v>106.8</v>
      </c>
      <c r="I324">
        <v>4.2</v>
      </c>
      <c r="J324">
        <v>11.8</v>
      </c>
      <c r="K324">
        <v>53</v>
      </c>
      <c r="L324">
        <v>41.2</v>
      </c>
      <c r="M324">
        <v>25.7</v>
      </c>
      <c r="N324">
        <v>77.5</v>
      </c>
      <c r="O324">
        <v>34.299999999999997</v>
      </c>
      <c r="P324">
        <v>-3.4</v>
      </c>
      <c r="Q324">
        <f t="shared" si="30"/>
        <v>1.2152485175298793</v>
      </c>
      <c r="R324">
        <f t="shared" si="31"/>
        <v>-1.2932455428876284</v>
      </c>
      <c r="S324">
        <f t="shared" si="32"/>
        <v>-1.1795397783745354</v>
      </c>
      <c r="T324">
        <f t="shared" si="33"/>
        <v>0.53498950628248299</v>
      </c>
      <c r="U324">
        <f t="shared" si="34"/>
        <v>-1.3587505028544871</v>
      </c>
      <c r="V324">
        <f t="shared" si="35"/>
        <v>2.9952827621537566</v>
      </c>
      <c r="W324">
        <f>Q324*'Comb LR RESULTS'!$B$18+R324*'Comb LR RESULTS'!$B$19+S324*'Comb LR RESULTS'!$B$20+T324*'Comb LR RESULTS'!$B$21+U324*'Comb LR RESULTS'!$B$22</f>
        <v>-0.15179631974811597</v>
      </c>
      <c r="X324">
        <f>'NO Z LR RESULTS'!$B$17+'NO Z LR RESULTS'!$B$19*F324+'NO Z LR RESULTS'!$B$18*K324+'NO Z LR RESULTS'!$B$20*L324+'NO Z LR RESULTS'!$B$21*M324+'NO Z LR RESULTS'!$B$22*N324</f>
        <v>0.26654295231649994</v>
      </c>
    </row>
    <row r="325" spans="1:24" x14ac:dyDescent="0.3">
      <c r="A325" t="s">
        <v>628</v>
      </c>
      <c r="B325" t="s">
        <v>51</v>
      </c>
      <c r="C325">
        <v>2024</v>
      </c>
      <c r="D325">
        <v>163</v>
      </c>
      <c r="E325">
        <v>138</v>
      </c>
      <c r="F325">
        <v>7.2</v>
      </c>
      <c r="G325">
        <v>102.5</v>
      </c>
      <c r="H325">
        <v>109.2</v>
      </c>
      <c r="I325">
        <v>8.6999999999999993</v>
      </c>
      <c r="J325">
        <v>9.1999999999999993</v>
      </c>
      <c r="K325">
        <v>48.5</v>
      </c>
      <c r="L325">
        <v>39.299999999999997</v>
      </c>
      <c r="M325">
        <v>34.200000000000003</v>
      </c>
      <c r="N325">
        <v>93.2</v>
      </c>
      <c r="O325">
        <v>21</v>
      </c>
      <c r="P325">
        <v>12.8</v>
      </c>
      <c r="Q325">
        <f t="shared" si="30"/>
        <v>0.78306436534749069</v>
      </c>
      <c r="R325">
        <f t="shared" si="31"/>
        <v>-0.63287849452204836</v>
      </c>
      <c r="S325">
        <f t="shared" si="32"/>
        <v>0.24534036409530766</v>
      </c>
      <c r="T325">
        <f t="shared" si="33"/>
        <v>-1.2635135362452075</v>
      </c>
      <c r="U325">
        <f t="shared" si="34"/>
        <v>1.6096094699332357</v>
      </c>
      <c r="V325">
        <f t="shared" si="35"/>
        <v>-2.968277499448309</v>
      </c>
      <c r="W325">
        <f>Q325*'Comb LR RESULTS'!$B$18+R325*'Comb LR RESULTS'!$B$19+S325*'Comb LR RESULTS'!$B$20+T325*'Comb LR RESULTS'!$B$21+U325*'Comb LR RESULTS'!$B$22</f>
        <v>-1.0825790492842724</v>
      </c>
      <c r="X325">
        <f>'NO Z LR RESULTS'!$B$17+'NO Z LR RESULTS'!$B$19*F325+'NO Z LR RESULTS'!$B$18*K325+'NO Z LR RESULTS'!$B$20*L325+'NO Z LR RESULTS'!$B$21*M325+'NO Z LR RESULTS'!$B$22*N325</f>
        <v>0.3024925789077636</v>
      </c>
    </row>
    <row r="326" spans="1:24" x14ac:dyDescent="0.3">
      <c r="A326" t="s">
        <v>412</v>
      </c>
      <c r="B326" t="s">
        <v>82</v>
      </c>
      <c r="C326">
        <v>2024</v>
      </c>
      <c r="D326">
        <v>289</v>
      </c>
      <c r="E326">
        <v>208</v>
      </c>
      <c r="F326">
        <v>7.2</v>
      </c>
      <c r="G326">
        <v>100.9</v>
      </c>
      <c r="H326">
        <v>105.9</v>
      </c>
      <c r="I326">
        <v>7.2</v>
      </c>
      <c r="J326">
        <v>8.5</v>
      </c>
      <c r="K326">
        <v>52.4</v>
      </c>
      <c r="L326">
        <v>43.9</v>
      </c>
      <c r="M326">
        <v>27.1</v>
      </c>
      <c r="N326">
        <v>92.7</v>
      </c>
      <c r="O326">
        <v>19.100000000000001</v>
      </c>
      <c r="P326">
        <v>10.8</v>
      </c>
      <c r="Q326">
        <f t="shared" si="30"/>
        <v>1.8294049443153759</v>
      </c>
      <c r="R326">
        <f t="shared" si="31"/>
        <v>-1.2198714264025627</v>
      </c>
      <c r="S326">
        <f t="shared" si="32"/>
        <v>-0.94485363726185512</v>
      </c>
      <c r="T326">
        <f t="shared" si="33"/>
        <v>-1.5204425423205918</v>
      </c>
      <c r="U326">
        <f t="shared" si="34"/>
        <v>1.5150757128380852</v>
      </c>
      <c r="V326">
        <f t="shared" si="35"/>
        <v>-1.4811310999840086</v>
      </c>
      <c r="W326">
        <f>Q326*'Comb LR RESULTS'!$B$18+R326*'Comb LR RESULTS'!$B$19+S326*'Comb LR RESULTS'!$B$20+T326*'Comb LR RESULTS'!$B$21+U326*'Comb LR RESULTS'!$B$22</f>
        <v>-1.2453687728169534</v>
      </c>
      <c r="X326">
        <f>'NO Z LR RESULTS'!$B$17+'NO Z LR RESULTS'!$B$19*F326+'NO Z LR RESULTS'!$B$18*K326+'NO Z LR RESULTS'!$B$20*L326+'NO Z LR RESULTS'!$B$21*M326+'NO Z LR RESULTS'!$B$22*N326</f>
        <v>0.30341242983831784</v>
      </c>
    </row>
    <row r="327" spans="1:24" x14ac:dyDescent="0.3">
      <c r="A327" t="s">
        <v>231</v>
      </c>
      <c r="B327" t="s">
        <v>82</v>
      </c>
      <c r="C327">
        <v>2024</v>
      </c>
      <c r="D327">
        <v>331</v>
      </c>
      <c r="E327">
        <v>245</v>
      </c>
      <c r="F327">
        <v>6.5</v>
      </c>
      <c r="G327">
        <v>101.1</v>
      </c>
      <c r="H327">
        <v>107.8</v>
      </c>
      <c r="I327">
        <v>3.3</v>
      </c>
      <c r="J327">
        <v>5.9</v>
      </c>
      <c r="K327">
        <v>47</v>
      </c>
      <c r="L327">
        <v>41.1</v>
      </c>
      <c r="M327">
        <v>26.7</v>
      </c>
      <c r="N327">
        <v>91.3</v>
      </c>
      <c r="O327">
        <v>15.8</v>
      </c>
      <c r="P327">
        <v>11.9</v>
      </c>
      <c r="Q327">
        <f t="shared" si="30"/>
        <v>1.1925019832044901</v>
      </c>
      <c r="R327">
        <f t="shared" si="31"/>
        <v>-1.1464973099175024</v>
      </c>
      <c r="S327">
        <f t="shared" si="32"/>
        <v>-1.0119068204369071</v>
      </c>
      <c r="T327">
        <f t="shared" si="33"/>
        <v>-1.9666876581357333</v>
      </c>
      <c r="U327">
        <f t="shared" si="34"/>
        <v>1.2503811929716631</v>
      </c>
      <c r="V327">
        <f t="shared" si="35"/>
        <v>-2.1591573573835019</v>
      </c>
      <c r="W327">
        <f>Q327*'Comb LR RESULTS'!$B$18+R327*'Comb LR RESULTS'!$B$19+S327*'Comb LR RESULTS'!$B$20+T327*'Comb LR RESULTS'!$B$21+U327*'Comb LR RESULTS'!$B$22</f>
        <v>-1.3824175306166504</v>
      </c>
      <c r="X327">
        <f>'NO Z LR RESULTS'!$B$17+'NO Z LR RESULTS'!$B$19*F327+'NO Z LR RESULTS'!$B$18*K327+'NO Z LR RESULTS'!$B$20*L327+'NO Z LR RESULTS'!$B$21*M327+'NO Z LR RESULTS'!$B$22*N327</f>
        <v>0.29790279742695469</v>
      </c>
    </row>
    <row r="328" spans="1:24" x14ac:dyDescent="0.3">
      <c r="A328" t="s">
        <v>411</v>
      </c>
      <c r="B328" t="s">
        <v>172</v>
      </c>
      <c r="C328">
        <v>2024</v>
      </c>
      <c r="D328">
        <v>249</v>
      </c>
      <c r="E328">
        <v>169</v>
      </c>
      <c r="F328">
        <v>6.5</v>
      </c>
      <c r="G328">
        <v>100</v>
      </c>
      <c r="H328">
        <v>106.7</v>
      </c>
      <c r="I328">
        <v>3</v>
      </c>
      <c r="J328">
        <v>13</v>
      </c>
      <c r="K328">
        <v>49.1</v>
      </c>
      <c r="L328">
        <v>36.1</v>
      </c>
      <c r="M328">
        <v>35.6</v>
      </c>
      <c r="N328">
        <v>87.1</v>
      </c>
      <c r="O328">
        <v>27.6</v>
      </c>
      <c r="P328">
        <v>4.5</v>
      </c>
      <c r="Q328">
        <f t="shared" si="30"/>
        <v>5.5175266935049934E-2</v>
      </c>
      <c r="R328">
        <f t="shared" si="31"/>
        <v>-1.5500549505853554</v>
      </c>
      <c r="S328">
        <f t="shared" si="32"/>
        <v>0.48002650520798734</v>
      </c>
      <c r="T328">
        <f t="shared" si="33"/>
        <v>-0.37102330461492461</v>
      </c>
      <c r="U328">
        <f t="shared" si="34"/>
        <v>0.45629763337239931</v>
      </c>
      <c r="V328">
        <f t="shared" si="35"/>
        <v>-2.8022271268456169</v>
      </c>
      <c r="W328">
        <f>Q328*'Comb LR RESULTS'!$B$18+R328*'Comb LR RESULTS'!$B$19+S328*'Comb LR RESULTS'!$B$20+T328*'Comb LR RESULTS'!$B$21+U328*'Comb LR RESULTS'!$B$22</f>
        <v>-1.3116663945867477</v>
      </c>
      <c r="X328">
        <f>'NO Z LR RESULTS'!$B$17+'NO Z LR RESULTS'!$B$19*F328+'NO Z LR RESULTS'!$B$18*K328+'NO Z LR RESULTS'!$B$20*L328+'NO Z LR RESULTS'!$B$21*M328+'NO Z LR RESULTS'!$B$22*N328</f>
        <v>0.28716710245488125</v>
      </c>
    </row>
    <row r="329" spans="1:24" x14ac:dyDescent="0.3">
      <c r="A329" t="s">
        <v>420</v>
      </c>
      <c r="B329" t="s">
        <v>17</v>
      </c>
      <c r="C329">
        <v>2024</v>
      </c>
      <c r="D329">
        <v>213</v>
      </c>
      <c r="E329">
        <v>157</v>
      </c>
      <c r="F329">
        <v>6.4</v>
      </c>
      <c r="G329">
        <v>100.5</v>
      </c>
      <c r="H329">
        <v>106.1</v>
      </c>
      <c r="I329">
        <v>7</v>
      </c>
      <c r="J329">
        <v>8.6999999999999993</v>
      </c>
      <c r="K329">
        <v>49</v>
      </c>
      <c r="L329">
        <v>40.299999999999997</v>
      </c>
      <c r="M329">
        <v>35.700000000000003</v>
      </c>
      <c r="N329">
        <v>92.2</v>
      </c>
      <c r="O329">
        <v>21.2</v>
      </c>
      <c r="P329">
        <v>11</v>
      </c>
      <c r="Q329">
        <f t="shared" si="30"/>
        <v>1.0105297086013787</v>
      </c>
      <c r="R329">
        <f t="shared" si="31"/>
        <v>-1.366619659372694</v>
      </c>
      <c r="S329">
        <f t="shared" si="32"/>
        <v>0.49678980100175046</v>
      </c>
      <c r="T329">
        <f t="shared" si="33"/>
        <v>-1.2364683777109566</v>
      </c>
      <c r="U329">
        <f t="shared" si="34"/>
        <v>1.4205419557429348</v>
      </c>
      <c r="V329">
        <f t="shared" si="35"/>
        <v>-3.5098900852269574</v>
      </c>
      <c r="W329">
        <f>Q329*'Comb LR RESULTS'!$B$18+R329*'Comb LR RESULTS'!$B$19+S329*'Comb LR RESULTS'!$B$20+T329*'Comb LR RESULTS'!$B$21+U329*'Comb LR RESULTS'!$B$22</f>
        <v>-1.5593750275033638</v>
      </c>
      <c r="X329">
        <f>'NO Z LR RESULTS'!$B$17+'NO Z LR RESULTS'!$B$19*F329+'NO Z LR RESULTS'!$B$18*K329+'NO Z LR RESULTS'!$B$20*L329+'NO Z LR RESULTS'!$B$21*M329+'NO Z LR RESULTS'!$B$22*N329</f>
        <v>0.29505093696990259</v>
      </c>
    </row>
    <row r="330" spans="1:24" x14ac:dyDescent="0.3">
      <c r="A330" t="s">
        <v>414</v>
      </c>
      <c r="B330" t="s">
        <v>157</v>
      </c>
      <c r="C330">
        <v>2024</v>
      </c>
      <c r="D330">
        <v>133</v>
      </c>
      <c r="E330">
        <v>98</v>
      </c>
      <c r="F330">
        <v>6.1</v>
      </c>
      <c r="G330">
        <v>101.8</v>
      </c>
      <c r="H330">
        <v>105.4</v>
      </c>
      <c r="I330">
        <v>2</v>
      </c>
      <c r="J330">
        <v>12.3</v>
      </c>
      <c r="K330">
        <v>48.6</v>
      </c>
      <c r="L330">
        <v>36.299999999999997</v>
      </c>
      <c r="M330">
        <v>29.8</v>
      </c>
      <c r="N330">
        <v>87</v>
      </c>
      <c r="O330">
        <v>31.7</v>
      </c>
      <c r="P330">
        <v>4.9000000000000004</v>
      </c>
      <c r="Q330">
        <f t="shared" si="30"/>
        <v>0.10066833558582657</v>
      </c>
      <c r="R330">
        <f t="shared" si="31"/>
        <v>-0.88968790221977534</v>
      </c>
      <c r="S330">
        <f t="shared" si="32"/>
        <v>-0.49224465083025826</v>
      </c>
      <c r="T330">
        <f t="shared" si="33"/>
        <v>0.18340244533722042</v>
      </c>
      <c r="U330">
        <f t="shared" si="34"/>
        <v>0.43739088195337034</v>
      </c>
      <c r="V330">
        <f t="shared" si="35"/>
        <v>-0.55076335241984042</v>
      </c>
      <c r="W330">
        <f>Q330*'Comb LR RESULTS'!$B$18+R330*'Comb LR RESULTS'!$B$19+S330*'Comb LR RESULTS'!$B$20+T330*'Comb LR RESULTS'!$B$21+U330*'Comb LR RESULTS'!$B$22</f>
        <v>-0.47696721860099467</v>
      </c>
      <c r="X330">
        <f>'NO Z LR RESULTS'!$B$17+'NO Z LR RESULTS'!$B$19*F330+'NO Z LR RESULTS'!$B$18*K330+'NO Z LR RESULTS'!$B$20*L330+'NO Z LR RESULTS'!$B$21*M330+'NO Z LR RESULTS'!$B$22*N330</f>
        <v>0.28995458115638012</v>
      </c>
    </row>
    <row r="331" spans="1:24" x14ac:dyDescent="0.3">
      <c r="A331" t="s">
        <v>237</v>
      </c>
      <c r="B331" t="s">
        <v>46</v>
      </c>
      <c r="C331">
        <v>2024</v>
      </c>
      <c r="D331">
        <v>158</v>
      </c>
      <c r="E331">
        <v>121</v>
      </c>
      <c r="F331">
        <v>5.8</v>
      </c>
      <c r="G331">
        <v>96.6</v>
      </c>
      <c r="H331">
        <v>103.5</v>
      </c>
      <c r="I331">
        <v>9.1</v>
      </c>
      <c r="J331">
        <v>15.5</v>
      </c>
      <c r="K331">
        <v>50.1</v>
      </c>
      <c r="L331">
        <v>34.6</v>
      </c>
      <c r="M331">
        <v>31.2</v>
      </c>
      <c r="N331">
        <v>88.4</v>
      </c>
      <c r="O331">
        <v>33.299999999999997</v>
      </c>
      <c r="P331">
        <v>5.7</v>
      </c>
      <c r="Q331">
        <f t="shared" si="30"/>
        <v>-0.28602274794578209</v>
      </c>
      <c r="R331">
        <f t="shared" si="31"/>
        <v>-2.7974149308314549</v>
      </c>
      <c r="S331">
        <f t="shared" si="32"/>
        <v>-0.25755850971757854</v>
      </c>
      <c r="T331">
        <f t="shared" si="33"/>
        <v>0.39976371361122803</v>
      </c>
      <c r="U331">
        <f t="shared" si="34"/>
        <v>0.70208540181979251</v>
      </c>
      <c r="V331">
        <f t="shared" si="35"/>
        <v>-3.1282008572682227</v>
      </c>
      <c r="W331">
        <f>Q331*'Comb LR RESULTS'!$B$18+R331*'Comb LR RESULTS'!$B$19+S331*'Comb LR RESULTS'!$B$20+T331*'Comb LR RESULTS'!$B$21+U331*'Comb LR RESULTS'!$B$22</f>
        <v>-1.7724336831397793</v>
      </c>
      <c r="X331">
        <f>'NO Z LR RESULTS'!$B$17+'NO Z LR RESULTS'!$B$19*F331+'NO Z LR RESULTS'!$B$18*K331+'NO Z LR RESULTS'!$B$20*L331+'NO Z LR RESULTS'!$B$21*M331+'NO Z LR RESULTS'!$B$22*N331</f>
        <v>0.29518770732789834</v>
      </c>
    </row>
    <row r="332" spans="1:24" x14ac:dyDescent="0.3">
      <c r="A332" t="s">
        <v>227</v>
      </c>
      <c r="B332" t="s">
        <v>157</v>
      </c>
      <c r="C332">
        <v>2024</v>
      </c>
      <c r="D332">
        <v>232</v>
      </c>
      <c r="E332">
        <v>190</v>
      </c>
      <c r="F332">
        <v>5.8</v>
      </c>
      <c r="G332">
        <v>99.7</v>
      </c>
      <c r="H332">
        <v>106.8</v>
      </c>
      <c r="I332">
        <v>10</v>
      </c>
      <c r="J332">
        <v>9.3000000000000007</v>
      </c>
      <c r="K332">
        <v>47.8</v>
      </c>
      <c r="L332">
        <v>38.5</v>
      </c>
      <c r="M332">
        <v>41</v>
      </c>
      <c r="N332">
        <v>95.2</v>
      </c>
      <c r="O332">
        <v>17.100000000000001</v>
      </c>
      <c r="P332">
        <v>17.600000000000001</v>
      </c>
      <c r="Q332">
        <f t="shared" si="30"/>
        <v>0.60109209074438086</v>
      </c>
      <c r="R332">
        <f t="shared" si="31"/>
        <v>-1.6601161253129511</v>
      </c>
      <c r="S332">
        <f t="shared" si="32"/>
        <v>1.3852444780711812</v>
      </c>
      <c r="T332">
        <f t="shared" si="33"/>
        <v>-1.7908941276631016</v>
      </c>
      <c r="U332">
        <f t="shared" si="34"/>
        <v>1.9877444983138373</v>
      </c>
      <c r="V332">
        <f t="shared" si="35"/>
        <v>-6.2229071386166908</v>
      </c>
      <c r="W332">
        <f>Q332*'Comb LR RESULTS'!$B$18+R332*'Comb LR RESULTS'!$B$19+S332*'Comb LR RESULTS'!$B$20+T332*'Comb LR RESULTS'!$B$21+U332*'Comb LR RESULTS'!$B$22</f>
        <v>-2.2392750091184812</v>
      </c>
      <c r="X332">
        <f>'NO Z LR RESULTS'!$B$17+'NO Z LR RESULTS'!$B$19*F332+'NO Z LR RESULTS'!$B$18*K332+'NO Z LR RESULTS'!$B$20*L332+'NO Z LR RESULTS'!$B$21*M332+'NO Z LR RESULTS'!$B$22*N332</f>
        <v>0.29881396052143305</v>
      </c>
    </row>
    <row r="333" spans="1:24" x14ac:dyDescent="0.3">
      <c r="A333" t="s">
        <v>219</v>
      </c>
      <c r="B333" t="s">
        <v>38</v>
      </c>
      <c r="C333">
        <v>2024</v>
      </c>
      <c r="D333">
        <v>227</v>
      </c>
      <c r="E333">
        <v>175</v>
      </c>
      <c r="F333">
        <v>5.7</v>
      </c>
      <c r="G333">
        <v>100.1</v>
      </c>
      <c r="H333">
        <v>107.1</v>
      </c>
      <c r="I333">
        <v>17.100000000000001</v>
      </c>
      <c r="J333">
        <v>12.1</v>
      </c>
      <c r="K333">
        <v>51.9</v>
      </c>
      <c r="L333">
        <v>39.799999999999997</v>
      </c>
      <c r="M333">
        <v>27.1</v>
      </c>
      <c r="N333">
        <v>92.1</v>
      </c>
      <c r="O333">
        <v>19.7</v>
      </c>
      <c r="P333">
        <v>11.9</v>
      </c>
      <c r="Q333">
        <f t="shared" si="30"/>
        <v>0.89679703697443469</v>
      </c>
      <c r="R333">
        <f t="shared" si="31"/>
        <v>-1.5133678923428251</v>
      </c>
      <c r="S333">
        <f t="shared" si="32"/>
        <v>-0.94485363726185512</v>
      </c>
      <c r="T333">
        <f t="shared" si="33"/>
        <v>-1.4393070667178391</v>
      </c>
      <c r="U333">
        <f t="shared" si="34"/>
        <v>1.4016352043239031</v>
      </c>
      <c r="V333">
        <f t="shared" si="35"/>
        <v>-2.5126594891482776</v>
      </c>
      <c r="W333">
        <f>Q333*'Comb LR RESULTS'!$B$18+R333*'Comb LR RESULTS'!$B$19+S333*'Comb LR RESULTS'!$B$20+T333*'Comb LR RESULTS'!$B$21+U333*'Comb LR RESULTS'!$B$22</f>
        <v>-1.4819610235821434</v>
      </c>
      <c r="X333">
        <f>'NO Z LR RESULTS'!$B$17+'NO Z LR RESULTS'!$B$19*F333+'NO Z LR RESULTS'!$B$18*K333+'NO Z LR RESULTS'!$B$20*L333+'NO Z LR RESULTS'!$B$21*M333+'NO Z LR RESULTS'!$B$22*N333</f>
        <v>0.30265368225713696</v>
      </c>
    </row>
    <row r="334" spans="1:24" x14ac:dyDescent="0.3">
      <c r="A334" t="s">
        <v>633</v>
      </c>
      <c r="B334" t="s">
        <v>19</v>
      </c>
      <c r="C334">
        <v>2024</v>
      </c>
      <c r="D334">
        <v>160</v>
      </c>
      <c r="E334">
        <v>143</v>
      </c>
      <c r="F334">
        <v>5.6</v>
      </c>
      <c r="G334">
        <v>98.2</v>
      </c>
      <c r="H334">
        <v>106.9</v>
      </c>
      <c r="I334">
        <v>10.5</v>
      </c>
      <c r="J334">
        <v>3.6</v>
      </c>
      <c r="K334">
        <v>38.299999999999997</v>
      </c>
      <c r="L334">
        <v>34.700000000000003</v>
      </c>
      <c r="M334">
        <v>46.3</v>
      </c>
      <c r="N334">
        <v>89.9</v>
      </c>
      <c r="O334">
        <v>17</v>
      </c>
      <c r="P334">
        <v>15.2</v>
      </c>
      <c r="Q334">
        <f t="shared" si="30"/>
        <v>-0.263276213620393</v>
      </c>
      <c r="R334">
        <f t="shared" si="31"/>
        <v>-2.2104219989509355</v>
      </c>
      <c r="S334">
        <f t="shared" si="32"/>
        <v>2.273699155140612</v>
      </c>
      <c r="T334">
        <f t="shared" si="33"/>
        <v>-1.8044167069302275</v>
      </c>
      <c r="U334">
        <f t="shared" si="34"/>
        <v>0.9856866731052436</v>
      </c>
      <c r="V334">
        <f t="shared" si="35"/>
        <v>-7.5375007477474112</v>
      </c>
      <c r="W334">
        <f>Q334*'Comb LR RESULTS'!$B$18+R334*'Comb LR RESULTS'!$B$19+S334*'Comb LR RESULTS'!$B$20+T334*'Comb LR RESULTS'!$B$21+U334*'Comb LR RESULTS'!$B$22</f>
        <v>-2.7242707866025011</v>
      </c>
      <c r="X334">
        <f>'NO Z LR RESULTS'!$B$17+'NO Z LR RESULTS'!$B$19*F334+'NO Z LR RESULTS'!$B$18*K334+'NO Z LR RESULTS'!$B$20*L334+'NO Z LR RESULTS'!$B$21*M334+'NO Z LR RESULTS'!$B$22*N334</f>
        <v>0.27768223747741166</v>
      </c>
    </row>
    <row r="335" spans="1:24" x14ac:dyDescent="0.3">
      <c r="A335" t="s">
        <v>235</v>
      </c>
      <c r="B335" t="s">
        <v>88</v>
      </c>
      <c r="C335">
        <v>2024</v>
      </c>
      <c r="D335">
        <v>291</v>
      </c>
      <c r="E335">
        <v>234</v>
      </c>
      <c r="F335">
        <v>5.0999999999999996</v>
      </c>
      <c r="G335">
        <v>100.3</v>
      </c>
      <c r="H335">
        <v>105.4</v>
      </c>
      <c r="I335">
        <v>11.1</v>
      </c>
      <c r="J335">
        <v>9.6999999999999993</v>
      </c>
      <c r="K335">
        <v>43.6</v>
      </c>
      <c r="L335">
        <v>33.9</v>
      </c>
      <c r="M335">
        <v>32</v>
      </c>
      <c r="N335">
        <v>92.2</v>
      </c>
      <c r="O335">
        <v>24</v>
      </c>
      <c r="P335">
        <v>10.7</v>
      </c>
      <c r="Q335">
        <f t="shared" si="30"/>
        <v>-0.44524848822350438</v>
      </c>
      <c r="R335">
        <f t="shared" si="31"/>
        <v>-1.4399937758577595</v>
      </c>
      <c r="S335">
        <f t="shared" si="32"/>
        <v>-0.12345214336747559</v>
      </c>
      <c r="T335">
        <f t="shared" si="33"/>
        <v>-0.85783615823144266</v>
      </c>
      <c r="U335">
        <f t="shared" si="34"/>
        <v>1.4205419557429348</v>
      </c>
      <c r="V335">
        <f t="shared" si="35"/>
        <v>-4.0401682346881662</v>
      </c>
      <c r="W335">
        <f>Q335*'Comb LR RESULTS'!$B$18+R335*'Comb LR RESULTS'!$B$19+S335*'Comb LR RESULTS'!$B$20+T335*'Comb LR RESULTS'!$B$21+U335*'Comb LR RESULTS'!$B$22</f>
        <v>-1.4864005484434206</v>
      </c>
      <c r="X335">
        <f>'NO Z LR RESULTS'!$B$17+'NO Z LR RESULTS'!$B$19*F335+'NO Z LR RESULTS'!$B$18*K335+'NO Z LR RESULTS'!$B$20*L335+'NO Z LR RESULTS'!$B$21*M335+'NO Z LR RESULTS'!$B$22*N335</f>
        <v>0.29942678904934567</v>
      </c>
    </row>
    <row r="336" spans="1:24" x14ac:dyDescent="0.3">
      <c r="A336" t="s">
        <v>233</v>
      </c>
      <c r="B336" t="s">
        <v>48</v>
      </c>
      <c r="C336">
        <v>2024</v>
      </c>
      <c r="D336">
        <v>324</v>
      </c>
      <c r="E336">
        <v>251</v>
      </c>
      <c r="F336">
        <v>4.8</v>
      </c>
      <c r="G336">
        <v>100.7</v>
      </c>
      <c r="H336">
        <v>110.1</v>
      </c>
      <c r="I336">
        <v>8</v>
      </c>
      <c r="J336">
        <v>7.5</v>
      </c>
      <c r="K336">
        <v>49.5</v>
      </c>
      <c r="L336">
        <v>42</v>
      </c>
      <c r="M336">
        <v>33.700000000000003</v>
      </c>
      <c r="N336">
        <v>92.8</v>
      </c>
      <c r="O336">
        <v>18.5</v>
      </c>
      <c r="P336">
        <v>15.5</v>
      </c>
      <c r="Q336">
        <f t="shared" si="30"/>
        <v>1.3972207921329889</v>
      </c>
      <c r="R336">
        <f t="shared" si="31"/>
        <v>-1.2932455428876284</v>
      </c>
      <c r="S336">
        <f t="shared" si="32"/>
        <v>0.16152388512649338</v>
      </c>
      <c r="T336">
        <f t="shared" si="33"/>
        <v>-1.601578017923345</v>
      </c>
      <c r="U336">
        <f t="shared" si="34"/>
        <v>1.5339824642571143</v>
      </c>
      <c r="V336">
        <f t="shared" si="35"/>
        <v>-3.1931091180615927</v>
      </c>
      <c r="W336">
        <f>Q336*'Comb LR RESULTS'!$B$18+R336*'Comb LR RESULTS'!$B$19+S336*'Comb LR RESULTS'!$B$20+T336*'Comb LR RESULTS'!$B$21+U336*'Comb LR RESULTS'!$B$22</f>
        <v>-1.5687139420886052</v>
      </c>
      <c r="X336">
        <f>'NO Z LR RESULTS'!$B$17+'NO Z LR RESULTS'!$B$19*F336+'NO Z LR RESULTS'!$B$18*K336+'NO Z LR RESULTS'!$B$20*L336+'NO Z LR RESULTS'!$B$21*M336+'NO Z LR RESULTS'!$B$22*N336</f>
        <v>0.29165784153863317</v>
      </c>
    </row>
    <row r="337" spans="1:24" x14ac:dyDescent="0.3">
      <c r="A337" t="s">
        <v>242</v>
      </c>
      <c r="B337" t="s">
        <v>172</v>
      </c>
      <c r="C337">
        <v>2024</v>
      </c>
      <c r="D337">
        <v>258</v>
      </c>
      <c r="E337">
        <v>213</v>
      </c>
      <c r="F337">
        <v>4.7</v>
      </c>
      <c r="G337">
        <v>98.7</v>
      </c>
      <c r="H337">
        <v>104.3</v>
      </c>
      <c r="I337">
        <v>8.9</v>
      </c>
      <c r="J337">
        <v>8.5</v>
      </c>
      <c r="K337">
        <v>52</v>
      </c>
      <c r="L337">
        <v>43.5</v>
      </c>
      <c r="M337">
        <v>24.6</v>
      </c>
      <c r="N337">
        <v>97.3</v>
      </c>
      <c r="O337">
        <v>9.4</v>
      </c>
      <c r="P337">
        <v>17.5</v>
      </c>
      <c r="Q337">
        <f t="shared" si="30"/>
        <v>1.7384188070138209</v>
      </c>
      <c r="R337">
        <f t="shared" si="31"/>
        <v>-2.0269867077382742</v>
      </c>
      <c r="S337">
        <f t="shared" si="32"/>
        <v>-1.3639360321059264</v>
      </c>
      <c r="T337">
        <f t="shared" si="33"/>
        <v>-2.8321327312317646</v>
      </c>
      <c r="U337">
        <f t="shared" si="34"/>
        <v>2.3847862781134679</v>
      </c>
      <c r="V337">
        <f t="shared" si="35"/>
        <v>-4.1415508779637591</v>
      </c>
      <c r="W337">
        <f>Q337*'Comb LR RESULTS'!$B$18+R337*'Comb LR RESULTS'!$B$19+S337*'Comb LR RESULTS'!$B$20+T337*'Comb LR RESULTS'!$B$21+U337*'Comb LR RESULTS'!$B$22</f>
        <v>-2.329577385614102</v>
      </c>
      <c r="X337">
        <f>'NO Z LR RESULTS'!$B$17+'NO Z LR RESULTS'!$B$19*F337+'NO Z LR RESULTS'!$B$18*K337+'NO Z LR RESULTS'!$B$20*L337+'NO Z LR RESULTS'!$B$21*M337+'NO Z LR RESULTS'!$B$22*N337</f>
        <v>0.31117380281920914</v>
      </c>
    </row>
    <row r="338" spans="1:24" x14ac:dyDescent="0.3">
      <c r="A338" t="s">
        <v>440</v>
      </c>
      <c r="B338" t="s">
        <v>112</v>
      </c>
      <c r="C338">
        <v>2024</v>
      </c>
      <c r="D338">
        <v>191</v>
      </c>
      <c r="E338">
        <v>158</v>
      </c>
      <c r="F338">
        <v>3.8</v>
      </c>
      <c r="G338">
        <v>98.4</v>
      </c>
      <c r="H338">
        <v>105.9</v>
      </c>
      <c r="I338">
        <v>6.3</v>
      </c>
      <c r="J338">
        <v>16.5</v>
      </c>
      <c r="K338">
        <v>49.5</v>
      </c>
      <c r="L338">
        <v>33</v>
      </c>
      <c r="M338">
        <v>31.7</v>
      </c>
      <c r="N338">
        <v>93.3</v>
      </c>
      <c r="O338">
        <v>15.7</v>
      </c>
      <c r="P338">
        <v>13.1</v>
      </c>
      <c r="Q338">
        <f t="shared" si="30"/>
        <v>-0.6499672971520033</v>
      </c>
      <c r="R338">
        <f t="shared" si="31"/>
        <v>-2.1370478824658696</v>
      </c>
      <c r="S338">
        <f t="shared" si="32"/>
        <v>-0.17374203074876426</v>
      </c>
      <c r="T338">
        <f t="shared" si="33"/>
        <v>-1.980210237402859</v>
      </c>
      <c r="U338">
        <f t="shared" si="34"/>
        <v>1.6285162213522646</v>
      </c>
      <c r="V338">
        <f t="shared" si="35"/>
        <v>-6.221999607624233</v>
      </c>
      <c r="W338">
        <f>Q338*'Comb LR RESULTS'!$B$18+R338*'Comb LR RESULTS'!$B$19+S338*'Comb LR RESULTS'!$B$20+T338*'Comb LR RESULTS'!$B$21+U338*'Comb LR RESULTS'!$B$22</f>
        <v>-2.4179082245346408</v>
      </c>
      <c r="X338">
        <f>'NO Z LR RESULTS'!$B$17+'NO Z LR RESULTS'!$B$19*F338+'NO Z LR RESULTS'!$B$18*K338+'NO Z LR RESULTS'!$B$20*L338+'NO Z LR RESULTS'!$B$21*M338+'NO Z LR RESULTS'!$B$22*N338</f>
        <v>0.30426489041350535</v>
      </c>
    </row>
    <row r="339" spans="1:24" x14ac:dyDescent="0.3">
      <c r="A339" t="s">
        <v>635</v>
      </c>
      <c r="B339" t="s">
        <v>51</v>
      </c>
      <c r="C339">
        <v>2024</v>
      </c>
      <c r="D339">
        <v>159</v>
      </c>
      <c r="E339">
        <v>118</v>
      </c>
      <c r="F339">
        <v>3.4</v>
      </c>
      <c r="G339">
        <v>100.3</v>
      </c>
      <c r="H339">
        <v>104</v>
      </c>
      <c r="I339">
        <v>8.5</v>
      </c>
      <c r="J339">
        <v>10.6</v>
      </c>
      <c r="K339">
        <v>43.9</v>
      </c>
      <c r="L339">
        <v>33.299999999999997</v>
      </c>
      <c r="M339">
        <v>34.1</v>
      </c>
      <c r="N339">
        <v>82</v>
      </c>
      <c r="O339">
        <v>28.9</v>
      </c>
      <c r="P339">
        <v>1.8</v>
      </c>
      <c r="Q339">
        <f t="shared" si="30"/>
        <v>-0.58172769417583747</v>
      </c>
      <c r="R339">
        <f t="shared" si="31"/>
        <v>-1.4399937758577595</v>
      </c>
      <c r="S339">
        <f t="shared" si="32"/>
        <v>0.22857706830154456</v>
      </c>
      <c r="T339">
        <f t="shared" si="33"/>
        <v>-0.19522977414229356</v>
      </c>
      <c r="U339">
        <f t="shared" si="34"/>
        <v>-0.50794668899813356</v>
      </c>
      <c r="V339">
        <f t="shared" si="35"/>
        <v>-1.9375816234793013</v>
      </c>
      <c r="W339">
        <f>Q339*'Comb LR RESULTS'!$B$18+R339*'Comb LR RESULTS'!$B$19+S339*'Comb LR RESULTS'!$B$20+T339*'Comb LR RESULTS'!$B$21+U339*'Comb LR RESULTS'!$B$22</f>
        <v>-1.0623584305376581</v>
      </c>
      <c r="X339">
        <f>'NO Z LR RESULTS'!$B$17+'NO Z LR RESULTS'!$B$19*F339+'NO Z LR RESULTS'!$B$18*K339+'NO Z LR RESULTS'!$B$20*L339+'NO Z LR RESULTS'!$B$21*M339+'NO Z LR RESULTS'!$B$22*N339</f>
        <v>0.26535102299239754</v>
      </c>
    </row>
    <row r="340" spans="1:24" x14ac:dyDescent="0.3">
      <c r="A340" t="s">
        <v>684</v>
      </c>
      <c r="B340" t="s">
        <v>35</v>
      </c>
      <c r="C340">
        <v>2024</v>
      </c>
      <c r="D340">
        <v>124</v>
      </c>
      <c r="E340">
        <v>91</v>
      </c>
      <c r="F340">
        <v>3.3</v>
      </c>
      <c r="G340">
        <v>99.7</v>
      </c>
      <c r="H340">
        <v>105.1</v>
      </c>
      <c r="I340">
        <v>4.4000000000000004</v>
      </c>
      <c r="J340">
        <v>7.8</v>
      </c>
      <c r="K340">
        <v>47.1</v>
      </c>
      <c r="L340">
        <v>39.299999999999997</v>
      </c>
      <c r="M340">
        <v>25.6</v>
      </c>
      <c r="N340">
        <v>89.3</v>
      </c>
      <c r="O340">
        <v>26.4</v>
      </c>
      <c r="P340">
        <v>5.3</v>
      </c>
      <c r="Q340">
        <f t="shared" si="30"/>
        <v>0.78306436534749069</v>
      </c>
      <c r="R340">
        <f t="shared" si="31"/>
        <v>-1.6601161253129511</v>
      </c>
      <c r="S340">
        <f t="shared" si="32"/>
        <v>-1.1963030741682981</v>
      </c>
      <c r="T340">
        <f t="shared" si="33"/>
        <v>-0.533294255820431</v>
      </c>
      <c r="U340">
        <f t="shared" si="34"/>
        <v>0.87224616459106152</v>
      </c>
      <c r="V340">
        <f t="shared" si="35"/>
        <v>-1.0862891062086544</v>
      </c>
      <c r="W340">
        <f>Q340*'Comb LR RESULTS'!$B$18+R340*'Comb LR RESULTS'!$B$19+S340*'Comb LR RESULTS'!$B$20+T340*'Comb LR RESULTS'!$B$21+U340*'Comb LR RESULTS'!$B$22</f>
        <v>-1.1281721587881675</v>
      </c>
      <c r="X340">
        <f>'NO Z LR RESULTS'!$B$17+'NO Z LR RESULTS'!$B$19*F340+'NO Z LR RESULTS'!$B$18*K340+'NO Z LR RESULTS'!$B$20*L340+'NO Z LR RESULTS'!$B$21*M340+'NO Z LR RESULTS'!$B$22*N340</f>
        <v>0.28638142585966769</v>
      </c>
    </row>
    <row r="341" spans="1:24" x14ac:dyDescent="0.3">
      <c r="A341" t="s">
        <v>241</v>
      </c>
      <c r="B341" t="s">
        <v>54</v>
      </c>
      <c r="C341">
        <v>2024</v>
      </c>
      <c r="D341">
        <v>229</v>
      </c>
      <c r="E341">
        <v>210</v>
      </c>
      <c r="F341">
        <v>3.3</v>
      </c>
      <c r="G341">
        <v>97.9</v>
      </c>
      <c r="H341">
        <v>108.4</v>
      </c>
      <c r="I341">
        <v>8.1</v>
      </c>
      <c r="J341">
        <v>7.7</v>
      </c>
      <c r="K341">
        <v>46.4</v>
      </c>
      <c r="L341">
        <v>38.700000000000003</v>
      </c>
      <c r="M341">
        <v>38</v>
      </c>
      <c r="N341">
        <v>94.4</v>
      </c>
      <c r="O341">
        <v>11.2</v>
      </c>
      <c r="P341">
        <v>17.600000000000001</v>
      </c>
      <c r="Q341">
        <f t="shared" si="30"/>
        <v>0.64658515939515915</v>
      </c>
      <c r="R341">
        <f t="shared" si="31"/>
        <v>-2.320483173678531</v>
      </c>
      <c r="S341">
        <f t="shared" si="32"/>
        <v>0.88234560425829556</v>
      </c>
      <c r="T341">
        <f t="shared" si="33"/>
        <v>-2.5887263044235063</v>
      </c>
      <c r="U341">
        <f t="shared" si="34"/>
        <v>1.836490486961597</v>
      </c>
      <c r="V341">
        <f t="shared" si="35"/>
        <v>-6.9814604099267701</v>
      </c>
      <c r="W341">
        <f>Q341*'Comb LR RESULTS'!$B$18+R341*'Comb LR RESULTS'!$B$19+S341*'Comb LR RESULTS'!$B$20+T341*'Comb LR RESULTS'!$B$21+U341*'Comb LR RESULTS'!$B$22</f>
        <v>-2.8702522216136508</v>
      </c>
      <c r="X341">
        <f>'NO Z LR RESULTS'!$B$17+'NO Z LR RESULTS'!$B$19*F341+'NO Z LR RESULTS'!$B$18*K341+'NO Z LR RESULTS'!$B$20*L341+'NO Z LR RESULTS'!$B$21*M341+'NO Z LR RESULTS'!$B$22*N341</f>
        <v>0.29046655082039347</v>
      </c>
    </row>
    <row r="342" spans="1:24" x14ac:dyDescent="0.3">
      <c r="A342" t="s">
        <v>455</v>
      </c>
      <c r="B342" t="s">
        <v>64</v>
      </c>
      <c r="C342">
        <v>2024</v>
      </c>
      <c r="D342">
        <v>256</v>
      </c>
      <c r="E342">
        <v>198</v>
      </c>
      <c r="F342">
        <v>3</v>
      </c>
      <c r="G342">
        <v>97.1</v>
      </c>
      <c r="H342">
        <v>106.5</v>
      </c>
      <c r="I342">
        <v>3</v>
      </c>
      <c r="J342">
        <v>2.2000000000000002</v>
      </c>
      <c r="K342">
        <v>43.5</v>
      </c>
      <c r="L342">
        <v>41.3</v>
      </c>
      <c r="M342">
        <v>36.299999999999997</v>
      </c>
      <c r="N342">
        <v>91.2</v>
      </c>
      <c r="O342">
        <v>24.9</v>
      </c>
      <c r="P342">
        <v>9.3000000000000007</v>
      </c>
      <c r="Q342">
        <f t="shared" si="30"/>
        <v>1.2379950518552667</v>
      </c>
      <c r="R342">
        <f t="shared" si="31"/>
        <v>-2.6139796396187935</v>
      </c>
      <c r="S342">
        <f t="shared" si="32"/>
        <v>0.59736957576432659</v>
      </c>
      <c r="T342">
        <f t="shared" si="33"/>
        <v>-0.7361329448273134</v>
      </c>
      <c r="U342">
        <f t="shared" si="34"/>
        <v>1.2314744415526342</v>
      </c>
      <c r="V342">
        <f t="shared" si="35"/>
        <v>-3.9409615499078008</v>
      </c>
      <c r="W342">
        <f>Q342*'Comb LR RESULTS'!$B$18+R342*'Comb LR RESULTS'!$B$19+S342*'Comb LR RESULTS'!$B$20+T342*'Comb LR RESULTS'!$B$21+U342*'Comb LR RESULTS'!$B$22</f>
        <v>-2.1674911630078002</v>
      </c>
      <c r="X342">
        <f>'NO Z LR RESULTS'!$B$17+'NO Z LR RESULTS'!$B$19*F342+'NO Z LR RESULTS'!$B$18*K342+'NO Z LR RESULTS'!$B$20*L342+'NO Z LR RESULTS'!$B$21*M342+'NO Z LR RESULTS'!$B$22*N342</f>
        <v>0.27648465807391581</v>
      </c>
    </row>
    <row r="343" spans="1:24" x14ac:dyDescent="0.3">
      <c r="A343" t="s">
        <v>234</v>
      </c>
      <c r="B343" t="s">
        <v>80</v>
      </c>
      <c r="C343">
        <v>2024</v>
      </c>
      <c r="D343">
        <v>165</v>
      </c>
      <c r="E343">
        <v>117</v>
      </c>
      <c r="F343">
        <v>2.6</v>
      </c>
      <c r="G343">
        <v>98.7</v>
      </c>
      <c r="H343">
        <v>106.3</v>
      </c>
      <c r="I343">
        <v>8.5</v>
      </c>
      <c r="J343">
        <v>7.3</v>
      </c>
      <c r="K343">
        <v>47.8</v>
      </c>
      <c r="L343">
        <v>40.5</v>
      </c>
      <c r="M343">
        <v>32.9</v>
      </c>
      <c r="N343">
        <v>91.6</v>
      </c>
      <c r="O343">
        <v>21.9</v>
      </c>
      <c r="P343">
        <v>8.3000000000000007</v>
      </c>
      <c r="Q343">
        <f t="shared" si="30"/>
        <v>1.0560227772521569</v>
      </c>
      <c r="R343">
        <f t="shared" si="31"/>
        <v>-2.0269867077382742</v>
      </c>
      <c r="S343">
        <f t="shared" si="32"/>
        <v>2.7417518776389847E-2</v>
      </c>
      <c r="T343">
        <f t="shared" si="33"/>
        <v>-1.1418103228410783</v>
      </c>
      <c r="U343">
        <f t="shared" si="34"/>
        <v>1.3071014472287528</v>
      </c>
      <c r="V343">
        <f t="shared" si="35"/>
        <v>-3.4472932193323378</v>
      </c>
      <c r="W343">
        <f>Q343*'Comb LR RESULTS'!$B$18+R343*'Comb LR RESULTS'!$B$19+S343*'Comb LR RESULTS'!$B$20+T343*'Comb LR RESULTS'!$B$21+U343*'Comb LR RESULTS'!$B$22</f>
        <v>-1.8575156911555799</v>
      </c>
      <c r="X343">
        <f>'NO Z LR RESULTS'!$B$17+'NO Z LR RESULTS'!$B$19*F343+'NO Z LR RESULTS'!$B$18*K343+'NO Z LR RESULTS'!$B$20*L343+'NO Z LR RESULTS'!$B$21*M343+'NO Z LR RESULTS'!$B$22*N343</f>
        <v>0.28338751409921792</v>
      </c>
    </row>
    <row r="344" spans="1:24" x14ac:dyDescent="0.3">
      <c r="A344" t="s">
        <v>241</v>
      </c>
      <c r="B344" t="s">
        <v>51</v>
      </c>
      <c r="C344">
        <v>2024</v>
      </c>
      <c r="D344">
        <v>147</v>
      </c>
      <c r="E344">
        <v>126</v>
      </c>
      <c r="F344">
        <v>1.6</v>
      </c>
      <c r="G344">
        <v>97.8</v>
      </c>
      <c r="H344">
        <v>103.8</v>
      </c>
      <c r="I344">
        <v>4</v>
      </c>
      <c r="J344">
        <v>4.0999999999999996</v>
      </c>
      <c r="K344">
        <v>47.6</v>
      </c>
      <c r="L344">
        <v>43.5</v>
      </c>
      <c r="M344">
        <v>36.4</v>
      </c>
      <c r="N344">
        <v>93.8</v>
      </c>
      <c r="O344">
        <v>12.6</v>
      </c>
      <c r="P344">
        <v>19.3</v>
      </c>
      <c r="Q344">
        <f t="shared" si="30"/>
        <v>1.7384188070138209</v>
      </c>
      <c r="R344">
        <f t="shared" si="31"/>
        <v>-2.3571702319210663</v>
      </c>
      <c r="S344">
        <f t="shared" si="32"/>
        <v>0.61413287155808971</v>
      </c>
      <c r="T344">
        <f t="shared" si="33"/>
        <v>-2.3994101946837496</v>
      </c>
      <c r="U344">
        <f t="shared" si="34"/>
        <v>1.7230499784474149</v>
      </c>
      <c r="V344">
        <f t="shared" si="35"/>
        <v>-5.3553444695964991</v>
      </c>
      <c r="W344">
        <f>Q344*'Comb LR RESULTS'!$B$18+R344*'Comb LR RESULTS'!$B$19+S344*'Comb LR RESULTS'!$B$20+T344*'Comb LR RESULTS'!$B$21+U344*'Comb LR RESULTS'!$B$22</f>
        <v>-2.6562702415355397</v>
      </c>
      <c r="X344">
        <f>'NO Z LR RESULTS'!$B$17+'NO Z LR RESULTS'!$B$19*F344+'NO Z LR RESULTS'!$B$18*K344+'NO Z LR RESULTS'!$B$20*L344+'NO Z LR RESULTS'!$B$21*M344+'NO Z LR RESULTS'!$B$22*N344</f>
        <v>0.27929494926214471</v>
      </c>
    </row>
  </sheetData>
  <autoFilter ref="W1:W222" xr:uid="{00000000-0001-0000-0300-000000000000}"/>
  <sortState xmlns:xlrd2="http://schemas.microsoft.com/office/spreadsheetml/2017/richdata2" ref="A2:X319">
    <sortCondition descending="1" ref="X1:X319"/>
  </sortState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4D48A8-E506-4BA0-BCC2-9A0EB8F0C21D}">
  <sheetPr codeName="Sheet7"/>
  <dimension ref="A1:I593"/>
  <sheetViews>
    <sheetView workbookViewId="0">
      <selection activeCell="B20" sqref="B20"/>
    </sheetView>
  </sheetViews>
  <sheetFormatPr defaultRowHeight="14.4" x14ac:dyDescent="0.3"/>
  <cols>
    <col min="1" max="1" width="22.33203125" customWidth="1"/>
    <col min="5" max="5" width="15.5546875" customWidth="1"/>
  </cols>
  <sheetData>
    <row r="1" spans="1:9" x14ac:dyDescent="0.3">
      <c r="A1" t="s">
        <v>308</v>
      </c>
    </row>
    <row r="2" spans="1:9" ht="15" thickBot="1" x14ac:dyDescent="0.35"/>
    <row r="3" spans="1:9" x14ac:dyDescent="0.3">
      <c r="A3" s="6" t="s">
        <v>309</v>
      </c>
      <c r="B3" s="6"/>
    </row>
    <row r="4" spans="1:9" x14ac:dyDescent="0.3">
      <c r="A4" t="s">
        <v>310</v>
      </c>
      <c r="B4">
        <v>0.66486862429008864</v>
      </c>
    </row>
    <row r="5" spans="1:9" x14ac:dyDescent="0.3">
      <c r="A5" t="s">
        <v>311</v>
      </c>
      <c r="B5">
        <v>0.44205028756539505</v>
      </c>
    </row>
    <row r="6" spans="1:9" x14ac:dyDescent="0.3">
      <c r="A6" t="s">
        <v>312</v>
      </c>
      <c r="B6">
        <v>0.43704176231912389</v>
      </c>
    </row>
    <row r="7" spans="1:9" x14ac:dyDescent="0.3">
      <c r="A7" t="s">
        <v>313</v>
      </c>
      <c r="B7">
        <v>0.75097266443603083</v>
      </c>
    </row>
    <row r="8" spans="1:9" ht="15" thickBot="1" x14ac:dyDescent="0.35">
      <c r="A8" s="4" t="s">
        <v>314</v>
      </c>
      <c r="B8" s="4">
        <v>563</v>
      </c>
    </row>
    <row r="10" spans="1:9" ht="15" thickBot="1" x14ac:dyDescent="0.35">
      <c r="A10" t="s">
        <v>315</v>
      </c>
    </row>
    <row r="11" spans="1:9" x14ac:dyDescent="0.3">
      <c r="A11" s="5"/>
      <c r="B11" s="5" t="s">
        <v>320</v>
      </c>
      <c r="C11" s="5" t="s">
        <v>321</v>
      </c>
      <c r="D11" s="5" t="s">
        <v>322</v>
      </c>
      <c r="E11" s="5" t="s">
        <v>323</v>
      </c>
      <c r="F11" s="5" t="s">
        <v>324</v>
      </c>
    </row>
    <row r="12" spans="1:9" x14ac:dyDescent="0.3">
      <c r="A12" t="s">
        <v>316</v>
      </c>
      <c r="B12">
        <v>5</v>
      </c>
      <c r="C12">
        <v>248.8743118993267</v>
      </c>
      <c r="D12">
        <v>49.77486237986534</v>
      </c>
      <c r="E12">
        <v>88.259570598052321</v>
      </c>
      <c r="F12">
        <v>2.7821988690042223E-68</v>
      </c>
    </row>
    <row r="13" spans="1:9" x14ac:dyDescent="0.3">
      <c r="A13" t="s">
        <v>317</v>
      </c>
      <c r="B13">
        <v>557</v>
      </c>
      <c r="C13">
        <v>314.12568810069433</v>
      </c>
      <c r="D13">
        <v>0.56395994273015138</v>
      </c>
    </row>
    <row r="14" spans="1:9" ht="15" thickBot="1" x14ac:dyDescent="0.35">
      <c r="A14" s="4" t="s">
        <v>318</v>
      </c>
      <c r="B14" s="4">
        <v>562</v>
      </c>
      <c r="C14" s="4">
        <v>563.00000000002103</v>
      </c>
      <c r="D14" s="4"/>
      <c r="E14" s="4"/>
      <c r="F14" s="4"/>
    </row>
    <row r="15" spans="1:9" ht="15" thickBot="1" x14ac:dyDescent="0.35"/>
    <row r="16" spans="1:9" x14ac:dyDescent="0.3">
      <c r="A16" s="5"/>
      <c r="B16" s="5" t="s">
        <v>325</v>
      </c>
      <c r="C16" s="5" t="s">
        <v>313</v>
      </c>
      <c r="D16" s="5" t="s">
        <v>326</v>
      </c>
      <c r="E16" s="5" t="s">
        <v>327</v>
      </c>
      <c r="F16" s="5" t="s">
        <v>328</v>
      </c>
      <c r="G16" s="5" t="s">
        <v>329</v>
      </c>
      <c r="H16" s="5" t="s">
        <v>330</v>
      </c>
      <c r="I16" s="5" t="s">
        <v>331</v>
      </c>
    </row>
    <row r="17" spans="1:9" x14ac:dyDescent="0.3">
      <c r="A17" t="s">
        <v>319</v>
      </c>
      <c r="B17">
        <v>-3.6364984024185113E-16</v>
      </c>
      <c r="C17">
        <v>3.1649724315612374E-2</v>
      </c>
      <c r="D17">
        <v>-1.148982647101503E-14</v>
      </c>
      <c r="E17">
        <v>1</v>
      </c>
      <c r="F17">
        <v>-6.2167404825584478E-2</v>
      </c>
      <c r="G17">
        <v>6.2167404825583757E-2</v>
      </c>
      <c r="H17">
        <v>-6.2167404825584478E-2</v>
      </c>
      <c r="I17">
        <v>6.2167404825583757E-2</v>
      </c>
    </row>
    <row r="18" spans="1:9" x14ac:dyDescent="0.3">
      <c r="A18" t="s">
        <v>303</v>
      </c>
      <c r="B18">
        <v>9.3778304848351299E-2</v>
      </c>
      <c r="C18">
        <v>5.2581984433619278E-2</v>
      </c>
      <c r="D18">
        <v>1.7834683467821419</v>
      </c>
      <c r="E18">
        <v>7.5054478723383805E-2</v>
      </c>
      <c r="F18">
        <v>-9.5049174704249645E-3</v>
      </c>
      <c r="G18">
        <v>0.19706152716712755</v>
      </c>
      <c r="H18">
        <v>-9.5049174704249645E-3</v>
      </c>
      <c r="I18">
        <v>0.19706152716712755</v>
      </c>
    </row>
    <row r="19" spans="1:9" x14ac:dyDescent="0.3">
      <c r="A19" t="s">
        <v>244</v>
      </c>
      <c r="B19">
        <v>0.66378567256488763</v>
      </c>
      <c r="C19">
        <v>4.9282769488058945E-2</v>
      </c>
      <c r="D19">
        <v>13.468919856984108</v>
      </c>
      <c r="E19">
        <v>5.3800214149317343E-36</v>
      </c>
      <c r="F19">
        <v>0.56698287418541538</v>
      </c>
      <c r="G19">
        <v>0.76058847094435988</v>
      </c>
      <c r="H19">
        <v>0.56698287418541538</v>
      </c>
      <c r="I19">
        <v>0.76058847094435988</v>
      </c>
    </row>
    <row r="20" spans="1:9" x14ac:dyDescent="0.3">
      <c r="A20" t="s">
        <v>304</v>
      </c>
      <c r="B20">
        <v>-0.1811833467476151</v>
      </c>
      <c r="C20">
        <v>4.1140492558416335E-2</v>
      </c>
      <c r="D20">
        <v>-4.4040150100378277</v>
      </c>
      <c r="E20">
        <v>1.2745482420922697E-5</v>
      </c>
      <c r="F20">
        <v>-0.26199282331993934</v>
      </c>
      <c r="G20">
        <v>-0.10037387017529086</v>
      </c>
      <c r="H20">
        <v>-0.26199282331993934</v>
      </c>
      <c r="I20">
        <v>-0.10037387017529086</v>
      </c>
    </row>
    <row r="21" spans="1:9" x14ac:dyDescent="0.3">
      <c r="A21" t="s">
        <v>300</v>
      </c>
      <c r="B21">
        <v>0.38512852070447978</v>
      </c>
      <c r="C21">
        <v>4.1784837968302117E-2</v>
      </c>
      <c r="D21">
        <v>9.2169442178198082</v>
      </c>
      <c r="E21">
        <v>6.2262603388619029E-19</v>
      </c>
      <c r="F21">
        <v>0.30305340018706384</v>
      </c>
      <c r="G21">
        <v>0.46720364122189573</v>
      </c>
      <c r="H21">
        <v>0.30305340018706384</v>
      </c>
      <c r="I21">
        <v>0.46720364122189573</v>
      </c>
    </row>
    <row r="22" spans="1:9" ht="15" thickBot="1" x14ac:dyDescent="0.35">
      <c r="A22" s="4" t="s">
        <v>306</v>
      </c>
      <c r="B22" s="4">
        <v>-0.12726759961269773</v>
      </c>
      <c r="C22" s="4">
        <v>4.9827313182969693E-2</v>
      </c>
      <c r="D22" s="4">
        <v>-2.5541734338626969</v>
      </c>
      <c r="E22" s="4">
        <v>1.0909012973680011E-2</v>
      </c>
      <c r="F22" s="4">
        <v>-0.22514000820391003</v>
      </c>
      <c r="G22" s="4">
        <v>-2.9395191021485439E-2</v>
      </c>
      <c r="H22" s="4">
        <v>-0.22514000820391003</v>
      </c>
      <c r="I22" s="4">
        <v>-2.9395191021485439E-2</v>
      </c>
    </row>
    <row r="26" spans="1:9" x14ac:dyDescent="0.3">
      <c r="A26" t="s">
        <v>332</v>
      </c>
    </row>
    <row r="27" spans="1:9" ht="15" thickBot="1" x14ac:dyDescent="0.35"/>
    <row r="28" spans="1:9" x14ac:dyDescent="0.3">
      <c r="A28" s="5" t="s">
        <v>333</v>
      </c>
      <c r="B28" s="5" t="s">
        <v>334</v>
      </c>
      <c r="C28" s="5" t="s">
        <v>335</v>
      </c>
      <c r="D28" s="5" t="s">
        <v>474</v>
      </c>
    </row>
    <row r="29" spans="1:9" x14ac:dyDescent="0.3">
      <c r="A29">
        <v>1</v>
      </c>
      <c r="B29">
        <v>1.9404311938009677</v>
      </c>
      <c r="C29">
        <v>0.73698026451626908</v>
      </c>
      <c r="D29">
        <v>0.98576249218419987</v>
      </c>
    </row>
    <row r="30" spans="1:9" x14ac:dyDescent="0.3">
      <c r="A30">
        <v>2</v>
      </c>
      <c r="B30">
        <v>1.9324762934157569</v>
      </c>
      <c r="C30">
        <v>0.69085980353729948</v>
      </c>
      <c r="D30">
        <v>0.92407315972269322</v>
      </c>
    </row>
    <row r="31" spans="1:9" x14ac:dyDescent="0.3">
      <c r="A31">
        <v>3</v>
      </c>
      <c r="B31">
        <v>1.8625139985741652</v>
      </c>
      <c r="C31">
        <v>2.0859165701398261</v>
      </c>
      <c r="D31">
        <v>2.7900588600143736</v>
      </c>
    </row>
    <row r="32" spans="1:9" x14ac:dyDescent="0.3">
      <c r="A32">
        <v>4</v>
      </c>
      <c r="B32">
        <v>1.8208344621237482</v>
      </c>
      <c r="C32">
        <v>1.1981957218535495</v>
      </c>
      <c r="D32">
        <v>1.6026703261505415</v>
      </c>
    </row>
    <row r="33" spans="1:4" x14ac:dyDescent="0.3">
      <c r="A33">
        <v>5</v>
      </c>
      <c r="B33">
        <v>1.7862419073835802</v>
      </c>
      <c r="C33">
        <v>1.1124781489817419</v>
      </c>
      <c r="D33">
        <v>1.4880170954923839</v>
      </c>
    </row>
    <row r="34" spans="1:4" x14ac:dyDescent="0.3">
      <c r="A34">
        <v>6</v>
      </c>
      <c r="B34">
        <v>1.6585100595975055</v>
      </c>
      <c r="C34">
        <v>0.86982800467945043</v>
      </c>
      <c r="D34">
        <v>1.1634556079018268</v>
      </c>
    </row>
    <row r="35" spans="1:4" x14ac:dyDescent="0.3">
      <c r="A35">
        <v>7</v>
      </c>
      <c r="B35">
        <v>1.5778438970732611</v>
      </c>
      <c r="C35">
        <v>0.32001219175316109</v>
      </c>
      <c r="D35">
        <v>0.42803862038148288</v>
      </c>
    </row>
    <row r="36" spans="1:4" x14ac:dyDescent="0.3">
      <c r="A36">
        <v>8</v>
      </c>
      <c r="B36">
        <v>1.5249676475545286</v>
      </c>
      <c r="C36">
        <v>1.0339942577414971</v>
      </c>
      <c r="D36">
        <v>1.3830394184088892</v>
      </c>
    </row>
    <row r="37" spans="1:4" x14ac:dyDescent="0.3">
      <c r="A37">
        <v>9</v>
      </c>
      <c r="B37">
        <v>1.4856884033758806</v>
      </c>
      <c r="C37">
        <v>-0.58229934627078084</v>
      </c>
      <c r="D37">
        <v>-0.77886597839071969</v>
      </c>
    </row>
    <row r="38" spans="1:4" x14ac:dyDescent="0.3">
      <c r="A38">
        <v>10</v>
      </c>
      <c r="B38">
        <v>1.4599497954192144</v>
      </c>
      <c r="C38">
        <v>6.8554484529184778E-2</v>
      </c>
      <c r="D38">
        <v>9.1696403246630684E-2</v>
      </c>
    </row>
    <row r="39" spans="1:4" x14ac:dyDescent="0.3">
      <c r="A39">
        <v>11</v>
      </c>
      <c r="B39">
        <v>1.3551331598087166</v>
      </c>
      <c r="C39">
        <v>0.11681915999157044</v>
      </c>
      <c r="D39">
        <v>0.15625377209217406</v>
      </c>
    </row>
    <row r="40" spans="1:4" x14ac:dyDescent="0.3">
      <c r="A40">
        <v>12</v>
      </c>
      <c r="B40">
        <v>1.3212718316999932</v>
      </c>
      <c r="C40">
        <v>0.22948658989641424</v>
      </c>
      <c r="D40">
        <v>0.3069543157001986</v>
      </c>
    </row>
    <row r="41" spans="1:4" x14ac:dyDescent="0.3">
      <c r="A41">
        <v>13</v>
      </c>
      <c r="B41">
        <v>1.3135511861506435</v>
      </c>
      <c r="C41">
        <v>0.14275859231647181</v>
      </c>
      <c r="D41">
        <v>0.19094957153969602</v>
      </c>
    </row>
    <row r="42" spans="1:4" x14ac:dyDescent="0.3">
      <c r="A42">
        <v>14</v>
      </c>
      <c r="B42">
        <v>1.2029938501327404</v>
      </c>
      <c r="C42">
        <v>1.5580441414600328</v>
      </c>
      <c r="D42">
        <v>2.0839926789989764</v>
      </c>
    </row>
    <row r="43" spans="1:4" x14ac:dyDescent="0.3">
      <c r="A43">
        <v>15</v>
      </c>
      <c r="B43">
        <v>1.1973573812094511</v>
      </c>
      <c r="C43">
        <v>-0.97884519942499515</v>
      </c>
      <c r="D43">
        <v>-1.3092737074595335</v>
      </c>
    </row>
    <row r="44" spans="1:4" x14ac:dyDescent="0.3">
      <c r="A44">
        <v>16</v>
      </c>
      <c r="B44">
        <v>1.1967547127791278</v>
      </c>
      <c r="C44">
        <v>0.25399211162298085</v>
      </c>
      <c r="D44">
        <v>0.3397321597382747</v>
      </c>
    </row>
    <row r="45" spans="1:4" x14ac:dyDescent="0.3">
      <c r="A45">
        <v>17</v>
      </c>
      <c r="B45">
        <v>1.1424920256605235</v>
      </c>
      <c r="C45">
        <v>9.9925667761904702E-2</v>
      </c>
      <c r="D45">
        <v>0.13365754828021051</v>
      </c>
    </row>
    <row r="46" spans="1:4" x14ac:dyDescent="0.3">
      <c r="A46">
        <v>18</v>
      </c>
      <c r="B46">
        <v>1.1086981268457878</v>
      </c>
      <c r="C46">
        <v>8.517790787551327E-3</v>
      </c>
      <c r="D46">
        <v>1.139313910956819E-2</v>
      </c>
    </row>
    <row r="47" spans="1:4" x14ac:dyDescent="0.3">
      <c r="A47">
        <v>19</v>
      </c>
      <c r="B47">
        <v>1.0425135049102874</v>
      </c>
      <c r="C47">
        <v>-0.78565185588785558</v>
      </c>
      <c r="D47">
        <v>-1.050864139431861</v>
      </c>
    </row>
    <row r="48" spans="1:4" x14ac:dyDescent="0.3">
      <c r="A48">
        <v>20</v>
      </c>
      <c r="B48">
        <v>1.0368186224868658</v>
      </c>
      <c r="C48">
        <v>-0.33750418448999764</v>
      </c>
      <c r="D48">
        <v>-0.45143538035422059</v>
      </c>
    </row>
    <row r="49" spans="1:4" x14ac:dyDescent="0.3">
      <c r="A49">
        <v>21</v>
      </c>
      <c r="B49">
        <v>1.0355260604080274</v>
      </c>
      <c r="C49">
        <v>-0.1837384459687369</v>
      </c>
      <c r="D49">
        <v>-0.24576298325583681</v>
      </c>
    </row>
    <row r="50" spans="1:4" x14ac:dyDescent="0.3">
      <c r="A50">
        <v>22</v>
      </c>
      <c r="B50">
        <v>1.0123375997018207</v>
      </c>
      <c r="C50">
        <v>-1.2299011802783075</v>
      </c>
      <c r="D50">
        <v>-1.6450785875619189</v>
      </c>
    </row>
    <row r="51" spans="1:4" x14ac:dyDescent="0.3">
      <c r="A51">
        <v>23</v>
      </c>
      <c r="B51">
        <v>1.0050103070218095</v>
      </c>
      <c r="C51">
        <v>-9.0386887480478961E-2</v>
      </c>
      <c r="D51">
        <v>-0.12089876453070594</v>
      </c>
    </row>
    <row r="52" spans="1:4" x14ac:dyDescent="0.3">
      <c r="A52">
        <v>24</v>
      </c>
      <c r="B52">
        <v>0.98425698493348823</v>
      </c>
      <c r="C52">
        <v>-1.043170334464866</v>
      </c>
      <c r="D52">
        <v>-1.3953130608587838</v>
      </c>
    </row>
    <row r="53" spans="1:4" x14ac:dyDescent="0.3">
      <c r="A53">
        <v>25</v>
      </c>
      <c r="B53">
        <v>0.95559034961011613</v>
      </c>
      <c r="C53">
        <v>2.1231329410204989</v>
      </c>
      <c r="D53">
        <v>2.839838351102189</v>
      </c>
    </row>
    <row r="54" spans="1:4" x14ac:dyDescent="0.3">
      <c r="A54">
        <v>26</v>
      </c>
      <c r="B54">
        <v>0.94579119353077223</v>
      </c>
      <c r="C54">
        <v>1.4990508374897771</v>
      </c>
      <c r="D54">
        <v>2.0050850214349447</v>
      </c>
    </row>
    <row r="55" spans="1:4" x14ac:dyDescent="0.3">
      <c r="A55">
        <v>27</v>
      </c>
      <c r="B55">
        <v>0.94389298862310611</v>
      </c>
      <c r="C55">
        <v>-0.28864588562624949</v>
      </c>
      <c r="D55">
        <v>-0.38608399881699407</v>
      </c>
    </row>
    <row r="56" spans="1:4" x14ac:dyDescent="0.3">
      <c r="A56">
        <v>28</v>
      </c>
      <c r="B56">
        <v>0.90035102632853969</v>
      </c>
      <c r="C56">
        <v>-0.55071149884403436</v>
      </c>
      <c r="D56">
        <v>-0.73661502988999972</v>
      </c>
    </row>
    <row r="57" spans="1:4" x14ac:dyDescent="0.3">
      <c r="A57">
        <v>29</v>
      </c>
      <c r="B57">
        <v>0.8960329718067247</v>
      </c>
      <c r="C57">
        <v>-0.19321474270351513</v>
      </c>
      <c r="D57">
        <v>-0.25843819090482778</v>
      </c>
    </row>
    <row r="58" spans="1:4" x14ac:dyDescent="0.3">
      <c r="A58">
        <v>30</v>
      </c>
      <c r="B58">
        <v>0.86626037575011194</v>
      </c>
      <c r="C58">
        <v>1.2412825888567189</v>
      </c>
      <c r="D58">
        <v>1.6603020151420123</v>
      </c>
    </row>
    <row r="59" spans="1:4" x14ac:dyDescent="0.3">
      <c r="A59">
        <v>31</v>
      </c>
      <c r="B59">
        <v>0.85742563988225184</v>
      </c>
      <c r="C59">
        <v>-0.38089871063396136</v>
      </c>
      <c r="D59">
        <v>-0.50947858489905784</v>
      </c>
    </row>
    <row r="60" spans="1:4" x14ac:dyDescent="0.3">
      <c r="A60">
        <v>32</v>
      </c>
      <c r="B60">
        <v>0.85592451190245711</v>
      </c>
      <c r="C60">
        <v>-4.3105271984756333E-2</v>
      </c>
      <c r="D60">
        <v>-5.7656306937691623E-2</v>
      </c>
    </row>
    <row r="61" spans="1:4" x14ac:dyDescent="0.3">
      <c r="A61">
        <v>33</v>
      </c>
      <c r="B61">
        <v>0.8512411804193214</v>
      </c>
      <c r="C61">
        <v>0.16864612134593915</v>
      </c>
      <c r="D61">
        <v>0.22557594671044554</v>
      </c>
    </row>
    <row r="62" spans="1:4" x14ac:dyDescent="0.3">
      <c r="A62">
        <v>34</v>
      </c>
      <c r="B62">
        <v>0.84679646634077299</v>
      </c>
      <c r="C62">
        <v>-0.21984050761134288</v>
      </c>
      <c r="D62">
        <v>-0.29405200803882986</v>
      </c>
    </row>
    <row r="63" spans="1:4" x14ac:dyDescent="0.3">
      <c r="A63">
        <v>35</v>
      </c>
      <c r="B63">
        <v>0.83179271229351348</v>
      </c>
      <c r="C63">
        <v>-0.14532234897497598</v>
      </c>
      <c r="D63">
        <v>-0.19437877483688298</v>
      </c>
    </row>
    <row r="64" spans="1:4" x14ac:dyDescent="0.3">
      <c r="A64">
        <v>36</v>
      </c>
      <c r="B64">
        <v>0.81094681387276002</v>
      </c>
      <c r="C64">
        <v>-0.94714489079449293</v>
      </c>
      <c r="D64">
        <v>-1.2668723342570598</v>
      </c>
    </row>
    <row r="65" spans="1:4" x14ac:dyDescent="0.3">
      <c r="A65">
        <v>37</v>
      </c>
      <c r="B65">
        <v>0.80945752918434277</v>
      </c>
      <c r="C65">
        <v>0.42168084809441664</v>
      </c>
      <c r="D65">
        <v>0.56402753742223577</v>
      </c>
    </row>
    <row r="66" spans="1:4" x14ac:dyDescent="0.3">
      <c r="A66">
        <v>38</v>
      </c>
      <c r="B66">
        <v>0.79600042312456465</v>
      </c>
      <c r="C66">
        <v>-1.1458691753915828</v>
      </c>
      <c r="D66">
        <v>-1.5326799216156288</v>
      </c>
    </row>
    <row r="67" spans="1:4" x14ac:dyDescent="0.3">
      <c r="A67">
        <v>39</v>
      </c>
      <c r="B67">
        <v>0.7839138952326774</v>
      </c>
      <c r="C67">
        <v>-0.19840341288887586</v>
      </c>
      <c r="D67">
        <v>-0.26537839907498856</v>
      </c>
    </row>
    <row r="68" spans="1:4" x14ac:dyDescent="0.3">
      <c r="A68">
        <v>40</v>
      </c>
      <c r="B68">
        <v>0.78258241490831326</v>
      </c>
      <c r="C68">
        <v>-0.95652550834842542</v>
      </c>
      <c r="D68">
        <v>-1.2794195643301212</v>
      </c>
    </row>
    <row r="69" spans="1:4" x14ac:dyDescent="0.3">
      <c r="A69">
        <v>41</v>
      </c>
      <c r="B69">
        <v>0.76418545282414374</v>
      </c>
      <c r="C69">
        <v>-0.42402306723845479</v>
      </c>
      <c r="D69">
        <v>-0.56716041884638635</v>
      </c>
    </row>
    <row r="70" spans="1:4" x14ac:dyDescent="0.3">
      <c r="A70">
        <v>42</v>
      </c>
      <c r="B70">
        <v>0.74222421052623955</v>
      </c>
      <c r="C70">
        <v>2.0636090391584476</v>
      </c>
      <c r="D70">
        <v>2.7602209818601828</v>
      </c>
    </row>
    <row r="71" spans="1:4" x14ac:dyDescent="0.3">
      <c r="A71">
        <v>43</v>
      </c>
      <c r="B71">
        <v>0.74020122850060988</v>
      </c>
      <c r="C71">
        <v>1.2789288368741079</v>
      </c>
      <c r="D71">
        <v>1.7106564968747948</v>
      </c>
    </row>
    <row r="72" spans="1:4" x14ac:dyDescent="0.3">
      <c r="A72">
        <v>44</v>
      </c>
      <c r="B72">
        <v>0.72043535734670927</v>
      </c>
      <c r="C72">
        <v>0.62511384631646161</v>
      </c>
      <c r="D72">
        <v>0.83613335758485974</v>
      </c>
    </row>
    <row r="73" spans="1:4" x14ac:dyDescent="0.3">
      <c r="A73">
        <v>45</v>
      </c>
      <c r="B73">
        <v>0.71517396599690319</v>
      </c>
      <c r="C73">
        <v>-0.51250930570278086</v>
      </c>
      <c r="D73">
        <v>-0.68551693278893022</v>
      </c>
    </row>
    <row r="74" spans="1:4" x14ac:dyDescent="0.3">
      <c r="A74">
        <v>46</v>
      </c>
      <c r="B74">
        <v>0.71440963070418406</v>
      </c>
      <c r="C74">
        <v>-1.9447276899275168E-2</v>
      </c>
      <c r="D74">
        <v>-2.6012088878673786E-2</v>
      </c>
    </row>
    <row r="75" spans="1:4" x14ac:dyDescent="0.3">
      <c r="A75">
        <v>47</v>
      </c>
      <c r="B75">
        <v>0.70207134813865635</v>
      </c>
      <c r="C75">
        <v>0.97791370291321489</v>
      </c>
      <c r="D75">
        <v>1.3080277659233432</v>
      </c>
    </row>
    <row r="76" spans="1:4" x14ac:dyDescent="0.3">
      <c r="A76">
        <v>48</v>
      </c>
      <c r="B76">
        <v>0.69563547276701776</v>
      </c>
      <c r="C76">
        <v>-0.92762010742772794</v>
      </c>
      <c r="D76">
        <v>-1.2407565750737228</v>
      </c>
    </row>
    <row r="77" spans="1:4" x14ac:dyDescent="0.3">
      <c r="A77">
        <v>49</v>
      </c>
      <c r="B77">
        <v>0.69519474310749119</v>
      </c>
      <c r="C77">
        <v>-9.6718827282238462E-2</v>
      </c>
      <c r="D77">
        <v>-0.12936817553106658</v>
      </c>
    </row>
    <row r="78" spans="1:4" x14ac:dyDescent="0.3">
      <c r="A78">
        <v>50</v>
      </c>
      <c r="B78">
        <v>0.6615330729666582</v>
      </c>
      <c r="C78">
        <v>0.53610519387935884</v>
      </c>
      <c r="D78">
        <v>0.71707807852667982</v>
      </c>
    </row>
    <row r="79" spans="1:4" x14ac:dyDescent="0.3">
      <c r="A79">
        <v>51</v>
      </c>
      <c r="B79">
        <v>0.65413157242679421</v>
      </c>
      <c r="C79">
        <v>0.22716403954105935</v>
      </c>
      <c r="D79">
        <v>0.3038477426523834</v>
      </c>
    </row>
    <row r="80" spans="1:4" x14ac:dyDescent="0.3">
      <c r="A80">
        <v>52</v>
      </c>
      <c r="B80">
        <v>0.64475542565803079</v>
      </c>
      <c r="C80">
        <v>0.45785900034797566</v>
      </c>
      <c r="D80">
        <v>0.61241833870304874</v>
      </c>
    </row>
    <row r="81" spans="1:4" x14ac:dyDescent="0.3">
      <c r="A81">
        <v>53</v>
      </c>
      <c r="B81">
        <v>0.64205623135442369</v>
      </c>
      <c r="C81">
        <v>-0.20326458877336995</v>
      </c>
      <c r="D81">
        <v>-0.27188056078211364</v>
      </c>
    </row>
    <row r="82" spans="1:4" x14ac:dyDescent="0.3">
      <c r="A82">
        <v>54</v>
      </c>
      <c r="B82">
        <v>0.63464986346995722</v>
      </c>
      <c r="C82">
        <v>-2.1592941803283452</v>
      </c>
      <c r="D82">
        <v>-2.8882065301388002</v>
      </c>
    </row>
    <row r="83" spans="1:4" x14ac:dyDescent="0.3">
      <c r="A83">
        <v>55</v>
      </c>
      <c r="B83">
        <v>0.6323250164660571</v>
      </c>
      <c r="C83">
        <v>0.70453432535713645</v>
      </c>
      <c r="D83">
        <v>0.94236378615812089</v>
      </c>
    </row>
    <row r="84" spans="1:4" x14ac:dyDescent="0.3">
      <c r="A84">
        <v>56</v>
      </c>
      <c r="B84">
        <v>0.62550943747219057</v>
      </c>
      <c r="C84">
        <v>0.21210778947642472</v>
      </c>
      <c r="D84">
        <v>0.28370895834395354</v>
      </c>
    </row>
    <row r="85" spans="1:4" x14ac:dyDescent="0.3">
      <c r="A85">
        <v>57</v>
      </c>
      <c r="B85">
        <v>0.61936514863620684</v>
      </c>
      <c r="C85">
        <v>-0.40795231955628264</v>
      </c>
      <c r="D85">
        <v>-0.54566467323528822</v>
      </c>
    </row>
    <row r="86" spans="1:4" x14ac:dyDescent="0.3">
      <c r="A86">
        <v>58</v>
      </c>
      <c r="B86">
        <v>0.61206437991253915</v>
      </c>
      <c r="C86">
        <v>0.50749188817043356</v>
      </c>
      <c r="D86">
        <v>0.67880578698333416</v>
      </c>
    </row>
    <row r="87" spans="1:4" x14ac:dyDescent="0.3">
      <c r="A87">
        <v>59</v>
      </c>
      <c r="B87">
        <v>0.61081946259249131</v>
      </c>
      <c r="C87">
        <v>-0.49955141210178899</v>
      </c>
      <c r="D87">
        <v>-0.66818484656548771</v>
      </c>
    </row>
    <row r="88" spans="1:4" x14ac:dyDescent="0.3">
      <c r="A88">
        <v>60</v>
      </c>
      <c r="B88">
        <v>0.60847507687755875</v>
      </c>
      <c r="C88">
        <v>-0.2869090318355389</v>
      </c>
      <c r="D88">
        <v>-0.38376083576402653</v>
      </c>
    </row>
    <row r="89" spans="1:4" x14ac:dyDescent="0.3">
      <c r="A89">
        <v>61</v>
      </c>
      <c r="B89">
        <v>0.60631679045548714</v>
      </c>
      <c r="C89">
        <v>-0.15859500114681752</v>
      </c>
      <c r="D89">
        <v>-0.21213187259642241</v>
      </c>
    </row>
    <row r="90" spans="1:4" x14ac:dyDescent="0.3">
      <c r="A90">
        <v>62</v>
      </c>
      <c r="B90">
        <v>0.60423301351035319</v>
      </c>
      <c r="C90">
        <v>-0.59080597608791741</v>
      </c>
      <c r="D90">
        <v>-0.7902441889241224</v>
      </c>
    </row>
    <row r="91" spans="1:4" x14ac:dyDescent="0.3">
      <c r="A91">
        <v>63</v>
      </c>
      <c r="B91">
        <v>0.59842400620712166</v>
      </c>
      <c r="C91">
        <v>-0.5897290632403478</v>
      </c>
      <c r="D91">
        <v>-0.78880374289917743</v>
      </c>
    </row>
    <row r="92" spans="1:4" x14ac:dyDescent="0.3">
      <c r="A92">
        <v>64</v>
      </c>
      <c r="B92">
        <v>0.59482586148281225</v>
      </c>
      <c r="C92">
        <v>-6.6673143241911981E-2</v>
      </c>
      <c r="D92">
        <v>-8.9179978092141191E-2</v>
      </c>
    </row>
    <row r="93" spans="1:4" x14ac:dyDescent="0.3">
      <c r="A93">
        <v>65</v>
      </c>
      <c r="B93">
        <v>0.58147695986466874</v>
      </c>
      <c r="C93">
        <v>-0.35886098880892003</v>
      </c>
      <c r="D93">
        <v>-0.48000159530480629</v>
      </c>
    </row>
    <row r="94" spans="1:4" x14ac:dyDescent="0.3">
      <c r="A94">
        <v>66</v>
      </c>
      <c r="B94">
        <v>0.57730903764973007</v>
      </c>
      <c r="C94">
        <v>0.55445688834759976</v>
      </c>
      <c r="D94">
        <v>0.74162474951072588</v>
      </c>
    </row>
    <row r="95" spans="1:4" x14ac:dyDescent="0.3">
      <c r="A95">
        <v>67</v>
      </c>
      <c r="B95">
        <v>0.56305363601829472</v>
      </c>
      <c r="C95">
        <v>-1.3283778218927043</v>
      </c>
      <c r="D95">
        <v>-1.7767979623316825</v>
      </c>
    </row>
    <row r="96" spans="1:4" x14ac:dyDescent="0.3">
      <c r="A96">
        <v>68</v>
      </c>
      <c r="B96">
        <v>0.56198422142889637</v>
      </c>
      <c r="C96">
        <v>0.17552900424554418</v>
      </c>
      <c r="D96">
        <v>0.23478228252050967</v>
      </c>
    </row>
    <row r="97" spans="1:4" x14ac:dyDescent="0.3">
      <c r="A97">
        <v>69</v>
      </c>
      <c r="B97">
        <v>0.55413440785039236</v>
      </c>
      <c r="C97">
        <v>-0.32688024925634573</v>
      </c>
      <c r="D97">
        <v>-0.4372251261900848</v>
      </c>
    </row>
    <row r="98" spans="1:4" x14ac:dyDescent="0.3">
      <c r="A98">
        <v>70</v>
      </c>
      <c r="B98">
        <v>0.55263197192315949</v>
      </c>
      <c r="C98">
        <v>0.17890926580192312</v>
      </c>
      <c r="D98">
        <v>0.2393036180521167</v>
      </c>
    </row>
    <row r="99" spans="1:4" x14ac:dyDescent="0.3">
      <c r="A99">
        <v>71</v>
      </c>
      <c r="B99">
        <v>0.5494207544122216</v>
      </c>
      <c r="C99">
        <v>1.0225385146697572</v>
      </c>
      <c r="D99">
        <v>1.3677165632607498</v>
      </c>
    </row>
    <row r="100" spans="1:4" x14ac:dyDescent="0.3">
      <c r="A100">
        <v>72</v>
      </c>
      <c r="B100">
        <v>0.54935237598738895</v>
      </c>
      <c r="C100">
        <v>-0.15501933413008995</v>
      </c>
      <c r="D100">
        <v>-0.20734916863630515</v>
      </c>
    </row>
    <row r="101" spans="1:4" x14ac:dyDescent="0.3">
      <c r="A101">
        <v>73</v>
      </c>
      <c r="B101">
        <v>0.54693562493716297</v>
      </c>
      <c r="C101">
        <v>-0.24316928106800367</v>
      </c>
      <c r="D101">
        <v>-0.3252558692132303</v>
      </c>
    </row>
    <row r="102" spans="1:4" x14ac:dyDescent="0.3">
      <c r="A102">
        <v>74</v>
      </c>
      <c r="B102">
        <v>0.54619833208477631</v>
      </c>
      <c r="C102">
        <v>1.8320049196875974</v>
      </c>
      <c r="D102">
        <v>2.4504343227024021</v>
      </c>
    </row>
    <row r="103" spans="1:4" x14ac:dyDescent="0.3">
      <c r="A103">
        <v>75</v>
      </c>
      <c r="B103">
        <v>0.54331894244540324</v>
      </c>
      <c r="C103">
        <v>-0.8073952400997193</v>
      </c>
      <c r="D103">
        <v>-1.079947431944821</v>
      </c>
    </row>
    <row r="104" spans="1:4" x14ac:dyDescent="0.3">
      <c r="A104">
        <v>76</v>
      </c>
      <c r="B104">
        <v>0.53331631008504332</v>
      </c>
      <c r="C104">
        <v>1.1651830013008233</v>
      </c>
      <c r="D104">
        <v>1.5585135104898182</v>
      </c>
    </row>
    <row r="105" spans="1:4" x14ac:dyDescent="0.3">
      <c r="A105">
        <v>77</v>
      </c>
      <c r="B105">
        <v>0.52583510434675795</v>
      </c>
      <c r="C105">
        <v>-0.74536648848232978</v>
      </c>
      <c r="D105">
        <v>-0.99697965149609125</v>
      </c>
    </row>
    <row r="106" spans="1:4" x14ac:dyDescent="0.3">
      <c r="A106">
        <v>78</v>
      </c>
      <c r="B106">
        <v>0.52425863364504743</v>
      </c>
      <c r="C106">
        <v>-0.5360071339752468</v>
      </c>
      <c r="D106">
        <v>-0.71694691656737775</v>
      </c>
    </row>
    <row r="107" spans="1:4" x14ac:dyDescent="0.3">
      <c r="A107">
        <v>79</v>
      </c>
      <c r="B107">
        <v>0.52104788721112971</v>
      </c>
      <c r="C107">
        <v>-0.20058325249137804</v>
      </c>
      <c r="D107">
        <v>-0.26829408653988257</v>
      </c>
    </row>
    <row r="108" spans="1:4" x14ac:dyDescent="0.3">
      <c r="A108">
        <v>80</v>
      </c>
      <c r="B108">
        <v>0.5126892089207441</v>
      </c>
      <c r="C108">
        <v>-0.36684809351063452</v>
      </c>
      <c r="D108">
        <v>-0.49068490477071991</v>
      </c>
    </row>
    <row r="109" spans="1:4" x14ac:dyDescent="0.3">
      <c r="A109">
        <v>81</v>
      </c>
      <c r="B109">
        <v>0.50265640134971501</v>
      </c>
      <c r="C109">
        <v>-0.77296026524017791</v>
      </c>
      <c r="D109">
        <v>-1.0338882519773329</v>
      </c>
    </row>
    <row r="110" spans="1:4" x14ac:dyDescent="0.3">
      <c r="A110">
        <v>82</v>
      </c>
      <c r="B110">
        <v>0.49848426066968615</v>
      </c>
      <c r="C110">
        <v>-0.99756093133284596</v>
      </c>
      <c r="D110">
        <v>-1.334307303902776</v>
      </c>
    </row>
    <row r="111" spans="1:4" x14ac:dyDescent="0.3">
      <c r="A111">
        <v>83</v>
      </c>
      <c r="B111">
        <v>0.49187683834876539</v>
      </c>
      <c r="C111">
        <v>0.13835573780335042</v>
      </c>
      <c r="D111">
        <v>0.18506044662475987</v>
      </c>
    </row>
    <row r="112" spans="1:4" x14ac:dyDescent="0.3">
      <c r="A112">
        <v>84</v>
      </c>
      <c r="B112">
        <v>0.49145114580172644</v>
      </c>
      <c r="C112">
        <v>0.17593789778490743</v>
      </c>
      <c r="D112">
        <v>0.23532920614086644</v>
      </c>
    </row>
    <row r="113" spans="1:4" x14ac:dyDescent="0.3">
      <c r="A113">
        <v>85</v>
      </c>
      <c r="B113">
        <v>0.48566822612457078</v>
      </c>
      <c r="C113">
        <v>-9.6937507147986768E-2</v>
      </c>
      <c r="D113">
        <v>-0.12966067509968399</v>
      </c>
    </row>
    <row r="114" spans="1:4" x14ac:dyDescent="0.3">
      <c r="A114">
        <v>86</v>
      </c>
      <c r="B114">
        <v>0.48299714100053354</v>
      </c>
      <c r="C114">
        <v>-0.45709396885985576</v>
      </c>
      <c r="D114">
        <v>-0.61139505574333008</v>
      </c>
    </row>
    <row r="115" spans="1:4" x14ac:dyDescent="0.3">
      <c r="A115">
        <v>87</v>
      </c>
      <c r="B115">
        <v>0.48028333594075961</v>
      </c>
      <c r="C115">
        <v>-0.12260658967390697</v>
      </c>
      <c r="D115">
        <v>-0.16399486284003209</v>
      </c>
    </row>
    <row r="116" spans="1:4" x14ac:dyDescent="0.3">
      <c r="A116">
        <v>88</v>
      </c>
      <c r="B116">
        <v>0.47790000781476261</v>
      </c>
      <c r="C116">
        <v>0.32796671686764012</v>
      </c>
      <c r="D116">
        <v>0.43867835237774933</v>
      </c>
    </row>
    <row r="117" spans="1:4" x14ac:dyDescent="0.3">
      <c r="A117">
        <v>89</v>
      </c>
      <c r="B117">
        <v>0.4750295730404106</v>
      </c>
      <c r="C117">
        <v>0.30887277127276391</v>
      </c>
      <c r="D117">
        <v>0.41313886875590644</v>
      </c>
    </row>
    <row r="118" spans="1:4" x14ac:dyDescent="0.3">
      <c r="A118">
        <v>90</v>
      </c>
      <c r="B118">
        <v>0.45733032040749061</v>
      </c>
      <c r="C118">
        <v>-1.4463679109479628</v>
      </c>
      <c r="D118">
        <v>-1.9346179336934526</v>
      </c>
    </row>
    <row r="119" spans="1:4" x14ac:dyDescent="0.3">
      <c r="A119">
        <v>91</v>
      </c>
      <c r="B119">
        <v>0.45718221007408144</v>
      </c>
      <c r="C119">
        <v>0.5973103904266317</v>
      </c>
      <c r="D119">
        <v>0.79894429664401934</v>
      </c>
    </row>
    <row r="120" spans="1:4" x14ac:dyDescent="0.3">
      <c r="A120">
        <v>92</v>
      </c>
      <c r="B120">
        <v>0.4501922923712266</v>
      </c>
      <c r="C120">
        <v>-0.27241726880736084</v>
      </c>
      <c r="D120">
        <v>-0.36437709222758846</v>
      </c>
    </row>
    <row r="121" spans="1:4" x14ac:dyDescent="0.3">
      <c r="A121">
        <v>93</v>
      </c>
      <c r="B121">
        <v>0.44892817241312161</v>
      </c>
      <c r="C121">
        <v>-0.95028753020379542</v>
      </c>
      <c r="D121">
        <v>-1.2710758335979595</v>
      </c>
    </row>
    <row r="122" spans="1:4" x14ac:dyDescent="0.3">
      <c r="A122">
        <v>94</v>
      </c>
      <c r="B122">
        <v>0.44793756914342109</v>
      </c>
      <c r="C122">
        <v>-0.19121820996592542</v>
      </c>
      <c r="D122">
        <v>-0.2557676891534334</v>
      </c>
    </row>
    <row r="123" spans="1:4" x14ac:dyDescent="0.3">
      <c r="A123">
        <v>95</v>
      </c>
      <c r="B123">
        <v>0.44727013991445341</v>
      </c>
      <c r="C123">
        <v>-0.53356406703214354</v>
      </c>
      <c r="D123">
        <v>-0.71367914418003031</v>
      </c>
    </row>
    <row r="124" spans="1:4" x14ac:dyDescent="0.3">
      <c r="A124">
        <v>96</v>
      </c>
      <c r="B124">
        <v>0.44441596192320476</v>
      </c>
      <c r="C124">
        <v>-1.0417309362426621</v>
      </c>
      <c r="D124">
        <v>-1.3933877653697704</v>
      </c>
    </row>
    <row r="125" spans="1:4" x14ac:dyDescent="0.3">
      <c r="A125">
        <v>97</v>
      </c>
      <c r="B125">
        <v>0.44292451678854738</v>
      </c>
      <c r="C125">
        <v>-0.55839619146714359</v>
      </c>
      <c r="D125">
        <v>-0.74689384211409349</v>
      </c>
    </row>
    <row r="126" spans="1:4" x14ac:dyDescent="0.3">
      <c r="A126">
        <v>98</v>
      </c>
      <c r="B126">
        <v>0.43769476607986452</v>
      </c>
      <c r="C126">
        <v>3.4092192030143964E-2</v>
      </c>
      <c r="D126">
        <v>4.5600684031499125E-2</v>
      </c>
    </row>
    <row r="127" spans="1:4" x14ac:dyDescent="0.3">
      <c r="A127">
        <v>99</v>
      </c>
      <c r="B127">
        <v>0.43083775677626857</v>
      </c>
      <c r="C127">
        <v>0.81243552854213108</v>
      </c>
      <c r="D127">
        <v>1.0866891691873783</v>
      </c>
    </row>
    <row r="128" spans="1:4" x14ac:dyDescent="0.3">
      <c r="A128">
        <v>100</v>
      </c>
      <c r="B128">
        <v>0.43025820168302392</v>
      </c>
      <c r="C128">
        <v>-0.3973686155200542</v>
      </c>
      <c r="D128">
        <v>-0.53150823110295997</v>
      </c>
    </row>
    <row r="129" spans="1:4" x14ac:dyDescent="0.3">
      <c r="A129">
        <v>101</v>
      </c>
      <c r="B129">
        <v>0.41211227704757752</v>
      </c>
      <c r="C129">
        <v>-0.84771670402599919</v>
      </c>
      <c r="D129">
        <v>-1.133880201494049</v>
      </c>
    </row>
    <row r="130" spans="1:4" x14ac:dyDescent="0.3">
      <c r="A130">
        <v>102</v>
      </c>
      <c r="B130">
        <v>0.41126759826278309</v>
      </c>
      <c r="C130">
        <v>-0.37769515818834976</v>
      </c>
      <c r="D130">
        <v>-0.50519361012473107</v>
      </c>
    </row>
    <row r="131" spans="1:4" x14ac:dyDescent="0.3">
      <c r="A131">
        <v>103</v>
      </c>
      <c r="B131">
        <v>0.40957857093660777</v>
      </c>
      <c r="C131">
        <v>-0.44275326272190041</v>
      </c>
      <c r="D131">
        <v>-0.59221336133050761</v>
      </c>
    </row>
    <row r="132" spans="1:4" x14ac:dyDescent="0.3">
      <c r="A132">
        <v>104</v>
      </c>
      <c r="B132">
        <v>0.4059261368286714</v>
      </c>
      <c r="C132">
        <v>0.60764364603704279</v>
      </c>
      <c r="D132">
        <v>0.81276574654346956</v>
      </c>
    </row>
    <row r="133" spans="1:4" x14ac:dyDescent="0.3">
      <c r="A133">
        <v>105</v>
      </c>
      <c r="B133">
        <v>0.40126025290179979</v>
      </c>
      <c r="C133">
        <v>0.42930064621267705</v>
      </c>
      <c r="D133">
        <v>0.57421954872110959</v>
      </c>
    </row>
    <row r="134" spans="1:4" x14ac:dyDescent="0.3">
      <c r="A134">
        <v>106</v>
      </c>
      <c r="B134">
        <v>0.40098769818187407</v>
      </c>
      <c r="C134">
        <v>8.9625925950169105E-2</v>
      </c>
      <c r="D134">
        <v>0.11988092542334951</v>
      </c>
    </row>
    <row r="135" spans="1:4" x14ac:dyDescent="0.3">
      <c r="A135">
        <v>107</v>
      </c>
      <c r="B135">
        <v>0.39963155458807065</v>
      </c>
      <c r="C135">
        <v>-5.3935514396723172E-2</v>
      </c>
      <c r="D135">
        <v>-7.2142511338276052E-2</v>
      </c>
    </row>
    <row r="136" spans="1:4" x14ac:dyDescent="0.3">
      <c r="A136">
        <v>108</v>
      </c>
      <c r="B136">
        <v>0.39755324521690882</v>
      </c>
      <c r="C136">
        <v>0.16523444189455205</v>
      </c>
      <c r="D136">
        <v>0.22101258755354816</v>
      </c>
    </row>
    <row r="137" spans="1:4" x14ac:dyDescent="0.3">
      <c r="A137">
        <v>109</v>
      </c>
      <c r="B137">
        <v>0.39265250895916293</v>
      </c>
      <c r="C137">
        <v>-0.35118005512538081</v>
      </c>
      <c r="D137">
        <v>-0.4697278109244919</v>
      </c>
    </row>
    <row r="138" spans="1:4" x14ac:dyDescent="0.3">
      <c r="A138">
        <v>110</v>
      </c>
      <c r="B138">
        <v>0.38867801372497424</v>
      </c>
      <c r="C138">
        <v>-0.47165323665740211</v>
      </c>
      <c r="D138">
        <v>-0.63086909161579219</v>
      </c>
    </row>
    <row r="139" spans="1:4" x14ac:dyDescent="0.3">
      <c r="A139">
        <v>111</v>
      </c>
      <c r="B139">
        <v>0.38705678624721762</v>
      </c>
      <c r="C139">
        <v>0.49925916652447189</v>
      </c>
      <c r="D139">
        <v>0.66779394772803369</v>
      </c>
    </row>
    <row r="140" spans="1:4" x14ac:dyDescent="0.3">
      <c r="A140">
        <v>112</v>
      </c>
      <c r="B140">
        <v>0.38247593792176826</v>
      </c>
      <c r="C140">
        <v>0.12570348942809961</v>
      </c>
      <c r="D140">
        <v>0.1681371822028733</v>
      </c>
    </row>
    <row r="141" spans="1:4" x14ac:dyDescent="0.3">
      <c r="A141">
        <v>113</v>
      </c>
      <c r="B141">
        <v>0.37480262617032617</v>
      </c>
      <c r="C141">
        <v>0.27790029027312496</v>
      </c>
      <c r="D141">
        <v>0.37171101575990823</v>
      </c>
    </row>
    <row r="142" spans="1:4" x14ac:dyDescent="0.3">
      <c r="A142">
        <v>114</v>
      </c>
      <c r="B142">
        <v>0.36594513394847522</v>
      </c>
      <c r="C142">
        <v>-0.27441541438497891</v>
      </c>
      <c r="D142">
        <v>-0.36704975126498135</v>
      </c>
    </row>
    <row r="143" spans="1:4" x14ac:dyDescent="0.3">
      <c r="A143">
        <v>115</v>
      </c>
      <c r="B143">
        <v>0.364111068136171</v>
      </c>
      <c r="C143">
        <v>1.0744317359645015</v>
      </c>
      <c r="D143">
        <v>1.4371273651694678</v>
      </c>
    </row>
    <row r="144" spans="1:4" x14ac:dyDescent="0.3">
      <c r="A144">
        <v>116</v>
      </c>
      <c r="B144">
        <v>0.3594953438011142</v>
      </c>
      <c r="C144">
        <v>-1.1010021016470133</v>
      </c>
      <c r="D144">
        <v>-1.4726670819767149</v>
      </c>
    </row>
    <row r="145" spans="1:4" x14ac:dyDescent="0.3">
      <c r="A145">
        <v>117</v>
      </c>
      <c r="B145">
        <v>0.35510747522208114</v>
      </c>
      <c r="C145">
        <v>-0.52491174820154063</v>
      </c>
      <c r="D145">
        <v>-0.70210606443246659</v>
      </c>
    </row>
    <row r="146" spans="1:4" x14ac:dyDescent="0.3">
      <c r="A146">
        <v>118</v>
      </c>
      <c r="B146">
        <v>0.35355653058641762</v>
      </c>
      <c r="C146">
        <v>-1.1314660287506639</v>
      </c>
      <c r="D146">
        <v>-1.5134147086762215</v>
      </c>
    </row>
    <row r="147" spans="1:4" x14ac:dyDescent="0.3">
      <c r="A147">
        <v>119</v>
      </c>
      <c r="B147">
        <v>0.35234453541694066</v>
      </c>
      <c r="C147">
        <v>-0.13192976498021133</v>
      </c>
      <c r="D147">
        <v>-0.17646525990153969</v>
      </c>
    </row>
    <row r="148" spans="1:4" x14ac:dyDescent="0.3">
      <c r="A148">
        <v>120</v>
      </c>
      <c r="B148">
        <v>0.34470083409844682</v>
      </c>
      <c r="C148">
        <v>0.21256180412179143</v>
      </c>
      <c r="D148">
        <v>0.2843162345898087</v>
      </c>
    </row>
    <row r="149" spans="1:4" x14ac:dyDescent="0.3">
      <c r="A149">
        <v>121</v>
      </c>
      <c r="B149">
        <v>0.33526259569450317</v>
      </c>
      <c r="C149">
        <v>-0.15242477772344773</v>
      </c>
      <c r="D149">
        <v>-0.20387876852836895</v>
      </c>
    </row>
    <row r="150" spans="1:4" x14ac:dyDescent="0.3">
      <c r="A150">
        <v>122</v>
      </c>
      <c r="B150">
        <v>0.33281335092155007</v>
      </c>
      <c r="C150">
        <v>-1.4428876297319093</v>
      </c>
      <c r="D150">
        <v>-1.9299628148928283</v>
      </c>
    </row>
    <row r="151" spans="1:4" x14ac:dyDescent="0.3">
      <c r="A151">
        <v>123</v>
      </c>
      <c r="B151">
        <v>0.32624489992789579</v>
      </c>
      <c r="C151">
        <v>-0.57684400987822682</v>
      </c>
      <c r="D151">
        <v>-0.77156908557425197</v>
      </c>
    </row>
    <row r="152" spans="1:4" x14ac:dyDescent="0.3">
      <c r="A152">
        <v>124</v>
      </c>
      <c r="B152">
        <v>0.32310033159630785</v>
      </c>
      <c r="C152">
        <v>7.6540109163649006E-2</v>
      </c>
      <c r="D152">
        <v>0.10237773301939453</v>
      </c>
    </row>
    <row r="153" spans="1:4" x14ac:dyDescent="0.3">
      <c r="A153">
        <v>125</v>
      </c>
      <c r="B153">
        <v>0.31723066721319904</v>
      </c>
      <c r="C153">
        <v>3.3510949301917836E-2</v>
      </c>
      <c r="D153">
        <v>4.4823231353419327E-2</v>
      </c>
    </row>
    <row r="154" spans="1:4" x14ac:dyDescent="0.3">
      <c r="A154">
        <v>126</v>
      </c>
      <c r="B154">
        <v>0.30734990669825257</v>
      </c>
      <c r="C154">
        <v>7.393642489430341E-2</v>
      </c>
      <c r="D154">
        <v>9.8895123758622056E-2</v>
      </c>
    </row>
    <row r="155" spans="1:4" x14ac:dyDescent="0.3">
      <c r="A155">
        <v>127</v>
      </c>
      <c r="B155">
        <v>0.30659579047334556</v>
      </c>
      <c r="C155">
        <v>0.46271676738138506</v>
      </c>
      <c r="D155">
        <v>0.61891594083415458</v>
      </c>
    </row>
    <row r="156" spans="1:4" x14ac:dyDescent="0.3">
      <c r="A156">
        <v>128</v>
      </c>
      <c r="B156">
        <v>0.30312198495897336</v>
      </c>
      <c r="C156">
        <v>-0.24916623366299151</v>
      </c>
      <c r="D156">
        <v>-0.33327721146643957</v>
      </c>
    </row>
    <row r="157" spans="1:4" x14ac:dyDescent="0.3">
      <c r="A157">
        <v>129</v>
      </c>
      <c r="B157">
        <v>0.30279142204741494</v>
      </c>
      <c r="C157">
        <v>-0.40915032808502028</v>
      </c>
      <c r="D157">
        <v>-0.54726709317759359</v>
      </c>
    </row>
    <row r="158" spans="1:4" x14ac:dyDescent="0.3">
      <c r="A158">
        <v>130</v>
      </c>
      <c r="B158">
        <v>0.30029385420517102</v>
      </c>
      <c r="C158">
        <v>0.44818782546276154</v>
      </c>
      <c r="D158">
        <v>0.59948246793932425</v>
      </c>
    </row>
    <row r="159" spans="1:4" x14ac:dyDescent="0.3">
      <c r="A159">
        <v>131</v>
      </c>
      <c r="B159">
        <v>0.29146050522225736</v>
      </c>
      <c r="C159">
        <v>-0.49453813753277298</v>
      </c>
      <c r="D159">
        <v>-0.66147924226222921</v>
      </c>
    </row>
    <row r="160" spans="1:4" x14ac:dyDescent="0.3">
      <c r="A160">
        <v>132</v>
      </c>
      <c r="B160">
        <v>0.28231339310344539</v>
      </c>
      <c r="C160">
        <v>-0.19912224876694923</v>
      </c>
      <c r="D160">
        <v>-0.26633989218512782</v>
      </c>
    </row>
    <row r="161" spans="1:4" x14ac:dyDescent="0.3">
      <c r="A161">
        <v>133</v>
      </c>
      <c r="B161">
        <v>0.28164380784983595</v>
      </c>
      <c r="C161">
        <v>0.68978110306701135</v>
      </c>
      <c r="D161">
        <v>0.92263032262771427</v>
      </c>
    </row>
    <row r="162" spans="1:4" x14ac:dyDescent="0.3">
      <c r="A162">
        <v>134</v>
      </c>
      <c r="B162">
        <v>0.28115386267221876</v>
      </c>
      <c r="C162">
        <v>0.32169625644192157</v>
      </c>
      <c r="D162">
        <v>0.43029117432969688</v>
      </c>
    </row>
    <row r="163" spans="1:4" x14ac:dyDescent="0.3">
      <c r="A163">
        <v>135</v>
      </c>
      <c r="B163">
        <v>0.27398148551614521</v>
      </c>
      <c r="C163">
        <v>-0.52159705216807306</v>
      </c>
      <c r="D163">
        <v>-0.69767242735952706</v>
      </c>
    </row>
    <row r="164" spans="1:4" x14ac:dyDescent="0.3">
      <c r="A164">
        <v>136</v>
      </c>
      <c r="B164">
        <v>0.26727832717698985</v>
      </c>
      <c r="C164">
        <v>-0.13779656687610223</v>
      </c>
      <c r="D164">
        <v>-0.18431251651951761</v>
      </c>
    </row>
    <row r="165" spans="1:4" x14ac:dyDescent="0.3">
      <c r="A165">
        <v>137</v>
      </c>
      <c r="B165">
        <v>0.25950438413999072</v>
      </c>
      <c r="C165">
        <v>-1.3019708917320818</v>
      </c>
      <c r="D165">
        <v>-1.7414768519310462</v>
      </c>
    </row>
    <row r="166" spans="1:4" x14ac:dyDescent="0.3">
      <c r="A166">
        <v>138</v>
      </c>
      <c r="B166">
        <v>0.25841622092281097</v>
      </c>
      <c r="C166">
        <v>0.51554135343678098</v>
      </c>
      <c r="D166">
        <v>0.68957250805274162</v>
      </c>
    </row>
    <row r="167" spans="1:4" x14ac:dyDescent="0.3">
      <c r="A167">
        <v>139</v>
      </c>
      <c r="B167">
        <v>0.23938161611330053</v>
      </c>
      <c r="C167">
        <v>0.29077607450427156</v>
      </c>
      <c r="D167">
        <v>0.38893327497583446</v>
      </c>
    </row>
    <row r="168" spans="1:4" x14ac:dyDescent="0.3">
      <c r="A168">
        <v>140</v>
      </c>
      <c r="B168">
        <v>0.23612317684019377</v>
      </c>
      <c r="C168">
        <v>-1.0842066097871685</v>
      </c>
      <c r="D168">
        <v>-1.4502019404927879</v>
      </c>
    </row>
    <row r="169" spans="1:4" x14ac:dyDescent="0.3">
      <c r="A169">
        <v>141</v>
      </c>
      <c r="B169">
        <v>0.2171973483879554</v>
      </c>
      <c r="C169">
        <v>-0.83832909166494907</v>
      </c>
      <c r="D169">
        <v>-1.1213236153787316</v>
      </c>
    </row>
    <row r="170" spans="1:4" x14ac:dyDescent="0.3">
      <c r="A170">
        <v>142</v>
      </c>
      <c r="B170">
        <v>0.19631753006562874</v>
      </c>
      <c r="C170">
        <v>-0.9636234229569034</v>
      </c>
      <c r="D170">
        <v>-1.2889135200446022</v>
      </c>
    </row>
    <row r="171" spans="1:4" x14ac:dyDescent="0.3">
      <c r="A171">
        <v>143</v>
      </c>
      <c r="B171">
        <v>0.19207960137207963</v>
      </c>
      <c r="C171">
        <v>0.15571755602220144</v>
      </c>
      <c r="D171">
        <v>0.20828308910284188</v>
      </c>
    </row>
    <row r="172" spans="1:4" x14ac:dyDescent="0.3">
      <c r="A172">
        <v>144</v>
      </c>
      <c r="B172">
        <v>0.19195064287647581</v>
      </c>
      <c r="C172">
        <v>-0.55940332617249533</v>
      </c>
      <c r="D172">
        <v>-0.74824095500830967</v>
      </c>
    </row>
    <row r="173" spans="1:4" x14ac:dyDescent="0.3">
      <c r="A173">
        <v>145</v>
      </c>
      <c r="B173">
        <v>0.18734204496538587</v>
      </c>
      <c r="C173">
        <v>0.60642504171763334</v>
      </c>
      <c r="D173">
        <v>0.81113577829503081</v>
      </c>
    </row>
    <row r="174" spans="1:4" x14ac:dyDescent="0.3">
      <c r="A174">
        <v>146</v>
      </c>
      <c r="B174">
        <v>0.18100055862813968</v>
      </c>
      <c r="C174">
        <v>-0.16950592553190821</v>
      </c>
      <c r="D174">
        <v>-0.22672599476187821</v>
      </c>
    </row>
    <row r="175" spans="1:4" x14ac:dyDescent="0.3">
      <c r="A175">
        <v>147</v>
      </c>
      <c r="B175">
        <v>0.17288860589965596</v>
      </c>
      <c r="C175">
        <v>0.2225368427477363</v>
      </c>
      <c r="D175">
        <v>0.29765854429466787</v>
      </c>
    </row>
    <row r="176" spans="1:4" x14ac:dyDescent="0.3">
      <c r="A176">
        <v>148</v>
      </c>
      <c r="B176">
        <v>0.16257045772392256</v>
      </c>
      <c r="C176">
        <v>-7.250637995509121E-2</v>
      </c>
      <c r="D176">
        <v>-9.6982338937798535E-2</v>
      </c>
    </row>
    <row r="177" spans="1:4" x14ac:dyDescent="0.3">
      <c r="A177">
        <v>149</v>
      </c>
      <c r="B177">
        <v>0.15789133216738141</v>
      </c>
      <c r="C177">
        <v>-0.71102825182544172</v>
      </c>
      <c r="D177">
        <v>-0.95104986562004412</v>
      </c>
    </row>
    <row r="178" spans="1:4" x14ac:dyDescent="0.3">
      <c r="A178">
        <v>150</v>
      </c>
      <c r="B178">
        <v>0.15775897093898988</v>
      </c>
      <c r="C178">
        <v>-0.86568434188274335</v>
      </c>
      <c r="D178">
        <v>-1.1579131699805969</v>
      </c>
    </row>
    <row r="179" spans="1:4" x14ac:dyDescent="0.3">
      <c r="A179">
        <v>151</v>
      </c>
      <c r="B179">
        <v>0.14488749329158085</v>
      </c>
      <c r="C179">
        <v>-6.2068588948528056E-2</v>
      </c>
      <c r="D179">
        <v>-8.3021065656917636E-2</v>
      </c>
    </row>
    <row r="180" spans="1:4" x14ac:dyDescent="0.3">
      <c r="A180">
        <v>152</v>
      </c>
      <c r="B180">
        <v>0.12535399984415574</v>
      </c>
      <c r="C180">
        <v>-1.1646692418848226</v>
      </c>
      <c r="D180">
        <v>-1.5578263214473378</v>
      </c>
    </row>
    <row r="181" spans="1:4" x14ac:dyDescent="0.3">
      <c r="A181">
        <v>153</v>
      </c>
      <c r="B181">
        <v>0.1021104428663541</v>
      </c>
      <c r="C181">
        <v>0.16958735143454037</v>
      </c>
      <c r="D181">
        <v>0.22683490758433988</v>
      </c>
    </row>
    <row r="182" spans="1:4" x14ac:dyDescent="0.3">
      <c r="A182">
        <v>154</v>
      </c>
      <c r="B182">
        <v>9.7224557830200301E-2</v>
      </c>
      <c r="C182">
        <v>-0.5105841343688915</v>
      </c>
      <c r="D182">
        <v>-0.68294188189089566</v>
      </c>
    </row>
    <row r="183" spans="1:4" x14ac:dyDescent="0.3">
      <c r="A183">
        <v>155</v>
      </c>
      <c r="B183">
        <v>9.5908195043918273E-2</v>
      </c>
      <c r="C183">
        <v>-8.5645162271516376E-2</v>
      </c>
      <c r="D183">
        <v>-0.11455637643119881</v>
      </c>
    </row>
    <row r="184" spans="1:4" x14ac:dyDescent="0.3">
      <c r="A184">
        <v>156</v>
      </c>
      <c r="B184">
        <v>8.5963982114431556E-2</v>
      </c>
      <c r="C184">
        <v>-0.48638540878857711</v>
      </c>
      <c r="D184">
        <v>-0.65057439909081083</v>
      </c>
    </row>
    <row r="185" spans="1:4" x14ac:dyDescent="0.3">
      <c r="A185">
        <v>157</v>
      </c>
      <c r="B185">
        <v>8.5116205772836795E-2</v>
      </c>
      <c r="C185">
        <v>-1.0262490434993947</v>
      </c>
      <c r="D185">
        <v>-1.3726796542993214</v>
      </c>
    </row>
    <row r="186" spans="1:4" x14ac:dyDescent="0.3">
      <c r="A186">
        <v>158</v>
      </c>
      <c r="B186">
        <v>6.4427267214816744E-2</v>
      </c>
      <c r="C186">
        <v>0.3159987385004005</v>
      </c>
      <c r="D186">
        <v>0.42267034680457388</v>
      </c>
    </row>
    <row r="187" spans="1:4" x14ac:dyDescent="0.3">
      <c r="A187">
        <v>159</v>
      </c>
      <c r="B187">
        <v>5.3683845880382185E-2</v>
      </c>
      <c r="C187">
        <v>-1.9191148082206684E-2</v>
      </c>
      <c r="D187">
        <v>-2.5669498726413276E-2</v>
      </c>
    </row>
    <row r="188" spans="1:4" x14ac:dyDescent="0.3">
      <c r="A188">
        <v>160</v>
      </c>
      <c r="B188">
        <v>5.1313008192224466E-2</v>
      </c>
      <c r="C188">
        <v>0.47688380538961311</v>
      </c>
      <c r="D188">
        <v>0.63786534201388034</v>
      </c>
    </row>
    <row r="189" spans="1:4" x14ac:dyDescent="0.3">
      <c r="A189">
        <v>161</v>
      </c>
      <c r="B189">
        <v>5.0160707181067632E-2</v>
      </c>
      <c r="C189">
        <v>0.14152269133538342</v>
      </c>
      <c r="D189">
        <v>0.1892964678001946</v>
      </c>
    </row>
    <row r="190" spans="1:4" x14ac:dyDescent="0.3">
      <c r="A190">
        <v>162</v>
      </c>
      <c r="B190">
        <v>5.0107759613421579E-2</v>
      </c>
      <c r="C190">
        <v>0.37070552190068357</v>
      </c>
      <c r="D190">
        <v>0.49584448421440108</v>
      </c>
    </row>
    <row r="191" spans="1:4" x14ac:dyDescent="0.3">
      <c r="A191">
        <v>163</v>
      </c>
      <c r="B191">
        <v>4.8350280554241301E-2</v>
      </c>
      <c r="C191">
        <v>0.18426723028527187</v>
      </c>
      <c r="D191">
        <v>0.24647026915044293</v>
      </c>
    </row>
    <row r="192" spans="1:4" x14ac:dyDescent="0.3">
      <c r="A192">
        <v>164</v>
      </c>
      <c r="B192">
        <v>4.5081884811617789E-2</v>
      </c>
      <c r="C192">
        <v>1.2381405354419819</v>
      </c>
      <c r="D192">
        <v>1.6560992996097041</v>
      </c>
    </row>
    <row r="193" spans="1:4" x14ac:dyDescent="0.3">
      <c r="A193">
        <v>165</v>
      </c>
      <c r="B193">
        <v>3.6889632975026843E-2</v>
      </c>
      <c r="C193">
        <v>0.72073692288850966</v>
      </c>
      <c r="D193">
        <v>0.9640358901361934</v>
      </c>
    </row>
    <row r="194" spans="1:4" x14ac:dyDescent="0.3">
      <c r="A194">
        <v>166</v>
      </c>
      <c r="B194">
        <v>2.4325289738381547E-2</v>
      </c>
      <c r="C194">
        <v>0.42407855735589534</v>
      </c>
      <c r="D194">
        <v>0.56723464074769558</v>
      </c>
    </row>
    <row r="195" spans="1:4" x14ac:dyDescent="0.3">
      <c r="A195">
        <v>167</v>
      </c>
      <c r="B195">
        <v>2.0757663588981186E-2</v>
      </c>
      <c r="C195">
        <v>-1.3213944948816632</v>
      </c>
      <c r="D195">
        <v>-1.7674572755187739</v>
      </c>
    </row>
    <row r="196" spans="1:4" x14ac:dyDescent="0.3">
      <c r="A196">
        <v>168</v>
      </c>
      <c r="B196">
        <v>2.0054631384552796E-2</v>
      </c>
      <c r="C196">
        <v>0.75781882013329727</v>
      </c>
      <c r="D196">
        <v>1.0136355133593922</v>
      </c>
    </row>
    <row r="197" spans="1:4" x14ac:dyDescent="0.3">
      <c r="A197">
        <v>169</v>
      </c>
      <c r="B197">
        <v>1.8384965538974722E-2</v>
      </c>
      <c r="C197">
        <v>1.1271370669836771</v>
      </c>
      <c r="D197">
        <v>1.5076244204616571</v>
      </c>
    </row>
    <row r="198" spans="1:4" x14ac:dyDescent="0.3">
      <c r="A198">
        <v>170</v>
      </c>
      <c r="B198">
        <v>1.7705516378110974E-2</v>
      </c>
      <c r="C198">
        <v>1.136281213660941</v>
      </c>
      <c r="D198">
        <v>1.5198553542484581</v>
      </c>
    </row>
    <row r="199" spans="1:4" x14ac:dyDescent="0.3">
      <c r="A199">
        <v>171</v>
      </c>
      <c r="B199">
        <v>8.8449896161134425E-3</v>
      </c>
      <c r="C199">
        <v>-0.95659329905415769</v>
      </c>
      <c r="D199">
        <v>-1.2795102391259701</v>
      </c>
    </row>
    <row r="200" spans="1:4" x14ac:dyDescent="0.3">
      <c r="A200">
        <v>172</v>
      </c>
      <c r="B200">
        <v>8.0208288439483633E-3</v>
      </c>
      <c r="C200">
        <v>-0.43966863286760127</v>
      </c>
      <c r="D200">
        <v>-0.58808745381433347</v>
      </c>
    </row>
    <row r="201" spans="1:4" x14ac:dyDescent="0.3">
      <c r="A201">
        <v>173</v>
      </c>
      <c r="B201">
        <v>3.0521091326437266E-3</v>
      </c>
      <c r="C201">
        <v>-0.37900418538740088</v>
      </c>
      <c r="D201">
        <v>-0.50694452527972578</v>
      </c>
    </row>
    <row r="202" spans="1:4" x14ac:dyDescent="0.3">
      <c r="A202">
        <v>174</v>
      </c>
      <c r="B202">
        <v>-2.7036393882880205E-3</v>
      </c>
      <c r="C202">
        <v>0.39075490348237318</v>
      </c>
      <c r="D202">
        <v>0.52266193008955053</v>
      </c>
    </row>
    <row r="203" spans="1:4" x14ac:dyDescent="0.3">
      <c r="A203">
        <v>175</v>
      </c>
      <c r="B203">
        <v>-5.003062654086432E-2</v>
      </c>
      <c r="C203">
        <v>1.1576756902836607</v>
      </c>
      <c r="D203">
        <v>1.5484719585321989</v>
      </c>
    </row>
    <row r="204" spans="1:4" x14ac:dyDescent="0.3">
      <c r="A204">
        <v>176</v>
      </c>
      <c r="B204">
        <v>-5.6946292669602688E-2</v>
      </c>
      <c r="C204">
        <v>-1.2218495851294686</v>
      </c>
      <c r="D204">
        <v>-1.6343090176261659</v>
      </c>
    </row>
    <row r="205" spans="1:4" x14ac:dyDescent="0.3">
      <c r="A205">
        <v>177</v>
      </c>
      <c r="B205">
        <v>-6.1678707607355374E-2</v>
      </c>
      <c r="C205">
        <v>-0.2929910389140481</v>
      </c>
      <c r="D205">
        <v>-0.39189594431965163</v>
      </c>
    </row>
    <row r="206" spans="1:4" x14ac:dyDescent="0.3">
      <c r="A206">
        <v>178</v>
      </c>
      <c r="B206">
        <v>-6.2677037110281303E-2</v>
      </c>
      <c r="C206">
        <v>-0.59253918954441787</v>
      </c>
      <c r="D206">
        <v>-0.79256248277624952</v>
      </c>
    </row>
    <row r="207" spans="1:4" x14ac:dyDescent="0.3">
      <c r="A207">
        <v>179</v>
      </c>
      <c r="B207">
        <v>-8.2555206813942406E-2</v>
      </c>
      <c r="C207">
        <v>-0.1158159539340074</v>
      </c>
      <c r="D207">
        <v>-0.15491191403831323</v>
      </c>
    </row>
    <row r="208" spans="1:4" x14ac:dyDescent="0.3">
      <c r="A208">
        <v>180</v>
      </c>
      <c r="B208">
        <v>-9.9315307576958223E-2</v>
      </c>
      <c r="C208">
        <v>0.15405053882872299</v>
      </c>
      <c r="D208">
        <v>0.20605333736826073</v>
      </c>
    </row>
    <row r="209" spans="1:4" x14ac:dyDescent="0.3">
      <c r="A209">
        <v>181</v>
      </c>
      <c r="B209">
        <v>-0.1011029637793841</v>
      </c>
      <c r="C209">
        <v>0.25370997906319281</v>
      </c>
      <c r="D209">
        <v>0.33935478776692957</v>
      </c>
    </row>
    <row r="210" spans="1:4" x14ac:dyDescent="0.3">
      <c r="A210">
        <v>182</v>
      </c>
      <c r="B210">
        <v>-0.13063547597219616</v>
      </c>
      <c r="C210">
        <v>-1.7376085611255874</v>
      </c>
      <c r="D210">
        <v>-2.3241726110264769</v>
      </c>
    </row>
    <row r="211" spans="1:4" x14ac:dyDescent="0.3">
      <c r="A211">
        <v>183</v>
      </c>
      <c r="B211">
        <v>-0.13097063953754146</v>
      </c>
      <c r="C211">
        <v>1.2750603467406616</v>
      </c>
      <c r="D211">
        <v>1.7054821215780032</v>
      </c>
    </row>
    <row r="212" spans="1:4" x14ac:dyDescent="0.3">
      <c r="A212">
        <v>184</v>
      </c>
      <c r="B212">
        <v>-0.14005556108022177</v>
      </c>
      <c r="C212">
        <v>-0.13452912328004696</v>
      </c>
      <c r="D212">
        <v>-0.17994208287645003</v>
      </c>
    </row>
    <row r="213" spans="1:4" x14ac:dyDescent="0.3">
      <c r="A213">
        <v>185</v>
      </c>
      <c r="B213">
        <v>-0.16327984703178022</v>
      </c>
      <c r="C213">
        <v>1.056817962823575</v>
      </c>
      <c r="D213">
        <v>1.413567715414717</v>
      </c>
    </row>
    <row r="214" spans="1:4" x14ac:dyDescent="0.3">
      <c r="A214">
        <v>186</v>
      </c>
      <c r="B214">
        <v>-0.17113970108968374</v>
      </c>
      <c r="C214">
        <v>1.4780523600771174</v>
      </c>
      <c r="D214">
        <v>1.9769980937070177</v>
      </c>
    </row>
    <row r="215" spans="1:4" x14ac:dyDescent="0.3">
      <c r="A215">
        <v>187</v>
      </c>
      <c r="B215">
        <v>-0.1770623183353266</v>
      </c>
      <c r="C215">
        <v>0.33005566188857416</v>
      </c>
      <c r="D215">
        <v>0.44147246200186974</v>
      </c>
    </row>
    <row r="216" spans="1:4" x14ac:dyDescent="0.3">
      <c r="A216">
        <v>188</v>
      </c>
      <c r="B216">
        <v>-0.18996898903806278</v>
      </c>
      <c r="C216">
        <v>0.10694940489950654</v>
      </c>
      <c r="D216">
        <v>0.14305228645512436</v>
      </c>
    </row>
    <row r="217" spans="1:4" x14ac:dyDescent="0.3">
      <c r="A217">
        <v>189</v>
      </c>
      <c r="B217">
        <v>-0.19873655234364196</v>
      </c>
      <c r="C217">
        <v>0.56261204669224563</v>
      </c>
      <c r="D217">
        <v>0.75253284244215801</v>
      </c>
    </row>
    <row r="218" spans="1:4" x14ac:dyDescent="0.3">
      <c r="A218">
        <v>190</v>
      </c>
      <c r="B218">
        <v>-0.20221989392528816</v>
      </c>
      <c r="C218">
        <v>-0.55604247567814491</v>
      </c>
      <c r="D218">
        <v>-0.74374558312566652</v>
      </c>
    </row>
    <row r="219" spans="1:4" x14ac:dyDescent="0.3">
      <c r="A219">
        <v>191</v>
      </c>
      <c r="B219">
        <v>-0.21233685495651411</v>
      </c>
      <c r="C219">
        <v>-0.10120326061630258</v>
      </c>
      <c r="D219">
        <v>-0.13536641780736752</v>
      </c>
    </row>
    <row r="220" spans="1:4" x14ac:dyDescent="0.3">
      <c r="A220">
        <v>192</v>
      </c>
      <c r="B220">
        <v>-0.22694427118412455</v>
      </c>
      <c r="C220">
        <v>0.57020779388415377</v>
      </c>
      <c r="D220">
        <v>0.76269268395000511</v>
      </c>
    </row>
    <row r="221" spans="1:4" x14ac:dyDescent="0.3">
      <c r="A221">
        <v>193</v>
      </c>
      <c r="B221">
        <v>-0.22970268175785744</v>
      </c>
      <c r="C221">
        <v>0.87805455282037836</v>
      </c>
      <c r="D221">
        <v>1.1744591896636765</v>
      </c>
    </row>
    <row r="222" spans="1:4" x14ac:dyDescent="0.3">
      <c r="A222">
        <v>194</v>
      </c>
      <c r="B222">
        <v>-0.23401737091759572</v>
      </c>
      <c r="C222">
        <v>0.67273997939685681</v>
      </c>
      <c r="D222">
        <v>0.89983663147000503</v>
      </c>
    </row>
    <row r="223" spans="1:4" x14ac:dyDescent="0.3">
      <c r="A223">
        <v>195</v>
      </c>
      <c r="B223">
        <v>-0.24263934389500888</v>
      </c>
      <c r="C223">
        <v>1.4552347350791361E-3</v>
      </c>
      <c r="D223">
        <v>1.9464779292376231E-3</v>
      </c>
    </row>
    <row r="224" spans="1:4" x14ac:dyDescent="0.3">
      <c r="A224">
        <v>196</v>
      </c>
      <c r="B224">
        <v>-0.25179970418786735</v>
      </c>
      <c r="C224">
        <v>0.26742087382125262</v>
      </c>
      <c r="D224">
        <v>0.35769406554345401</v>
      </c>
    </row>
    <row r="225" spans="1:4" x14ac:dyDescent="0.3">
      <c r="A225">
        <v>197</v>
      </c>
      <c r="B225">
        <v>-0.25336263150001759</v>
      </c>
      <c r="C225">
        <v>-1.1908087168028447</v>
      </c>
      <c r="D225">
        <v>-1.5927896918117921</v>
      </c>
    </row>
    <row r="226" spans="1:4" x14ac:dyDescent="0.3">
      <c r="A226">
        <v>198</v>
      </c>
      <c r="B226">
        <v>-0.27219920429884253</v>
      </c>
      <c r="C226">
        <v>-0.38253708160682692</v>
      </c>
      <c r="D226">
        <v>-0.51167002031611653</v>
      </c>
    </row>
    <row r="227" spans="1:4" x14ac:dyDescent="0.3">
      <c r="A227">
        <v>199</v>
      </c>
      <c r="B227">
        <v>-0.29124697973932517</v>
      </c>
      <c r="C227">
        <v>-0.86041050259143814</v>
      </c>
      <c r="D227">
        <v>-1.1508590421925371</v>
      </c>
    </row>
    <row r="228" spans="1:4" x14ac:dyDescent="0.3">
      <c r="A228">
        <v>200</v>
      </c>
      <c r="B228">
        <v>-0.30715422830728389</v>
      </c>
      <c r="C228">
        <v>-0.92430367318488527</v>
      </c>
      <c r="D228">
        <v>-1.2363206130245417</v>
      </c>
    </row>
    <row r="229" spans="1:4" x14ac:dyDescent="0.3">
      <c r="A229">
        <v>201</v>
      </c>
      <c r="B229">
        <v>-0.31611361697456164</v>
      </c>
      <c r="C229">
        <v>2.2176954127808455</v>
      </c>
      <c r="D229">
        <v>2.9663222507636835</v>
      </c>
    </row>
    <row r="230" spans="1:4" x14ac:dyDescent="0.3">
      <c r="A230">
        <v>202</v>
      </c>
      <c r="B230">
        <v>-0.33326070617982878</v>
      </c>
      <c r="C230">
        <v>-0.83616871197642606</v>
      </c>
      <c r="D230">
        <v>-1.1184339569056918</v>
      </c>
    </row>
    <row r="231" spans="1:4" x14ac:dyDescent="0.3">
      <c r="A231">
        <v>203</v>
      </c>
      <c r="B231">
        <v>-0.35143364994506121</v>
      </c>
      <c r="C231">
        <v>-0.88615249259256013</v>
      </c>
      <c r="D231">
        <v>-1.1852907487646831</v>
      </c>
    </row>
    <row r="232" spans="1:4" x14ac:dyDescent="0.3">
      <c r="A232">
        <v>204</v>
      </c>
      <c r="B232">
        <v>-0.35645329846400081</v>
      </c>
      <c r="C232">
        <v>0.31407213453385369</v>
      </c>
      <c r="D232">
        <v>0.42009337966046495</v>
      </c>
    </row>
    <row r="233" spans="1:4" x14ac:dyDescent="0.3">
      <c r="A233">
        <v>205</v>
      </c>
      <c r="B233">
        <v>-0.36557588150816345</v>
      </c>
      <c r="C233">
        <v>-0.9365418637059818</v>
      </c>
      <c r="D233">
        <v>-1.2526900461949395</v>
      </c>
    </row>
    <row r="234" spans="1:4" x14ac:dyDescent="0.3">
      <c r="A234">
        <v>206</v>
      </c>
      <c r="B234">
        <v>-0.36895633436187597</v>
      </c>
      <c r="C234">
        <v>-0.36927542516450612</v>
      </c>
      <c r="D234">
        <v>-0.49393163011152486</v>
      </c>
    </row>
    <row r="235" spans="1:4" x14ac:dyDescent="0.3">
      <c r="A235">
        <v>207</v>
      </c>
      <c r="B235">
        <v>-0.37590392264690786</v>
      </c>
      <c r="C235">
        <v>0.72708010096885212</v>
      </c>
      <c r="D235">
        <v>0.97252033311778507</v>
      </c>
    </row>
    <row r="236" spans="1:4" x14ac:dyDescent="0.3">
      <c r="A236">
        <v>208</v>
      </c>
      <c r="B236">
        <v>-0.3910440419800878</v>
      </c>
      <c r="C236">
        <v>0.9626945238958553</v>
      </c>
      <c r="D236">
        <v>1.287671052779882</v>
      </c>
    </row>
    <row r="237" spans="1:4" x14ac:dyDescent="0.3">
      <c r="A237">
        <v>209</v>
      </c>
      <c r="B237">
        <v>-0.39494502749168209</v>
      </c>
      <c r="C237">
        <v>-0.29793525886801769</v>
      </c>
      <c r="D237">
        <v>-0.3985091832602235</v>
      </c>
    </row>
    <row r="238" spans="1:4" x14ac:dyDescent="0.3">
      <c r="A238">
        <v>210</v>
      </c>
      <c r="B238">
        <v>-0.42010636089425468</v>
      </c>
      <c r="C238">
        <v>0.33945980727651465</v>
      </c>
      <c r="D238">
        <v>0.45405116219347319</v>
      </c>
    </row>
    <row r="239" spans="1:4" x14ac:dyDescent="0.3">
      <c r="A239">
        <v>211</v>
      </c>
      <c r="B239">
        <v>-0.44974407205416345</v>
      </c>
      <c r="C239">
        <v>-0.4142677235292459</v>
      </c>
      <c r="D239">
        <v>-0.55411196641161842</v>
      </c>
    </row>
    <row r="240" spans="1:4" x14ac:dyDescent="0.3">
      <c r="A240">
        <v>212</v>
      </c>
      <c r="B240">
        <v>-0.48349501923722193</v>
      </c>
      <c r="C240">
        <v>-0.73696180997077587</v>
      </c>
      <c r="D240">
        <v>-0.98573780794279831</v>
      </c>
    </row>
    <row r="241" spans="1:4" x14ac:dyDescent="0.3">
      <c r="A241">
        <v>213</v>
      </c>
      <c r="B241">
        <v>-0.508008164573997</v>
      </c>
      <c r="C241">
        <v>0.14188073136641538</v>
      </c>
      <c r="D241">
        <v>0.18977537130722871</v>
      </c>
    </row>
    <row r="242" spans="1:4" x14ac:dyDescent="0.3">
      <c r="A242">
        <v>214</v>
      </c>
      <c r="B242">
        <v>-0.50823151065824757</v>
      </c>
      <c r="C242">
        <v>0.57898976388435741</v>
      </c>
      <c r="D242">
        <v>0.77443918117726773</v>
      </c>
    </row>
    <row r="243" spans="1:4" x14ac:dyDescent="0.3">
      <c r="A243">
        <v>215</v>
      </c>
      <c r="B243">
        <v>-0.54261854852874303</v>
      </c>
      <c r="C243">
        <v>0.4961322336287598</v>
      </c>
      <c r="D243">
        <v>0.66361145694424983</v>
      </c>
    </row>
    <row r="244" spans="1:4" x14ac:dyDescent="0.3">
      <c r="A244">
        <v>216</v>
      </c>
      <c r="B244">
        <v>-0.55547811661493474</v>
      </c>
      <c r="C244">
        <v>-0.7845832577989571</v>
      </c>
      <c r="D244">
        <v>-1.0494348149764128</v>
      </c>
    </row>
    <row r="245" spans="1:4" x14ac:dyDescent="0.3">
      <c r="A245">
        <v>217</v>
      </c>
      <c r="B245">
        <v>-0.61984944534432185</v>
      </c>
      <c r="C245">
        <v>-0.14141866383649759</v>
      </c>
      <c r="D245">
        <v>-0.18915732376677236</v>
      </c>
    </row>
    <row r="246" spans="1:4" x14ac:dyDescent="0.3">
      <c r="A246">
        <v>218</v>
      </c>
      <c r="B246">
        <v>-0.75738357782648735</v>
      </c>
      <c r="C246">
        <v>0.72657977094478188</v>
      </c>
      <c r="D246">
        <v>0.97185110682342046</v>
      </c>
    </row>
    <row r="247" spans="1:4" x14ac:dyDescent="0.3">
      <c r="A247">
        <v>219</v>
      </c>
      <c r="B247">
        <v>-0.76731778325615896</v>
      </c>
      <c r="C247">
        <v>-1.273531028940059</v>
      </c>
      <c r="D247">
        <v>-1.7034365523829404</v>
      </c>
    </row>
    <row r="248" spans="1:4" x14ac:dyDescent="0.3">
      <c r="A248">
        <v>220</v>
      </c>
      <c r="B248">
        <v>-0.77404027826610822</v>
      </c>
      <c r="C248">
        <v>-0.18729447975860736</v>
      </c>
      <c r="D248">
        <v>-0.2505194264060408</v>
      </c>
    </row>
    <row r="249" spans="1:4" x14ac:dyDescent="0.3">
      <c r="A249">
        <v>221</v>
      </c>
      <c r="B249">
        <v>-1.0995430184983654</v>
      </c>
      <c r="C249">
        <v>0.77645936510539137</v>
      </c>
      <c r="D249">
        <v>1.0385685420334014</v>
      </c>
    </row>
    <row r="250" spans="1:4" x14ac:dyDescent="0.3">
      <c r="A250">
        <v>222</v>
      </c>
      <c r="B250">
        <v>8.5471006297444335E-2</v>
      </c>
      <c r="C250">
        <v>-0.2545310001327552</v>
      </c>
      <c r="D250">
        <v>-0.34045296069588687</v>
      </c>
    </row>
    <row r="251" spans="1:4" x14ac:dyDescent="0.3">
      <c r="A251">
        <v>223</v>
      </c>
      <c r="B251">
        <v>8.313993162997052E-2</v>
      </c>
      <c r="C251">
        <v>-4.787818750785338E-2</v>
      </c>
      <c r="D251">
        <v>-6.4040414257201722E-2</v>
      </c>
    </row>
    <row r="252" spans="1:4" x14ac:dyDescent="0.3">
      <c r="A252">
        <v>224</v>
      </c>
      <c r="B252">
        <v>0.93913264775237537</v>
      </c>
      <c r="C252">
        <v>5.8004003740564136E-2</v>
      </c>
      <c r="D252">
        <v>7.7584399524579031E-2</v>
      </c>
    </row>
    <row r="253" spans="1:4" x14ac:dyDescent="0.3">
      <c r="A253">
        <v>225</v>
      </c>
      <c r="B253">
        <v>0.15384086558440957</v>
      </c>
      <c r="C253">
        <v>-0.26428306677428526</v>
      </c>
      <c r="D253">
        <v>-0.35349702982412995</v>
      </c>
    </row>
    <row r="254" spans="1:4" x14ac:dyDescent="0.3">
      <c r="A254">
        <v>226</v>
      </c>
      <c r="B254">
        <v>-6.7361460684804378E-2</v>
      </c>
      <c r="C254">
        <v>-1.4614121753311109</v>
      </c>
      <c r="D254">
        <v>-1.954740686317153</v>
      </c>
    </row>
    <row r="255" spans="1:4" x14ac:dyDescent="0.3">
      <c r="A255">
        <v>227</v>
      </c>
      <c r="B255">
        <v>-0.15237944592936922</v>
      </c>
      <c r="C255">
        <v>0.40870093386252015</v>
      </c>
      <c r="D255">
        <v>0.54666599706949681</v>
      </c>
    </row>
    <row r="256" spans="1:4" x14ac:dyDescent="0.3">
      <c r="A256">
        <v>228</v>
      </c>
      <c r="B256">
        <v>0.31951460994965708</v>
      </c>
      <c r="C256">
        <v>-0.64703646868749065</v>
      </c>
      <c r="D256">
        <v>-0.86545639363367866</v>
      </c>
    </row>
    <row r="257" spans="1:4" x14ac:dyDescent="0.3">
      <c r="A257">
        <v>229</v>
      </c>
      <c r="B257">
        <v>0.13632336044191601</v>
      </c>
      <c r="C257">
        <v>-0.69473626963209578</v>
      </c>
      <c r="D257">
        <v>-0.92925820342394094</v>
      </c>
    </row>
    <row r="258" spans="1:4" x14ac:dyDescent="0.3">
      <c r="A258">
        <v>230</v>
      </c>
      <c r="B258">
        <v>0.33914431417992408</v>
      </c>
      <c r="C258">
        <v>-1.2019792591279908</v>
      </c>
      <c r="D258">
        <v>-1.6077310710747941</v>
      </c>
    </row>
    <row r="259" spans="1:4" x14ac:dyDescent="0.3">
      <c r="A259">
        <v>231</v>
      </c>
      <c r="B259">
        <v>0.30266633198818982</v>
      </c>
      <c r="C259">
        <v>0.13502813113846013</v>
      </c>
      <c r="D259">
        <v>0.1806095406820559</v>
      </c>
    </row>
    <row r="260" spans="1:4" x14ac:dyDescent="0.3">
      <c r="A260">
        <v>232</v>
      </c>
      <c r="B260">
        <v>8.9400176330232756E-2</v>
      </c>
      <c r="C260">
        <v>9.4410996985625745E-2</v>
      </c>
      <c r="D260">
        <v>0.12628129158822399</v>
      </c>
    </row>
    <row r="261" spans="1:4" x14ac:dyDescent="0.3">
      <c r="A261">
        <v>233</v>
      </c>
      <c r="B261">
        <v>-0.15269207357023501</v>
      </c>
      <c r="C261">
        <v>-0.4725744282132876</v>
      </c>
      <c r="D261">
        <v>-0.63210124955492608</v>
      </c>
    </row>
    <row r="262" spans="1:4" x14ac:dyDescent="0.3">
      <c r="A262">
        <v>234</v>
      </c>
      <c r="B262">
        <v>-0.62733388986036775</v>
      </c>
      <c r="C262">
        <v>-1.6824410725521322</v>
      </c>
      <c r="D262">
        <v>-2.2503822483233353</v>
      </c>
    </row>
    <row r="263" spans="1:4" x14ac:dyDescent="0.3">
      <c r="A263">
        <v>235</v>
      </c>
      <c r="B263">
        <v>2.2181297929572824E-3</v>
      </c>
      <c r="C263">
        <v>0.67117759526488285</v>
      </c>
      <c r="D263">
        <v>0.89774683375107345</v>
      </c>
    </row>
    <row r="264" spans="1:4" x14ac:dyDescent="0.3">
      <c r="A264">
        <v>236</v>
      </c>
      <c r="B264">
        <v>0.40489653137398063</v>
      </c>
      <c r="C264">
        <v>-1.1616994778145413</v>
      </c>
      <c r="D264">
        <v>-1.5538540549266853</v>
      </c>
    </row>
    <row r="265" spans="1:4" x14ac:dyDescent="0.3">
      <c r="A265">
        <v>237</v>
      </c>
      <c r="B265">
        <v>-8.9589516849701775E-2</v>
      </c>
      <c r="C265">
        <v>-0.17978940498758866</v>
      </c>
      <c r="D265">
        <v>-0.24048086558356871</v>
      </c>
    </row>
    <row r="266" spans="1:4" x14ac:dyDescent="0.3">
      <c r="A266">
        <v>238</v>
      </c>
      <c r="B266">
        <v>-0.39711107847085803</v>
      </c>
      <c r="C266">
        <v>-0.93948706155452699</v>
      </c>
      <c r="D266">
        <v>-1.2566294536810587</v>
      </c>
    </row>
    <row r="267" spans="1:4" x14ac:dyDescent="0.3">
      <c r="A267">
        <v>239</v>
      </c>
      <c r="B267">
        <v>-0.15227868543847969</v>
      </c>
      <c r="C267">
        <v>-0.32122856377839626</v>
      </c>
      <c r="D267">
        <v>-0.4296656027808094</v>
      </c>
    </row>
    <row r="268" spans="1:4" x14ac:dyDescent="0.3">
      <c r="A268">
        <v>240</v>
      </c>
      <c r="B268">
        <v>0.34983983660186513</v>
      </c>
      <c r="C268">
        <v>0.22576989776039058</v>
      </c>
      <c r="D268">
        <v>0.30198298080957858</v>
      </c>
    </row>
    <row r="269" spans="1:4" x14ac:dyDescent="0.3">
      <c r="A269">
        <v>241</v>
      </c>
      <c r="B269">
        <v>0.18800572982976843</v>
      </c>
      <c r="C269">
        <v>0.36836469795769905</v>
      </c>
      <c r="D269">
        <v>0.49271346896894475</v>
      </c>
    </row>
    <row r="270" spans="1:4" x14ac:dyDescent="0.3">
      <c r="A270">
        <v>242</v>
      </c>
      <c r="B270">
        <v>9.2405470307822812E-3</v>
      </c>
      <c r="C270">
        <v>0.83934535282027112</v>
      </c>
      <c r="D270">
        <v>1.1226829355361549</v>
      </c>
    </row>
    <row r="271" spans="1:4" x14ac:dyDescent="0.3">
      <c r="A271">
        <v>243</v>
      </c>
      <c r="B271">
        <v>-3.8430286185018328E-2</v>
      </c>
      <c r="C271">
        <v>0.61729119611594885</v>
      </c>
      <c r="D271">
        <v>0.82567001748143898</v>
      </c>
    </row>
    <row r="272" spans="1:4" x14ac:dyDescent="0.3">
      <c r="A272">
        <v>244</v>
      </c>
      <c r="B272">
        <v>-0.21092382539951354</v>
      </c>
      <c r="C272">
        <v>-0.12714757517562314</v>
      </c>
      <c r="D272">
        <v>-0.17006874758385515</v>
      </c>
    </row>
    <row r="273" spans="1:4" x14ac:dyDescent="0.3">
      <c r="A273">
        <v>245</v>
      </c>
      <c r="B273">
        <v>0.17858563774095776</v>
      </c>
      <c r="C273">
        <v>-0.57983042456977407</v>
      </c>
      <c r="D273">
        <v>-0.77556362346186747</v>
      </c>
    </row>
    <row r="274" spans="1:4" x14ac:dyDescent="0.3">
      <c r="A274">
        <v>246</v>
      </c>
      <c r="B274">
        <v>-9.6819657219549604E-2</v>
      </c>
      <c r="C274">
        <v>0.16010969307075773</v>
      </c>
      <c r="D274">
        <v>0.21415787866161143</v>
      </c>
    </row>
    <row r="275" spans="1:4" x14ac:dyDescent="0.3">
      <c r="A275">
        <v>247</v>
      </c>
      <c r="B275">
        <v>0.10730130765766074</v>
      </c>
      <c r="C275">
        <v>5.8096750103258932E-2</v>
      </c>
      <c r="D275">
        <v>7.7708454251731118E-2</v>
      </c>
    </row>
    <row r="276" spans="1:4" x14ac:dyDescent="0.3">
      <c r="A276">
        <v>248</v>
      </c>
      <c r="B276">
        <v>-0.60698690674600053</v>
      </c>
      <c r="C276">
        <v>-0.44606626702623853</v>
      </c>
      <c r="D276">
        <v>-0.59664473559777498</v>
      </c>
    </row>
    <row r="277" spans="1:4" x14ac:dyDescent="0.3">
      <c r="A277">
        <v>249</v>
      </c>
      <c r="B277">
        <v>0.21775224141914212</v>
      </c>
      <c r="C277">
        <v>-0.76822106700900217</v>
      </c>
      <c r="D277">
        <v>-1.0275492438868177</v>
      </c>
    </row>
    <row r="278" spans="1:4" x14ac:dyDescent="0.3">
      <c r="A278">
        <v>250</v>
      </c>
      <c r="B278">
        <v>-0.107579093238482</v>
      </c>
      <c r="C278">
        <v>0.74098854259828195</v>
      </c>
      <c r="D278">
        <v>0.99112384360937777</v>
      </c>
    </row>
    <row r="279" spans="1:4" x14ac:dyDescent="0.3">
      <c r="A279">
        <v>251</v>
      </c>
      <c r="B279">
        <v>-0.11887987015772336</v>
      </c>
      <c r="C279">
        <v>-0.41489221144391275</v>
      </c>
      <c r="D279">
        <v>-0.55494726254197679</v>
      </c>
    </row>
    <row r="280" spans="1:4" x14ac:dyDescent="0.3">
      <c r="A280">
        <v>252</v>
      </c>
      <c r="B280">
        <v>0.34925448398742015</v>
      </c>
      <c r="C280">
        <v>-1.6435191709300236</v>
      </c>
      <c r="D280">
        <v>-2.198321490945061</v>
      </c>
    </row>
    <row r="281" spans="1:4" x14ac:dyDescent="0.3">
      <c r="A281">
        <v>253</v>
      </c>
      <c r="B281">
        <v>-0.69563878560343595</v>
      </c>
      <c r="C281">
        <v>0.11874853573977429</v>
      </c>
      <c r="D281">
        <v>0.15883444668752095</v>
      </c>
    </row>
    <row r="282" spans="1:4" x14ac:dyDescent="0.3">
      <c r="A282">
        <v>254</v>
      </c>
      <c r="B282">
        <v>-0.33266029243123918</v>
      </c>
      <c r="C282">
        <v>0.73165225604787154</v>
      </c>
      <c r="D282">
        <v>0.97863590934465339</v>
      </c>
    </row>
    <row r="283" spans="1:4" x14ac:dyDescent="0.3">
      <c r="A283">
        <v>255</v>
      </c>
      <c r="B283">
        <v>-0.30459745871034372</v>
      </c>
      <c r="C283">
        <v>1.2122095652528366</v>
      </c>
      <c r="D283">
        <v>1.6214148188588065</v>
      </c>
    </row>
    <row r="284" spans="1:4" x14ac:dyDescent="0.3">
      <c r="A284">
        <v>256</v>
      </c>
      <c r="B284">
        <v>-0.79035267863066294</v>
      </c>
      <c r="C284">
        <v>1.9729248721795727</v>
      </c>
      <c r="D284">
        <v>2.6389245852715728</v>
      </c>
    </row>
    <row r="285" spans="1:4" x14ac:dyDescent="0.3">
      <c r="A285">
        <v>257</v>
      </c>
      <c r="B285">
        <v>0.33116989075455205</v>
      </c>
      <c r="C285">
        <v>-0.66508643192000139</v>
      </c>
      <c r="D285">
        <v>-0.88959947805072437</v>
      </c>
    </row>
    <row r="286" spans="1:4" x14ac:dyDescent="0.3">
      <c r="A286">
        <v>258</v>
      </c>
      <c r="B286">
        <v>-0.71795064098311701</v>
      </c>
      <c r="C286">
        <v>0.34805426432739622</v>
      </c>
      <c r="D286">
        <v>0.46554684777605509</v>
      </c>
    </row>
    <row r="287" spans="1:4" x14ac:dyDescent="0.3">
      <c r="A287">
        <v>259</v>
      </c>
      <c r="B287">
        <v>-2.1891791910502976E-2</v>
      </c>
      <c r="C287">
        <v>0.39184745565218132</v>
      </c>
      <c r="D287">
        <v>0.52412329479849318</v>
      </c>
    </row>
    <row r="288" spans="1:4" x14ac:dyDescent="0.3">
      <c r="A288">
        <v>260</v>
      </c>
      <c r="B288">
        <v>-0.55776011031662898</v>
      </c>
      <c r="C288">
        <v>-0.47014371347005013</v>
      </c>
      <c r="D288">
        <v>-0.62884999909619721</v>
      </c>
    </row>
    <row r="289" spans="1:4" x14ac:dyDescent="0.3">
      <c r="A289">
        <v>261</v>
      </c>
      <c r="B289">
        <v>-0.18375026996510996</v>
      </c>
      <c r="C289">
        <v>0.31315376731917222</v>
      </c>
      <c r="D289">
        <v>0.41886499947462796</v>
      </c>
    </row>
    <row r="290" spans="1:4" x14ac:dyDescent="0.3">
      <c r="A290">
        <v>262</v>
      </c>
      <c r="B290">
        <v>-0.61586442930195906</v>
      </c>
      <c r="C290">
        <v>-1.0553294244129003</v>
      </c>
      <c r="D290">
        <v>-1.4115766914971613</v>
      </c>
    </row>
    <row r="291" spans="1:4" x14ac:dyDescent="0.3">
      <c r="A291">
        <v>263</v>
      </c>
      <c r="B291">
        <v>-0.36206821391334593</v>
      </c>
      <c r="C291">
        <v>0.61363114119786111</v>
      </c>
      <c r="D291">
        <v>0.82077443881902612</v>
      </c>
    </row>
    <row r="292" spans="1:4" x14ac:dyDescent="0.3">
      <c r="A292">
        <v>264</v>
      </c>
      <c r="B292">
        <v>0.18501885506898047</v>
      </c>
      <c r="C292">
        <v>0.20753316990031956</v>
      </c>
      <c r="D292">
        <v>0.27759008568038779</v>
      </c>
    </row>
    <row r="293" spans="1:4" x14ac:dyDescent="0.3">
      <c r="A293">
        <v>265</v>
      </c>
      <c r="B293">
        <v>-0.52945746200204435</v>
      </c>
      <c r="C293">
        <v>0.25568241126956304</v>
      </c>
      <c r="D293">
        <v>0.34199305337732838</v>
      </c>
    </row>
    <row r="294" spans="1:4" x14ac:dyDescent="0.3">
      <c r="A294">
        <v>266</v>
      </c>
      <c r="B294">
        <v>0.26054045220053118</v>
      </c>
      <c r="C294">
        <v>1.5791666977957783</v>
      </c>
      <c r="D294">
        <v>2.1122455709383456</v>
      </c>
    </row>
    <row r="295" spans="1:4" x14ac:dyDescent="0.3">
      <c r="A295">
        <v>267</v>
      </c>
      <c r="B295">
        <v>0.45969572871304626</v>
      </c>
      <c r="C295">
        <v>-6.9552923494633989E-2</v>
      </c>
      <c r="D295">
        <v>-9.3031884982387944E-2</v>
      </c>
    </row>
    <row r="296" spans="1:4" x14ac:dyDescent="0.3">
      <c r="A296">
        <v>268</v>
      </c>
      <c r="B296">
        <v>-0.59452429370069582</v>
      </c>
      <c r="C296">
        <v>0.12224079184571301</v>
      </c>
      <c r="D296">
        <v>0.16350558273835566</v>
      </c>
    </row>
    <row r="297" spans="1:4" x14ac:dyDescent="0.3">
      <c r="A297">
        <v>269</v>
      </c>
      <c r="B297">
        <v>-0.54149962711938504</v>
      </c>
      <c r="C297">
        <v>1.0511962346616155</v>
      </c>
      <c r="D297">
        <v>1.4060482620044514</v>
      </c>
    </row>
    <row r="298" spans="1:4" x14ac:dyDescent="0.3">
      <c r="A298">
        <v>270</v>
      </c>
      <c r="B298">
        <v>-0.78303124693128268</v>
      </c>
      <c r="C298">
        <v>-1.425036482510865</v>
      </c>
      <c r="D298">
        <v>-1.9060856607542249</v>
      </c>
    </row>
    <row r="299" spans="1:4" x14ac:dyDescent="0.3">
      <c r="A299">
        <v>271</v>
      </c>
      <c r="B299">
        <v>-0.78978850304829185</v>
      </c>
      <c r="C299">
        <v>-0.11797556670878206</v>
      </c>
      <c r="D299">
        <v>-0.15780054671073904</v>
      </c>
    </row>
    <row r="300" spans="1:4" x14ac:dyDescent="0.3">
      <c r="A300">
        <v>272</v>
      </c>
      <c r="B300">
        <v>-7.1845810671046437E-2</v>
      </c>
      <c r="C300">
        <v>0.92824843761005993</v>
      </c>
      <c r="D300">
        <v>1.241597010504998</v>
      </c>
    </row>
    <row r="301" spans="1:4" x14ac:dyDescent="0.3">
      <c r="A301">
        <v>273</v>
      </c>
      <c r="B301">
        <v>-0.55184147219598567</v>
      </c>
      <c r="C301">
        <v>-0.74551382843538661</v>
      </c>
      <c r="D301">
        <v>-0.99717672895707177</v>
      </c>
    </row>
    <row r="302" spans="1:4" x14ac:dyDescent="0.3">
      <c r="A302">
        <v>274</v>
      </c>
      <c r="B302">
        <v>-0.35981986064468791</v>
      </c>
      <c r="C302">
        <v>-0.397165215332344</v>
      </c>
      <c r="D302">
        <v>-0.53123616916914485</v>
      </c>
    </row>
    <row r="303" spans="1:4" x14ac:dyDescent="0.3">
      <c r="A303">
        <v>275</v>
      </c>
      <c r="B303">
        <v>-0.36745598443158767</v>
      </c>
      <c r="C303">
        <v>0.54155095676502052</v>
      </c>
      <c r="D303">
        <v>0.72436216611013438</v>
      </c>
    </row>
    <row r="304" spans="1:4" x14ac:dyDescent="0.3">
      <c r="A304">
        <v>276</v>
      </c>
      <c r="B304">
        <v>0.20356833763458465</v>
      </c>
      <c r="C304">
        <v>0.19454671605355145</v>
      </c>
      <c r="D304">
        <v>0.26021979813676166</v>
      </c>
    </row>
    <row r="305" spans="1:4" x14ac:dyDescent="0.3">
      <c r="A305">
        <v>277</v>
      </c>
      <c r="B305">
        <v>0.12831655263646952</v>
      </c>
      <c r="C305">
        <v>0.67307960211939144</v>
      </c>
      <c r="D305">
        <v>0.90029090054271599</v>
      </c>
    </row>
    <row r="306" spans="1:4" x14ac:dyDescent="0.3">
      <c r="A306">
        <v>278</v>
      </c>
      <c r="B306">
        <v>-0.48215345783271035</v>
      </c>
      <c r="C306">
        <v>-0.16441445630755591</v>
      </c>
      <c r="D306">
        <v>-0.21991579965472566</v>
      </c>
    </row>
    <row r="307" spans="1:4" x14ac:dyDescent="0.3">
      <c r="A307">
        <v>279</v>
      </c>
      <c r="B307">
        <v>-0.74902833701305516</v>
      </c>
      <c r="C307">
        <v>-0.30135335765357973</v>
      </c>
      <c r="D307">
        <v>-0.40308112872418922</v>
      </c>
    </row>
    <row r="308" spans="1:4" x14ac:dyDescent="0.3">
      <c r="A308">
        <v>280</v>
      </c>
      <c r="B308">
        <v>-0.63465534101602372</v>
      </c>
      <c r="C308">
        <v>0.37932065872200871</v>
      </c>
      <c r="D308">
        <v>0.50736783043191691</v>
      </c>
    </row>
    <row r="309" spans="1:4" x14ac:dyDescent="0.3">
      <c r="A309">
        <v>281</v>
      </c>
      <c r="B309">
        <v>-0.68779271034167155</v>
      </c>
      <c r="C309">
        <v>-1.616340350021364</v>
      </c>
      <c r="D309">
        <v>-2.1619679228462818</v>
      </c>
    </row>
    <row r="310" spans="1:4" x14ac:dyDescent="0.3">
      <c r="A310">
        <v>282</v>
      </c>
      <c r="B310">
        <v>-0.22220509611686723</v>
      </c>
      <c r="C310">
        <v>-0.2950866358205485</v>
      </c>
      <c r="D310">
        <v>-0.39469895130454186</v>
      </c>
    </row>
    <row r="311" spans="1:4" x14ac:dyDescent="0.3">
      <c r="A311">
        <v>283</v>
      </c>
      <c r="B311">
        <v>0.1230646567768055</v>
      </c>
      <c r="C311">
        <v>-1.2253062754124568</v>
      </c>
      <c r="D311">
        <v>-1.6389325819088594</v>
      </c>
    </row>
    <row r="312" spans="1:4" x14ac:dyDescent="0.3">
      <c r="A312">
        <v>284</v>
      </c>
      <c r="B312">
        <v>-0.68085803727494465</v>
      </c>
      <c r="C312">
        <v>-0.13091663242598994</v>
      </c>
      <c r="D312">
        <v>-0.17511012446624044</v>
      </c>
    </row>
    <row r="313" spans="1:4" x14ac:dyDescent="0.3">
      <c r="A313">
        <v>285</v>
      </c>
      <c r="B313">
        <v>-3.3836443180207759E-2</v>
      </c>
      <c r="C313">
        <v>2.1521313053863306E-2</v>
      </c>
      <c r="D313">
        <v>2.8786256854486394E-2</v>
      </c>
    </row>
    <row r="314" spans="1:4" x14ac:dyDescent="0.3">
      <c r="A314">
        <v>286</v>
      </c>
      <c r="B314">
        <v>-0.84110440423772037</v>
      </c>
      <c r="C314">
        <v>-0.66139282299636315</v>
      </c>
      <c r="D314">
        <v>-0.88465901856622342</v>
      </c>
    </row>
    <row r="315" spans="1:4" x14ac:dyDescent="0.3">
      <c r="A315">
        <v>287</v>
      </c>
      <c r="B315">
        <v>0.14310830610620237</v>
      </c>
      <c r="C315">
        <v>2.0036038756077477</v>
      </c>
      <c r="D315">
        <v>2.6799598915520408</v>
      </c>
    </row>
    <row r="316" spans="1:4" x14ac:dyDescent="0.3">
      <c r="A316">
        <v>288</v>
      </c>
      <c r="B316">
        <v>-5.6919839640194037E-2</v>
      </c>
      <c r="C316">
        <v>-0.1058908616078775</v>
      </c>
      <c r="D316">
        <v>-0.14163641099212806</v>
      </c>
    </row>
    <row r="317" spans="1:4" x14ac:dyDescent="0.3">
      <c r="A317">
        <v>289</v>
      </c>
      <c r="B317">
        <v>-0.80814811194419733</v>
      </c>
      <c r="C317">
        <v>-0.44639413051625243</v>
      </c>
      <c r="D317">
        <v>-0.59708327587703802</v>
      </c>
    </row>
    <row r="318" spans="1:4" x14ac:dyDescent="0.3">
      <c r="A318">
        <v>290</v>
      </c>
      <c r="B318">
        <v>-0.36326280558819463</v>
      </c>
      <c r="C318">
        <v>0.2768311195112052</v>
      </c>
      <c r="D318">
        <v>0.37028092531436246</v>
      </c>
    </row>
    <row r="319" spans="1:4" x14ac:dyDescent="0.3">
      <c r="A319">
        <v>291</v>
      </c>
      <c r="B319">
        <v>-3.1985856152572073E-2</v>
      </c>
      <c r="C319">
        <v>-0.44272958099387194</v>
      </c>
      <c r="D319">
        <v>-0.59218168536798255</v>
      </c>
    </row>
    <row r="320" spans="1:4" x14ac:dyDescent="0.3">
      <c r="A320">
        <v>292</v>
      </c>
      <c r="B320">
        <v>-0.54161415497096965</v>
      </c>
      <c r="C320">
        <v>1.6852728311296659</v>
      </c>
      <c r="D320">
        <v>2.2541699228745471</v>
      </c>
    </row>
    <row r="321" spans="1:4" x14ac:dyDescent="0.3">
      <c r="A321">
        <v>293</v>
      </c>
      <c r="B321">
        <v>-1.0341881973532163</v>
      </c>
      <c r="C321">
        <v>-0.33660790056631673</v>
      </c>
      <c r="D321">
        <v>-0.45023653810992764</v>
      </c>
    </row>
    <row r="322" spans="1:4" x14ac:dyDescent="0.3">
      <c r="A322">
        <v>294</v>
      </c>
      <c r="B322">
        <v>0.10908455622580451</v>
      </c>
      <c r="C322">
        <v>-0.24455502469551449</v>
      </c>
      <c r="D322">
        <v>-0.32710939794059729</v>
      </c>
    </row>
    <row r="323" spans="1:4" x14ac:dyDescent="0.3">
      <c r="A323">
        <v>295</v>
      </c>
      <c r="B323">
        <v>-0.52865367270825792</v>
      </c>
      <c r="C323">
        <v>-0.25130064338521896</v>
      </c>
      <c r="D323">
        <v>-0.33613213329871705</v>
      </c>
    </row>
    <row r="324" spans="1:4" x14ac:dyDescent="0.3">
      <c r="A324">
        <v>296</v>
      </c>
      <c r="B324">
        <v>0.22639852721555975</v>
      </c>
      <c r="C324">
        <v>-0.56168408142654624</v>
      </c>
      <c r="D324">
        <v>-0.75129162419382867</v>
      </c>
    </row>
    <row r="325" spans="1:4" x14ac:dyDescent="0.3">
      <c r="A325">
        <v>297</v>
      </c>
      <c r="B325">
        <v>-0.51070796981266153</v>
      </c>
      <c r="C325">
        <v>-0.41789869884117425</v>
      </c>
      <c r="D325">
        <v>-0.55896864907312105</v>
      </c>
    </row>
    <row r="326" spans="1:4" x14ac:dyDescent="0.3">
      <c r="A326">
        <v>298</v>
      </c>
      <c r="B326">
        <v>-0.57814943209954572</v>
      </c>
      <c r="C326">
        <v>8.0960812829438122E-3</v>
      </c>
      <c r="D326">
        <v>1.0829073242061515E-2</v>
      </c>
    </row>
    <row r="327" spans="1:4" x14ac:dyDescent="0.3">
      <c r="A327">
        <v>299</v>
      </c>
      <c r="B327">
        <v>-0.57469645606607322</v>
      </c>
      <c r="C327">
        <v>0.66119172284561678</v>
      </c>
      <c r="D327">
        <v>0.88439003309222497</v>
      </c>
    </row>
    <row r="328" spans="1:4" x14ac:dyDescent="0.3">
      <c r="A328">
        <v>300</v>
      </c>
      <c r="B328">
        <v>0.20429530329906295</v>
      </c>
      <c r="C328">
        <v>0.93867093897796983</v>
      </c>
      <c r="D328">
        <v>1.2555378328280595</v>
      </c>
    </row>
    <row r="329" spans="1:4" x14ac:dyDescent="0.3">
      <c r="A329">
        <v>301</v>
      </c>
      <c r="B329">
        <v>-0.68694458407212466</v>
      </c>
      <c r="C329">
        <v>0.7865959160410807</v>
      </c>
      <c r="D329">
        <v>1.0521268857145254</v>
      </c>
    </row>
    <row r="330" spans="1:4" x14ac:dyDescent="0.3">
      <c r="A330">
        <v>302</v>
      </c>
      <c r="B330">
        <v>-0.24976656159344643</v>
      </c>
      <c r="C330">
        <v>1.031164238630945</v>
      </c>
      <c r="D330">
        <v>1.3792540705160554</v>
      </c>
    </row>
    <row r="331" spans="1:4" x14ac:dyDescent="0.3">
      <c r="A331">
        <v>303</v>
      </c>
      <c r="B331">
        <v>-0.57083137215317492</v>
      </c>
      <c r="C331">
        <v>-1.667312092756585</v>
      </c>
      <c r="D331">
        <v>-2.2301461829284883</v>
      </c>
    </row>
    <row r="332" spans="1:4" x14ac:dyDescent="0.3">
      <c r="A332">
        <v>304</v>
      </c>
      <c r="B332">
        <v>-0.3656089143765513</v>
      </c>
      <c r="C332">
        <v>-0.72213314185383592</v>
      </c>
      <c r="D332">
        <v>-0.96590343035831627</v>
      </c>
    </row>
    <row r="333" spans="1:4" x14ac:dyDescent="0.3">
      <c r="A333">
        <v>305</v>
      </c>
      <c r="B333">
        <v>-0.7853080967763989</v>
      </c>
      <c r="C333">
        <v>-0.6420239782541376</v>
      </c>
      <c r="D333">
        <v>-0.85875183816654577</v>
      </c>
    </row>
    <row r="334" spans="1:4" x14ac:dyDescent="0.3">
      <c r="A334">
        <v>306</v>
      </c>
      <c r="B334">
        <v>-0.45954422232261444</v>
      </c>
      <c r="C334">
        <v>0.27727405226517121</v>
      </c>
      <c r="D334">
        <v>0.37087337875774756</v>
      </c>
    </row>
    <row r="335" spans="1:4" x14ac:dyDescent="0.3">
      <c r="A335">
        <v>307</v>
      </c>
      <c r="B335">
        <v>-0.19991959712463592</v>
      </c>
      <c r="C335">
        <v>-0.77083440794511326</v>
      </c>
      <c r="D335">
        <v>-1.0310447696127321</v>
      </c>
    </row>
    <row r="336" spans="1:4" x14ac:dyDescent="0.3">
      <c r="A336">
        <v>308</v>
      </c>
      <c r="B336">
        <v>-0.19412750641410192</v>
      </c>
      <c r="C336">
        <v>-0.51601645439061061</v>
      </c>
      <c r="D336">
        <v>-0.69020798870647881</v>
      </c>
    </row>
    <row r="337" spans="1:4" x14ac:dyDescent="0.3">
      <c r="A337">
        <v>309</v>
      </c>
      <c r="B337">
        <v>-0.48597904328418168</v>
      </c>
      <c r="C337">
        <v>1.0041981075008246</v>
      </c>
      <c r="D337">
        <v>1.3431849898265729</v>
      </c>
    </row>
    <row r="338" spans="1:4" x14ac:dyDescent="0.3">
      <c r="A338">
        <v>310</v>
      </c>
      <c r="B338">
        <v>-0.65094708274119262</v>
      </c>
      <c r="C338">
        <v>1.2247538535354987</v>
      </c>
      <c r="D338">
        <v>1.63819367912898</v>
      </c>
    </row>
    <row r="339" spans="1:4" x14ac:dyDescent="0.3">
      <c r="A339">
        <v>311</v>
      </c>
      <c r="B339">
        <v>-0.829077098644046</v>
      </c>
      <c r="C339">
        <v>0.31579964918611769</v>
      </c>
      <c r="D339">
        <v>0.4224040509645578</v>
      </c>
    </row>
    <row r="340" spans="1:4" x14ac:dyDescent="0.3">
      <c r="A340">
        <v>312</v>
      </c>
      <c r="B340">
        <v>-0.21238875552843048</v>
      </c>
      <c r="C340">
        <v>-0.6210302971665127</v>
      </c>
      <c r="D340">
        <v>-0.83067132585779235</v>
      </c>
    </row>
    <row r="341" spans="1:4" x14ac:dyDescent="0.3">
      <c r="A341">
        <v>313</v>
      </c>
      <c r="B341">
        <v>-0.38689848961476281</v>
      </c>
      <c r="C341">
        <v>6.9138195457839002E-2</v>
      </c>
      <c r="D341">
        <v>9.2477157314886524E-2</v>
      </c>
    </row>
    <row r="342" spans="1:4" x14ac:dyDescent="0.3">
      <c r="A342">
        <v>314</v>
      </c>
      <c r="B342">
        <v>-0.31790160063921469</v>
      </c>
      <c r="C342">
        <v>3.0186440720702534E-3</v>
      </c>
      <c r="D342">
        <v>4.037646931365481E-3</v>
      </c>
    </row>
    <row r="343" spans="1:4" x14ac:dyDescent="0.3">
      <c r="A343">
        <v>315</v>
      </c>
      <c r="B343">
        <v>0.16962584566592276</v>
      </c>
      <c r="C343">
        <v>-0.36529944551648347</v>
      </c>
      <c r="D343">
        <v>-0.48861348009392425</v>
      </c>
    </row>
    <row r="344" spans="1:4" x14ac:dyDescent="0.3">
      <c r="A344">
        <v>316</v>
      </c>
      <c r="B344">
        <v>-0.44081393542279251</v>
      </c>
      <c r="C344">
        <v>-0.11682704428898621</v>
      </c>
      <c r="D344">
        <v>-0.15626431788972645</v>
      </c>
    </row>
    <row r="345" spans="1:4" x14ac:dyDescent="0.3">
      <c r="A345">
        <v>317</v>
      </c>
      <c r="B345">
        <v>-0.98135421043916993</v>
      </c>
      <c r="C345">
        <v>0.81350044413568368</v>
      </c>
      <c r="D345">
        <v>1.0881135680485272</v>
      </c>
    </row>
    <row r="346" spans="1:4" x14ac:dyDescent="0.3">
      <c r="A346">
        <v>318</v>
      </c>
      <c r="B346">
        <v>-0.62015331624252834</v>
      </c>
      <c r="C346">
        <v>-0.47524370794182924</v>
      </c>
      <c r="D346">
        <v>-0.63567159731623424</v>
      </c>
    </row>
    <row r="347" spans="1:4" x14ac:dyDescent="0.3">
      <c r="A347">
        <v>319</v>
      </c>
      <c r="B347">
        <v>-0.89824822379601599</v>
      </c>
      <c r="C347">
        <v>-0.47617597020362934</v>
      </c>
      <c r="D347">
        <v>-0.63691856309647066</v>
      </c>
    </row>
    <row r="348" spans="1:4" x14ac:dyDescent="0.3">
      <c r="A348">
        <v>320</v>
      </c>
      <c r="B348">
        <v>-0.4837740385486724</v>
      </c>
      <c r="C348">
        <v>-0.32342967559230718</v>
      </c>
      <c r="D348">
        <v>-0.43260974331173807</v>
      </c>
    </row>
    <row r="349" spans="1:4" x14ac:dyDescent="0.3">
      <c r="A349">
        <v>321</v>
      </c>
      <c r="B349">
        <v>-0.88783647841092173</v>
      </c>
      <c r="C349">
        <v>0.20965360328660865</v>
      </c>
      <c r="D349">
        <v>0.28042631318880129</v>
      </c>
    </row>
    <row r="350" spans="1:4" x14ac:dyDescent="0.3">
      <c r="A350">
        <v>322</v>
      </c>
      <c r="B350">
        <v>-0.1834400317000825</v>
      </c>
      <c r="C350">
        <v>-0.10718755373739325</v>
      </c>
      <c r="D350">
        <v>-0.14337082713151555</v>
      </c>
    </row>
    <row r="351" spans="1:4" x14ac:dyDescent="0.3">
      <c r="A351">
        <v>323</v>
      </c>
      <c r="B351">
        <v>-0.49744663456055571</v>
      </c>
      <c r="C351">
        <v>-0.8439505471239257</v>
      </c>
      <c r="D351">
        <v>-1.1288427040297424</v>
      </c>
    </row>
    <row r="352" spans="1:4" x14ac:dyDescent="0.3">
      <c r="A352">
        <v>324</v>
      </c>
      <c r="B352">
        <v>6.3222466392062374E-2</v>
      </c>
      <c r="C352">
        <v>0.83829420494650964</v>
      </c>
      <c r="D352">
        <v>1.1212769519602266</v>
      </c>
    </row>
    <row r="353" spans="1:4" x14ac:dyDescent="0.3">
      <c r="A353">
        <v>325</v>
      </c>
      <c r="B353">
        <v>-0.8159853835193096</v>
      </c>
      <c r="C353">
        <v>0.51781148451584236</v>
      </c>
      <c r="D353">
        <v>0.69260896666340632</v>
      </c>
    </row>
    <row r="354" spans="1:4" x14ac:dyDescent="0.3">
      <c r="A354">
        <v>326</v>
      </c>
      <c r="B354">
        <v>0.15034998638482275</v>
      </c>
      <c r="C354">
        <v>0.50444706891883417</v>
      </c>
      <c r="D354">
        <v>0.67473312892419723</v>
      </c>
    </row>
    <row r="355" spans="1:4" x14ac:dyDescent="0.3">
      <c r="A355">
        <v>327</v>
      </c>
      <c r="B355">
        <v>-0.53727378379994661</v>
      </c>
      <c r="C355">
        <v>0.43122980332878591</v>
      </c>
      <c r="D355">
        <v>0.57679993088078463</v>
      </c>
    </row>
    <row r="356" spans="1:4" x14ac:dyDescent="0.3">
      <c r="A356">
        <v>328</v>
      </c>
      <c r="B356">
        <v>5.4745179325939704E-2</v>
      </c>
      <c r="C356">
        <v>-0.81047765141462125</v>
      </c>
      <c r="D356">
        <v>-1.0840703720098566</v>
      </c>
    </row>
    <row r="357" spans="1:4" x14ac:dyDescent="0.3">
      <c r="A357">
        <v>329</v>
      </c>
      <c r="B357">
        <v>-0.51142544970420489</v>
      </c>
      <c r="C357">
        <v>-1.0208172437597409</v>
      </c>
      <c r="D357">
        <v>-1.3654142433972789</v>
      </c>
    </row>
    <row r="358" spans="1:4" x14ac:dyDescent="0.3">
      <c r="A358">
        <v>330</v>
      </c>
      <c r="B358">
        <v>-0.89553174133132074</v>
      </c>
      <c r="C358">
        <v>-0.12784193827821289</v>
      </c>
      <c r="D358">
        <v>-0.17099750665033964</v>
      </c>
    </row>
    <row r="359" spans="1:4" x14ac:dyDescent="0.3">
      <c r="A359">
        <v>331</v>
      </c>
      <c r="B359">
        <v>-0.67740851927202173</v>
      </c>
      <c r="C359">
        <v>0.38376126286679141</v>
      </c>
      <c r="D359">
        <v>0.51330744811141826</v>
      </c>
    </row>
    <row r="360" spans="1:4" x14ac:dyDescent="0.3">
      <c r="A360">
        <v>332</v>
      </c>
      <c r="B360">
        <v>-1.1951832517886085</v>
      </c>
      <c r="C360">
        <v>-0.33231315472687939</v>
      </c>
      <c r="D360">
        <v>-0.4444920160842798</v>
      </c>
    </row>
    <row r="361" spans="1:4" x14ac:dyDescent="0.3">
      <c r="A361">
        <v>333</v>
      </c>
      <c r="B361">
        <v>-0.48677887057718727</v>
      </c>
      <c r="C361">
        <v>0.25042758675851601</v>
      </c>
      <c r="D361">
        <v>0.33496435918373241</v>
      </c>
    </row>
    <row r="362" spans="1:4" x14ac:dyDescent="0.3">
      <c r="A362">
        <v>334</v>
      </c>
      <c r="B362">
        <v>-0.43011163228862498</v>
      </c>
      <c r="C362">
        <v>0.73536126599577645</v>
      </c>
      <c r="D362">
        <v>0.98359696877299851</v>
      </c>
    </row>
    <row r="363" spans="1:4" x14ac:dyDescent="0.3">
      <c r="A363">
        <v>335</v>
      </c>
      <c r="B363">
        <v>-0.435353644059778</v>
      </c>
      <c r="C363">
        <v>-0.12577631137769535</v>
      </c>
      <c r="D363">
        <v>-0.16823458663820962</v>
      </c>
    </row>
    <row r="364" spans="1:4" x14ac:dyDescent="0.3">
      <c r="A364">
        <v>336</v>
      </c>
      <c r="B364">
        <v>-0.56621381753531985</v>
      </c>
      <c r="C364">
        <v>6.1057973487859685E-2</v>
      </c>
      <c r="D364">
        <v>8.1669297009758238E-2</v>
      </c>
    </row>
    <row r="365" spans="1:4" x14ac:dyDescent="0.3">
      <c r="A365">
        <v>337</v>
      </c>
      <c r="B365">
        <v>-0.55459467957726938</v>
      </c>
      <c r="C365">
        <v>0.25754150766226724</v>
      </c>
      <c r="D365">
        <v>0.34447972443423336</v>
      </c>
    </row>
    <row r="366" spans="1:4" x14ac:dyDescent="0.3">
      <c r="A366">
        <v>338</v>
      </c>
      <c r="B366">
        <v>-0.75812134341556847</v>
      </c>
      <c r="C366">
        <v>0.5590291489166096</v>
      </c>
      <c r="D366">
        <v>0.74774046683781203</v>
      </c>
    </row>
    <row r="367" spans="1:4" x14ac:dyDescent="0.3">
      <c r="A367">
        <v>339</v>
      </c>
      <c r="B367">
        <v>0.24044474821800577</v>
      </c>
      <c r="C367">
        <v>0.32034635099183306</v>
      </c>
      <c r="D367">
        <v>0.42848558166356804</v>
      </c>
    </row>
    <row r="368" spans="1:4" x14ac:dyDescent="0.3">
      <c r="A368">
        <v>340</v>
      </c>
      <c r="B368">
        <v>-0.15166384246890496</v>
      </c>
      <c r="C368">
        <v>-1.459384299827686</v>
      </c>
      <c r="D368">
        <v>-1.9520282614309756</v>
      </c>
    </row>
    <row r="369" spans="1:4" x14ac:dyDescent="0.3">
      <c r="A369">
        <v>341</v>
      </c>
      <c r="B369">
        <v>-0.27686067842956952</v>
      </c>
      <c r="C369">
        <v>1.3525463366355468</v>
      </c>
      <c r="D369">
        <v>1.8091250360300979</v>
      </c>
    </row>
    <row r="370" spans="1:4" x14ac:dyDescent="0.3">
      <c r="A370">
        <v>342</v>
      </c>
      <c r="B370">
        <v>-0.29793726983077801</v>
      </c>
      <c r="C370">
        <v>-0.43593986895955056</v>
      </c>
      <c r="D370">
        <v>-0.58309997208688291</v>
      </c>
    </row>
    <row r="371" spans="1:4" x14ac:dyDescent="0.3">
      <c r="A371">
        <v>343</v>
      </c>
      <c r="B371">
        <v>-0.88194330221745343</v>
      </c>
      <c r="C371">
        <v>0.53006533844180981</v>
      </c>
      <c r="D371">
        <v>0.70899935073000186</v>
      </c>
    </row>
    <row r="372" spans="1:4" x14ac:dyDescent="0.3">
      <c r="A372">
        <v>344</v>
      </c>
      <c r="B372">
        <v>-1.0534373606337353</v>
      </c>
      <c r="C372">
        <v>0.25125177341089278</v>
      </c>
      <c r="D372">
        <v>0.33606676630043469</v>
      </c>
    </row>
    <row r="373" spans="1:4" x14ac:dyDescent="0.3">
      <c r="A373">
        <v>345</v>
      </c>
      <c r="B373">
        <v>-0.80673849505416984</v>
      </c>
      <c r="C373">
        <v>-5.997315293851968E-2</v>
      </c>
      <c r="D373">
        <v>-8.0218273882304555E-2</v>
      </c>
    </row>
    <row r="374" spans="1:4" x14ac:dyDescent="0.3">
      <c r="A374">
        <v>346</v>
      </c>
      <c r="B374">
        <v>-0.50700587733883273</v>
      </c>
      <c r="C374">
        <v>0.86149456172580208</v>
      </c>
      <c r="D374">
        <v>1.152309046874368</v>
      </c>
    </row>
    <row r="375" spans="1:4" x14ac:dyDescent="0.3">
      <c r="A375">
        <v>347</v>
      </c>
      <c r="B375">
        <v>-0.52305768541987085</v>
      </c>
      <c r="C375">
        <v>0.33612892398960087</v>
      </c>
      <c r="D375">
        <v>0.44959587354033947</v>
      </c>
    </row>
    <row r="376" spans="1:4" x14ac:dyDescent="0.3">
      <c r="A376">
        <v>348</v>
      </c>
      <c r="B376">
        <v>-0.19582828270990318</v>
      </c>
      <c r="C376">
        <v>-0.3361779090216539</v>
      </c>
      <c r="D376">
        <v>-0.44966139443635422</v>
      </c>
    </row>
    <row r="377" spans="1:4" x14ac:dyDescent="0.3">
      <c r="A377">
        <v>349</v>
      </c>
      <c r="B377">
        <v>-0.58700703083734485</v>
      </c>
      <c r="C377">
        <v>0.50089595198546621</v>
      </c>
      <c r="D377">
        <v>0.66998326241240957</v>
      </c>
    </row>
    <row r="378" spans="1:4" x14ac:dyDescent="0.3">
      <c r="A378">
        <v>350</v>
      </c>
      <c r="B378">
        <v>-0.30568715300614296</v>
      </c>
      <c r="C378">
        <v>1.0386361186962048</v>
      </c>
      <c r="D378">
        <v>1.3892482311049639</v>
      </c>
    </row>
    <row r="379" spans="1:4" x14ac:dyDescent="0.3">
      <c r="A379">
        <v>351</v>
      </c>
      <c r="B379">
        <v>-0.72379935608911272</v>
      </c>
      <c r="C379">
        <v>-0.48779754405063747</v>
      </c>
      <c r="D379">
        <v>-0.65246322846963212</v>
      </c>
    </row>
    <row r="380" spans="1:4" x14ac:dyDescent="0.3">
      <c r="A380">
        <v>352</v>
      </c>
      <c r="B380">
        <v>-1.5151745336375277</v>
      </c>
      <c r="C380">
        <v>0.79073441307630488</v>
      </c>
      <c r="D380">
        <v>1.0576624140695718</v>
      </c>
    </row>
    <row r="381" spans="1:4" x14ac:dyDescent="0.3">
      <c r="A381">
        <v>353</v>
      </c>
      <c r="B381">
        <v>-1.1730014889299067</v>
      </c>
      <c r="C381">
        <v>0.49213046769530211</v>
      </c>
      <c r="D381">
        <v>0.65825881597184566</v>
      </c>
    </row>
    <row r="382" spans="1:4" x14ac:dyDescent="0.3">
      <c r="A382">
        <v>354</v>
      </c>
      <c r="B382">
        <v>-0.69287289721816858</v>
      </c>
      <c r="C382">
        <v>-0.17338428794646843</v>
      </c>
      <c r="D382">
        <v>-0.23191357492303732</v>
      </c>
    </row>
    <row r="383" spans="1:4" x14ac:dyDescent="0.3">
      <c r="A383">
        <v>355</v>
      </c>
      <c r="B383">
        <v>-1.1101428293924138</v>
      </c>
      <c r="C383">
        <v>-0.76242111333146334</v>
      </c>
      <c r="D383">
        <v>-1.0197914014220995</v>
      </c>
    </row>
    <row r="384" spans="1:4" x14ac:dyDescent="0.3">
      <c r="A384">
        <v>356</v>
      </c>
      <c r="B384">
        <v>-1.1598853687310695</v>
      </c>
      <c r="C384">
        <v>0.85674189759859731</v>
      </c>
      <c r="D384">
        <v>1.1459520272089596</v>
      </c>
    </row>
    <row r="385" spans="1:4" x14ac:dyDescent="0.3">
      <c r="A385">
        <v>357</v>
      </c>
      <c r="B385">
        <v>-0.6301316178231039</v>
      </c>
      <c r="C385">
        <v>-5.6710659307032563E-2</v>
      </c>
      <c r="D385">
        <v>-7.5854461161999578E-2</v>
      </c>
    </row>
    <row r="386" spans="1:4" x14ac:dyDescent="0.3">
      <c r="A386">
        <v>358</v>
      </c>
      <c r="B386">
        <v>-1.3178598667964418</v>
      </c>
      <c r="C386">
        <v>0.92641427437618806</v>
      </c>
      <c r="D386">
        <v>1.2391436892865786</v>
      </c>
    </row>
    <row r="387" spans="1:4" x14ac:dyDescent="0.3">
      <c r="A387">
        <v>359</v>
      </c>
      <c r="B387">
        <v>-1.0873670485774589</v>
      </c>
      <c r="C387">
        <v>-1.0119293692475915</v>
      </c>
      <c r="D387">
        <v>-1.3535260915007454</v>
      </c>
    </row>
    <row r="388" spans="1:4" x14ac:dyDescent="0.3">
      <c r="A388">
        <v>360</v>
      </c>
      <c r="B388">
        <v>-0.69904100613096309</v>
      </c>
      <c r="C388">
        <v>-0.60736526868192531</v>
      </c>
      <c r="D388">
        <v>-0.81239339742021544</v>
      </c>
    </row>
    <row r="389" spans="1:4" x14ac:dyDescent="0.3">
      <c r="A389">
        <v>361</v>
      </c>
      <c r="B389">
        <v>-0.838689612349512</v>
      </c>
      <c r="C389">
        <v>0.40018530351744541</v>
      </c>
      <c r="D389">
        <v>0.53527574770238506</v>
      </c>
    </row>
    <row r="390" spans="1:4" x14ac:dyDescent="0.3">
      <c r="A390">
        <v>362</v>
      </c>
      <c r="B390">
        <v>-0.56022322462585472</v>
      </c>
      <c r="C390">
        <v>-1.3294227412781567</v>
      </c>
      <c r="D390">
        <v>-1.7781956148701956</v>
      </c>
    </row>
    <row r="391" spans="1:4" x14ac:dyDescent="0.3">
      <c r="A391">
        <v>363</v>
      </c>
      <c r="B391">
        <v>-0.5493767465825673</v>
      </c>
      <c r="C391">
        <v>-0.60090060454962491</v>
      </c>
      <c r="D391">
        <v>-0.80374645837311209</v>
      </c>
    </row>
    <row r="392" spans="1:4" x14ac:dyDescent="0.3">
      <c r="A392">
        <v>364</v>
      </c>
      <c r="B392">
        <v>-0.34668383067351627</v>
      </c>
      <c r="C392">
        <v>-1.2915473786159002</v>
      </c>
      <c r="D392">
        <v>-1.7275346763241239</v>
      </c>
    </row>
    <row r="393" spans="1:4" x14ac:dyDescent="0.3">
      <c r="A393">
        <v>365</v>
      </c>
      <c r="B393">
        <v>-0.49786055855832911</v>
      </c>
      <c r="C393">
        <v>-4.2426522363749331E-2</v>
      </c>
      <c r="D393">
        <v>-5.6748431991525856E-2</v>
      </c>
    </row>
    <row r="394" spans="1:4" x14ac:dyDescent="0.3">
      <c r="A394">
        <v>366</v>
      </c>
      <c r="B394">
        <v>-1.4684978823163859</v>
      </c>
      <c r="C394">
        <v>0.91211723273707923</v>
      </c>
      <c r="D394">
        <v>1.2200203991856156</v>
      </c>
    </row>
    <row r="395" spans="1:4" x14ac:dyDescent="0.3">
      <c r="A395">
        <v>367</v>
      </c>
      <c r="B395">
        <v>-0.56872654467768713</v>
      </c>
      <c r="C395">
        <v>0.44378907658691386</v>
      </c>
      <c r="D395">
        <v>0.59359883460052087</v>
      </c>
    </row>
    <row r="396" spans="1:4" x14ac:dyDescent="0.3">
      <c r="A396">
        <v>368</v>
      </c>
      <c r="B396">
        <v>-1.3564357898396089</v>
      </c>
      <c r="C396">
        <v>3.1597522174666492E-2</v>
      </c>
      <c r="D396">
        <v>4.2263889150666888E-2</v>
      </c>
    </row>
    <row r="397" spans="1:4" x14ac:dyDescent="0.3">
      <c r="A397">
        <v>369</v>
      </c>
      <c r="B397">
        <v>-1.2496549111457815</v>
      </c>
      <c r="C397">
        <v>-0.92689944076175657</v>
      </c>
      <c r="D397">
        <v>-1.2397926331571121</v>
      </c>
    </row>
    <row r="398" spans="1:4" x14ac:dyDescent="0.3">
      <c r="A398">
        <v>370</v>
      </c>
      <c r="B398">
        <v>-0.52721495782770988</v>
      </c>
      <c r="C398">
        <v>-0.60909020905087607</v>
      </c>
      <c r="D398">
        <v>-0.81470062544087629</v>
      </c>
    </row>
    <row r="399" spans="1:4" x14ac:dyDescent="0.3">
      <c r="A399">
        <v>371</v>
      </c>
      <c r="B399">
        <v>-1.5869723165510383</v>
      </c>
      <c r="C399">
        <v>0.1267513851631219</v>
      </c>
      <c r="D399">
        <v>0.16953881581647187</v>
      </c>
    </row>
    <row r="400" spans="1:4" x14ac:dyDescent="0.3">
      <c r="A400">
        <v>372</v>
      </c>
      <c r="B400">
        <v>-0.5786036982388123</v>
      </c>
      <c r="C400">
        <v>0.25139087990095016</v>
      </c>
      <c r="D400">
        <v>0.33625283093054792</v>
      </c>
    </row>
    <row r="401" spans="1:4" x14ac:dyDescent="0.3">
      <c r="A401">
        <v>373</v>
      </c>
      <c r="B401">
        <v>-0.9983943075132532</v>
      </c>
      <c r="C401">
        <v>2.2126265650908676</v>
      </c>
      <c r="D401">
        <v>2.9595423135361183</v>
      </c>
    </row>
    <row r="402" spans="1:4" x14ac:dyDescent="0.3">
      <c r="A402">
        <v>374</v>
      </c>
      <c r="B402">
        <v>-1.173711738441328</v>
      </c>
      <c r="C402">
        <v>-0.90983521570611403</v>
      </c>
      <c r="D402">
        <v>-1.216968042285492</v>
      </c>
    </row>
    <row r="403" spans="1:4" x14ac:dyDescent="0.3">
      <c r="A403">
        <v>375</v>
      </c>
      <c r="B403">
        <v>-1.2664321388405433</v>
      </c>
      <c r="C403">
        <v>1.2461444717472279</v>
      </c>
      <c r="D403">
        <v>1.6668051225189806</v>
      </c>
    </row>
    <row r="404" spans="1:4" x14ac:dyDescent="0.3">
      <c r="A404">
        <v>376</v>
      </c>
      <c r="B404">
        <v>-1.2523913492832455</v>
      </c>
      <c r="C404">
        <v>0.32207566307934554</v>
      </c>
      <c r="D404">
        <v>0.43079865716263782</v>
      </c>
    </row>
    <row r="405" spans="1:4" x14ac:dyDescent="0.3">
      <c r="A405">
        <v>377</v>
      </c>
      <c r="B405">
        <v>-0.73364662971228145</v>
      </c>
      <c r="C405">
        <v>0.16318326442623698</v>
      </c>
      <c r="D405">
        <v>0.21826899466452351</v>
      </c>
    </row>
    <row r="406" spans="1:4" x14ac:dyDescent="0.3">
      <c r="A406">
        <v>378</v>
      </c>
      <c r="B406">
        <v>-1.0934571275858938</v>
      </c>
      <c r="C406">
        <v>-0.38218471273457322</v>
      </c>
      <c r="D406">
        <v>-0.51119870237938869</v>
      </c>
    </row>
    <row r="407" spans="1:4" x14ac:dyDescent="0.3">
      <c r="A407">
        <v>379</v>
      </c>
      <c r="B407">
        <v>-0.95665461137443308</v>
      </c>
      <c r="C407">
        <v>1.5643453857124381</v>
      </c>
      <c r="D407">
        <v>2.092421032561727</v>
      </c>
    </row>
    <row r="408" spans="1:4" x14ac:dyDescent="0.3">
      <c r="A408">
        <v>380</v>
      </c>
      <c r="B408">
        <v>-0.59954971461209028</v>
      </c>
      <c r="C408">
        <v>1.3539978932558774</v>
      </c>
      <c r="D408">
        <v>1.8110665942243906</v>
      </c>
    </row>
    <row r="409" spans="1:4" x14ac:dyDescent="0.3">
      <c r="A409">
        <v>381</v>
      </c>
      <c r="B409">
        <v>-1.2334580199650624</v>
      </c>
      <c r="C409">
        <v>0.3553612552590828</v>
      </c>
      <c r="D409">
        <v>0.47532045765136771</v>
      </c>
    </row>
    <row r="410" spans="1:4" x14ac:dyDescent="0.3">
      <c r="A410">
        <v>382</v>
      </c>
      <c r="B410">
        <v>-1.3083532065338512</v>
      </c>
      <c r="C410">
        <v>0.94742274077439248</v>
      </c>
      <c r="D410">
        <v>1.2672439779791869</v>
      </c>
    </row>
    <row r="411" spans="1:4" x14ac:dyDescent="0.3">
      <c r="A411">
        <v>383</v>
      </c>
      <c r="B411">
        <v>-1.3433305075473507</v>
      </c>
      <c r="C411">
        <v>0.30861054339006722</v>
      </c>
      <c r="D411">
        <v>0.41278812067809062</v>
      </c>
    </row>
    <row r="412" spans="1:4" x14ac:dyDescent="0.3">
      <c r="A412">
        <v>384</v>
      </c>
      <c r="B412">
        <v>-0.88631081803409717</v>
      </c>
      <c r="C412">
        <v>0.46548905148881742</v>
      </c>
      <c r="D412">
        <v>0.62262406413455118</v>
      </c>
    </row>
    <row r="413" spans="1:4" x14ac:dyDescent="0.3">
      <c r="A413">
        <v>385</v>
      </c>
      <c r="B413">
        <v>-1.3257407829209078</v>
      </c>
      <c r="C413">
        <v>-0.6434275417377664</v>
      </c>
      <c r="D413">
        <v>-0.86062920219401917</v>
      </c>
    </row>
    <row r="414" spans="1:4" x14ac:dyDescent="0.3">
      <c r="A414">
        <v>386</v>
      </c>
      <c r="B414">
        <v>-1.7659659576972215</v>
      </c>
      <c r="C414">
        <v>-0.3878413006260053</v>
      </c>
      <c r="D414">
        <v>-0.51876478310853413</v>
      </c>
    </row>
    <row r="415" spans="1:4" x14ac:dyDescent="0.3">
      <c r="A415">
        <v>387</v>
      </c>
      <c r="B415">
        <v>-0.90985682278181812</v>
      </c>
      <c r="C415">
        <v>-1.0538694786438447</v>
      </c>
      <c r="D415">
        <v>-1.4096239122314875</v>
      </c>
    </row>
    <row r="416" spans="1:4" x14ac:dyDescent="0.3">
      <c r="A416">
        <v>388</v>
      </c>
      <c r="B416">
        <v>-0.80040486706796798</v>
      </c>
      <c r="C416">
        <v>1.3163966642891574</v>
      </c>
      <c r="D416">
        <v>1.7607723286109802</v>
      </c>
    </row>
    <row r="417" spans="1:4" x14ac:dyDescent="0.3">
      <c r="A417">
        <v>389</v>
      </c>
      <c r="B417">
        <v>-1.3000040072502592</v>
      </c>
      <c r="C417">
        <v>2.4041653126782334</v>
      </c>
      <c r="D417">
        <v>3.2157387441087772</v>
      </c>
    </row>
    <row r="418" spans="1:4" x14ac:dyDescent="0.3">
      <c r="A418">
        <v>390</v>
      </c>
      <c r="B418">
        <v>-1.0527487793736496</v>
      </c>
      <c r="C418">
        <v>0.44792380930873466</v>
      </c>
      <c r="D418">
        <v>0.59912932792391116</v>
      </c>
    </row>
    <row r="419" spans="1:4" x14ac:dyDescent="0.3">
      <c r="A419">
        <v>391</v>
      </c>
      <c r="B419">
        <v>-1.3829866025556314</v>
      </c>
      <c r="C419">
        <v>0.31476781999222081</v>
      </c>
      <c r="D419">
        <v>0.42102390747000734</v>
      </c>
    </row>
    <row r="420" spans="1:4" x14ac:dyDescent="0.3">
      <c r="A420">
        <v>392</v>
      </c>
      <c r="B420">
        <v>-1.3766942483615703</v>
      </c>
      <c r="C420">
        <v>-0.37486845226582122</v>
      </c>
      <c r="D420">
        <v>-0.5014126938519019</v>
      </c>
    </row>
    <row r="421" spans="1:4" x14ac:dyDescent="0.3">
      <c r="A421">
        <v>393</v>
      </c>
      <c r="B421">
        <v>1.1539825364952641</v>
      </c>
      <c r="C421">
        <v>0.56786147666224696</v>
      </c>
      <c r="D421">
        <v>0.75955432106095311</v>
      </c>
    </row>
    <row r="422" spans="1:4" x14ac:dyDescent="0.3">
      <c r="A422">
        <v>394</v>
      </c>
      <c r="B422">
        <v>1.060061232980682</v>
      </c>
      <c r="C422">
        <v>0.38643224408165855</v>
      </c>
      <c r="D422">
        <v>0.51688007172932859</v>
      </c>
    </row>
    <row r="423" spans="1:4" x14ac:dyDescent="0.3">
      <c r="A423">
        <v>395</v>
      </c>
      <c r="B423">
        <v>1.3492234128620533</v>
      </c>
      <c r="C423">
        <v>-1.3950214487765884</v>
      </c>
      <c r="D423">
        <v>-1.8659384602368356</v>
      </c>
    </row>
    <row r="424" spans="1:4" x14ac:dyDescent="0.3">
      <c r="A424">
        <v>396</v>
      </c>
      <c r="B424">
        <v>1.325273326671943</v>
      </c>
      <c r="C424">
        <v>0.65862420134827704</v>
      </c>
      <c r="D424">
        <v>0.88095579406057956</v>
      </c>
    </row>
    <row r="425" spans="1:4" x14ac:dyDescent="0.3">
      <c r="A425">
        <v>397</v>
      </c>
      <c r="B425">
        <v>0.88387434221589989</v>
      </c>
      <c r="C425">
        <v>-0.14267489224873542</v>
      </c>
      <c r="D425">
        <v>-0.19083761686283371</v>
      </c>
    </row>
    <row r="426" spans="1:4" x14ac:dyDescent="0.3">
      <c r="A426">
        <v>398</v>
      </c>
      <c r="B426">
        <v>1.1362822986906409</v>
      </c>
      <c r="C426">
        <v>1.652402062818713</v>
      </c>
      <c r="D426">
        <v>2.2102029782352868</v>
      </c>
    </row>
    <row r="427" spans="1:4" x14ac:dyDescent="0.3">
      <c r="A427">
        <v>399</v>
      </c>
      <c r="B427">
        <v>1.0072896920509009</v>
      </c>
      <c r="C427">
        <v>-0.45104887702681529</v>
      </c>
      <c r="D427">
        <v>-0.60330932390255732</v>
      </c>
    </row>
    <row r="428" spans="1:4" x14ac:dyDescent="0.3">
      <c r="A428">
        <v>400</v>
      </c>
      <c r="B428">
        <v>1.0671655062797993</v>
      </c>
      <c r="C428">
        <v>0.59274461793990652</v>
      </c>
      <c r="D428">
        <v>0.79283725757939194</v>
      </c>
    </row>
    <row r="429" spans="1:4" x14ac:dyDescent="0.3">
      <c r="A429">
        <v>401</v>
      </c>
      <c r="B429">
        <v>1.2885140508940018</v>
      </c>
      <c r="C429">
        <v>0.24953316758518818</v>
      </c>
      <c r="D429">
        <v>0.33376801117306254</v>
      </c>
    </row>
    <row r="430" spans="1:4" x14ac:dyDescent="0.3">
      <c r="A430">
        <v>402</v>
      </c>
      <c r="B430">
        <v>1.1287905021773255</v>
      </c>
      <c r="C430">
        <v>-0.2341371530300056</v>
      </c>
      <c r="D430">
        <v>-0.3131747681673186</v>
      </c>
    </row>
    <row r="431" spans="1:4" x14ac:dyDescent="0.3">
      <c r="A431">
        <v>403</v>
      </c>
      <c r="B431">
        <v>1.4973094268395364</v>
      </c>
      <c r="C431">
        <v>-0.45966083961175119</v>
      </c>
      <c r="D431">
        <v>-0.61482842435756835</v>
      </c>
    </row>
    <row r="432" spans="1:4" x14ac:dyDescent="0.3">
      <c r="A432">
        <v>404</v>
      </c>
      <c r="B432">
        <v>1.4159291055032517</v>
      </c>
      <c r="C432">
        <v>-0.11609608737919208</v>
      </c>
      <c r="D432">
        <v>-0.15528661205448147</v>
      </c>
    </row>
    <row r="433" spans="1:4" x14ac:dyDescent="0.3">
      <c r="A433">
        <v>405</v>
      </c>
      <c r="B433">
        <v>1.1247022652705256</v>
      </c>
      <c r="C433">
        <v>0.19778245677890349</v>
      </c>
      <c r="D433">
        <v>0.26454782697967588</v>
      </c>
    </row>
    <row r="434" spans="1:4" x14ac:dyDescent="0.3">
      <c r="A434">
        <v>406</v>
      </c>
      <c r="B434">
        <v>0.90842752006980043</v>
      </c>
      <c r="C434">
        <v>-2.8367268589245653E-2</v>
      </c>
      <c r="D434">
        <v>-3.7943199740019723E-2</v>
      </c>
    </row>
    <row r="435" spans="1:4" x14ac:dyDescent="0.3">
      <c r="A435">
        <v>407</v>
      </c>
      <c r="B435">
        <v>-0.2906952394525989</v>
      </c>
      <c r="C435">
        <v>0.3105109117035979</v>
      </c>
      <c r="D435">
        <v>0.41532999580692254</v>
      </c>
    </row>
    <row r="436" spans="1:4" x14ac:dyDescent="0.3">
      <c r="A436">
        <v>408</v>
      </c>
      <c r="B436">
        <v>0.71337660331504016</v>
      </c>
      <c r="C436">
        <v>0.43693238065629325</v>
      </c>
      <c r="D436">
        <v>0.58442752568744671</v>
      </c>
    </row>
    <row r="437" spans="1:4" x14ac:dyDescent="0.3">
      <c r="A437">
        <v>409</v>
      </c>
      <c r="B437">
        <v>0.57902460557092783</v>
      </c>
      <c r="C437">
        <v>0.45968482532447275</v>
      </c>
      <c r="D437">
        <v>0.61486050692081673</v>
      </c>
    </row>
    <row r="438" spans="1:4" x14ac:dyDescent="0.3">
      <c r="A438">
        <v>410</v>
      </c>
      <c r="B438">
        <v>1.8578432776452478</v>
      </c>
      <c r="C438">
        <v>0.62686796475413264</v>
      </c>
      <c r="D438">
        <v>0.83847961330697163</v>
      </c>
    </row>
    <row r="439" spans="1:4" x14ac:dyDescent="0.3">
      <c r="A439">
        <v>411</v>
      </c>
      <c r="B439">
        <v>0.43681139061767071</v>
      </c>
      <c r="C439">
        <v>-0.96971531331920535</v>
      </c>
      <c r="D439">
        <v>-1.2970618481814449</v>
      </c>
    </row>
    <row r="440" spans="1:4" x14ac:dyDescent="0.3">
      <c r="A440">
        <v>412</v>
      </c>
      <c r="B440">
        <v>0.63159813489537531</v>
      </c>
      <c r="C440">
        <v>0.38981189688172357</v>
      </c>
      <c r="D440">
        <v>0.52140059300691821</v>
      </c>
    </row>
    <row r="441" spans="1:4" x14ac:dyDescent="0.3">
      <c r="A441">
        <v>413</v>
      </c>
      <c r="B441">
        <v>0.52060583406777683</v>
      </c>
      <c r="C441">
        <v>8.2381126695052931E-2</v>
      </c>
      <c r="D441">
        <v>0.11019050125197076</v>
      </c>
    </row>
    <row r="442" spans="1:4" x14ac:dyDescent="0.3">
      <c r="A442">
        <v>414</v>
      </c>
      <c r="B442">
        <v>-0.11930524825745453</v>
      </c>
      <c r="C442">
        <v>-0.4193423076290958</v>
      </c>
      <c r="D442">
        <v>-0.56089957648737765</v>
      </c>
    </row>
    <row r="443" spans="1:4" x14ac:dyDescent="0.3">
      <c r="A443">
        <v>415</v>
      </c>
      <c r="B443">
        <v>0.2200415452293181</v>
      </c>
      <c r="C443">
        <v>0.9187586921043116</v>
      </c>
      <c r="D443">
        <v>1.2289038141870745</v>
      </c>
    </row>
    <row r="444" spans="1:4" x14ac:dyDescent="0.3">
      <c r="A444">
        <v>416</v>
      </c>
      <c r="B444">
        <v>1.1500879194034355</v>
      </c>
      <c r="C444">
        <v>1.3006360086502264</v>
      </c>
      <c r="D444">
        <v>1.7396913527299136</v>
      </c>
    </row>
    <row r="445" spans="1:4" x14ac:dyDescent="0.3">
      <c r="A445">
        <v>417</v>
      </c>
      <c r="B445">
        <v>0.51151547780542062</v>
      </c>
      <c r="C445">
        <v>-5.0932932129826414E-2</v>
      </c>
      <c r="D445">
        <v>-6.8126348191292763E-2</v>
      </c>
    </row>
    <row r="446" spans="1:4" x14ac:dyDescent="0.3">
      <c r="A446">
        <v>418</v>
      </c>
      <c r="B446">
        <v>1.141834836758846</v>
      </c>
      <c r="C446">
        <v>-0.66912478089595573</v>
      </c>
      <c r="D446">
        <v>-0.89500105139334185</v>
      </c>
    </row>
    <row r="447" spans="1:4" x14ac:dyDescent="0.3">
      <c r="A447">
        <v>419</v>
      </c>
      <c r="B447">
        <v>0.80953171229874443</v>
      </c>
      <c r="C447">
        <v>0.48641862598862895</v>
      </c>
      <c r="D447">
        <v>0.65061882941205962</v>
      </c>
    </row>
    <row r="448" spans="1:4" x14ac:dyDescent="0.3">
      <c r="A448">
        <v>420</v>
      </c>
      <c r="B448">
        <v>0.52200069528269377</v>
      </c>
      <c r="C448">
        <v>-0.21256941369419752</v>
      </c>
      <c r="D448">
        <v>-0.28432641292350452</v>
      </c>
    </row>
    <row r="449" spans="1:4" x14ac:dyDescent="0.3">
      <c r="A449">
        <v>421</v>
      </c>
      <c r="B449">
        <v>0.65501408902066027</v>
      </c>
      <c r="C449">
        <v>0.18633456034754514</v>
      </c>
      <c r="D449">
        <v>0.24923546726017987</v>
      </c>
    </row>
    <row r="450" spans="1:4" x14ac:dyDescent="0.3">
      <c r="A450">
        <v>422</v>
      </c>
      <c r="B450">
        <v>0.64903590673351652</v>
      </c>
      <c r="C450">
        <v>0.54102908318660292</v>
      </c>
      <c r="D450">
        <v>0.72366412380963441</v>
      </c>
    </row>
    <row r="451" spans="1:4" x14ac:dyDescent="0.3">
      <c r="A451">
        <v>423</v>
      </c>
      <c r="B451">
        <v>-3.4516994041882305E-3</v>
      </c>
      <c r="C451">
        <v>7.5194718967571322E-2</v>
      </c>
      <c r="D451">
        <v>0.10057817982034621</v>
      </c>
    </row>
    <row r="452" spans="1:4" x14ac:dyDescent="0.3">
      <c r="A452">
        <v>424</v>
      </c>
      <c r="B452">
        <v>0.77616507539454382</v>
      </c>
      <c r="C452">
        <v>0.82653341080499299</v>
      </c>
      <c r="D452">
        <v>1.105546069735563</v>
      </c>
    </row>
    <row r="453" spans="1:4" x14ac:dyDescent="0.3">
      <c r="A453">
        <v>425</v>
      </c>
      <c r="B453">
        <v>0.54953811771885785</v>
      </c>
      <c r="C453">
        <v>1.1082735278706386</v>
      </c>
      <c r="D453">
        <v>1.4823931215751285</v>
      </c>
    </row>
    <row r="454" spans="1:4" x14ac:dyDescent="0.3">
      <c r="A454">
        <v>426</v>
      </c>
      <c r="B454">
        <v>-8.9729762743691377E-2</v>
      </c>
      <c r="C454">
        <v>0.95238004495090711</v>
      </c>
      <c r="D454">
        <v>1.2738747179797536</v>
      </c>
    </row>
    <row r="455" spans="1:4" x14ac:dyDescent="0.3">
      <c r="A455">
        <v>427</v>
      </c>
      <c r="B455">
        <v>0.37560033732186976</v>
      </c>
      <c r="C455">
        <v>0.21823288342816011</v>
      </c>
      <c r="D455">
        <v>0.29190169859689385</v>
      </c>
    </row>
    <row r="456" spans="1:4" x14ac:dyDescent="0.3">
      <c r="A456">
        <v>428</v>
      </c>
      <c r="B456">
        <v>0.72054152852099995</v>
      </c>
      <c r="C456">
        <v>0.59226296864029893</v>
      </c>
      <c r="D456">
        <v>0.79219301805657161</v>
      </c>
    </row>
    <row r="457" spans="1:4" x14ac:dyDescent="0.3">
      <c r="A457">
        <v>429</v>
      </c>
      <c r="B457">
        <v>0.38681745469278689</v>
      </c>
      <c r="C457">
        <v>-1.1924849225437555</v>
      </c>
      <c r="D457">
        <v>-1.5950317338692659</v>
      </c>
    </row>
    <row r="458" spans="1:4" x14ac:dyDescent="0.3">
      <c r="A458">
        <v>430</v>
      </c>
      <c r="B458">
        <v>0.12876632320979323</v>
      </c>
      <c r="C458">
        <v>-1.6336444935491856E-2</v>
      </c>
      <c r="D458">
        <v>-2.185113421403553E-2</v>
      </c>
    </row>
    <row r="459" spans="1:4" x14ac:dyDescent="0.3">
      <c r="A459">
        <v>431</v>
      </c>
      <c r="B459">
        <v>0.68863381146637925</v>
      </c>
      <c r="C459">
        <v>-1.4586615351388517</v>
      </c>
      <c r="D459">
        <v>-1.9510615132624942</v>
      </c>
    </row>
    <row r="460" spans="1:4" x14ac:dyDescent="0.3">
      <c r="A460">
        <v>432</v>
      </c>
      <c r="B460">
        <v>5.0127330902642334E-2</v>
      </c>
      <c r="C460">
        <v>-0.35458989153408199</v>
      </c>
      <c r="D460">
        <v>-0.47428870488328462</v>
      </c>
    </row>
    <row r="461" spans="1:4" x14ac:dyDescent="0.3">
      <c r="A461">
        <v>433</v>
      </c>
      <c r="B461">
        <v>6.0959558940822889E-2</v>
      </c>
      <c r="C461">
        <v>-3.8705376492031207E-2</v>
      </c>
      <c r="D461">
        <v>-5.1771139918862993E-2</v>
      </c>
    </row>
    <row r="462" spans="1:4" x14ac:dyDescent="0.3">
      <c r="A462">
        <v>434</v>
      </c>
      <c r="B462">
        <v>0.63998466843323676</v>
      </c>
      <c r="C462">
        <v>-0.10639843741528898</v>
      </c>
      <c r="D462">
        <v>-0.14231532902694782</v>
      </c>
    </row>
    <row r="463" spans="1:4" x14ac:dyDescent="0.3">
      <c r="A463">
        <v>435</v>
      </c>
      <c r="B463">
        <v>7.9922544203151757E-2</v>
      </c>
      <c r="C463">
        <v>0.11263418472375408</v>
      </c>
      <c r="D463">
        <v>0.15065607586018651</v>
      </c>
    </row>
    <row r="464" spans="1:4" x14ac:dyDescent="0.3">
      <c r="A464">
        <v>436</v>
      </c>
      <c r="B464">
        <v>0.45869447297153482</v>
      </c>
      <c r="C464">
        <v>-0.23987220178244714</v>
      </c>
      <c r="D464">
        <v>-0.32084579576900801</v>
      </c>
    </row>
    <row r="465" spans="1:4" x14ac:dyDescent="0.3">
      <c r="A465">
        <v>437</v>
      </c>
      <c r="B465">
        <v>0.70787815360368622</v>
      </c>
      <c r="C465">
        <v>-1.1321494058268764</v>
      </c>
      <c r="D465">
        <v>-1.5143287731663893</v>
      </c>
    </row>
    <row r="466" spans="1:4" x14ac:dyDescent="0.3">
      <c r="A466">
        <v>438</v>
      </c>
      <c r="B466">
        <v>-0.49910979593491728</v>
      </c>
      <c r="C466">
        <v>-0.11751144614471171</v>
      </c>
      <c r="D466">
        <v>-0.15717975309394899</v>
      </c>
    </row>
    <row r="467" spans="1:4" x14ac:dyDescent="0.3">
      <c r="A467">
        <v>439</v>
      </c>
      <c r="B467">
        <v>0.66541714893174886</v>
      </c>
      <c r="C467">
        <v>-0.9078177402945109</v>
      </c>
      <c r="D467">
        <v>-1.2142695282473073</v>
      </c>
    </row>
    <row r="468" spans="1:4" x14ac:dyDescent="0.3">
      <c r="A468">
        <v>440</v>
      </c>
      <c r="B468">
        <v>0.60593666489128117</v>
      </c>
      <c r="C468">
        <v>0.2721662680389898</v>
      </c>
      <c r="D468">
        <v>0.36404136119803099</v>
      </c>
    </row>
    <row r="469" spans="1:4" x14ac:dyDescent="0.3">
      <c r="A469">
        <v>441</v>
      </c>
      <c r="B469">
        <v>0.24925896216492241</v>
      </c>
      <c r="C469">
        <v>1.173157044785609</v>
      </c>
      <c r="D469">
        <v>1.569179349667353</v>
      </c>
    </row>
    <row r="470" spans="1:4" x14ac:dyDescent="0.3">
      <c r="A470">
        <v>442</v>
      </c>
      <c r="B470">
        <v>0.45078731981459524</v>
      </c>
      <c r="C470">
        <v>-1.2109654777348196</v>
      </c>
      <c r="D470">
        <v>-1.6197507650553296</v>
      </c>
    </row>
    <row r="471" spans="1:4" x14ac:dyDescent="0.3">
      <c r="A471">
        <v>443</v>
      </c>
      <c r="B471">
        <v>0.68728043691043839</v>
      </c>
      <c r="C471">
        <v>0.72168129951548732</v>
      </c>
      <c r="D471">
        <v>0.96529905972456909</v>
      </c>
    </row>
    <row r="472" spans="1:4" x14ac:dyDescent="0.3">
      <c r="A472">
        <v>444</v>
      </c>
      <c r="B472">
        <v>-0.30257725316732159</v>
      </c>
      <c r="C472">
        <v>0.66432170173684835</v>
      </c>
      <c r="D472">
        <v>0.8885765981074083</v>
      </c>
    </row>
    <row r="473" spans="1:4" x14ac:dyDescent="0.3">
      <c r="A473">
        <v>445</v>
      </c>
      <c r="B473">
        <v>0.67417483903922404</v>
      </c>
      <c r="C473">
        <v>0.19486536314361957</v>
      </c>
      <c r="D473">
        <v>0.26064601083845318</v>
      </c>
    </row>
    <row r="474" spans="1:4" x14ac:dyDescent="0.3">
      <c r="A474">
        <v>446</v>
      </c>
      <c r="B474">
        <v>9.7290716101875452E-3</v>
      </c>
      <c r="C474">
        <v>-0.63384710575591818</v>
      </c>
      <c r="D474">
        <v>-0.84781470104061762</v>
      </c>
    </row>
    <row r="475" spans="1:4" x14ac:dyDescent="0.3">
      <c r="A475">
        <v>447</v>
      </c>
      <c r="B475">
        <v>0.10350709285522489</v>
      </c>
      <c r="C475">
        <v>0.23046226188836441</v>
      </c>
      <c r="D475">
        <v>0.30825934502139812</v>
      </c>
    </row>
    <row r="476" spans="1:4" x14ac:dyDescent="0.3">
      <c r="A476">
        <v>448</v>
      </c>
      <c r="B476">
        <v>-5.728438395569424E-2</v>
      </c>
      <c r="C476">
        <v>0.19843587001678442</v>
      </c>
      <c r="D476">
        <v>0.26542181274674714</v>
      </c>
    </row>
    <row r="477" spans="1:4" x14ac:dyDescent="0.3">
      <c r="A477">
        <v>449</v>
      </c>
      <c r="B477">
        <v>0.11508838545280392</v>
      </c>
      <c r="C477">
        <v>1.1402913550410121</v>
      </c>
      <c r="D477">
        <v>1.5252191979647136</v>
      </c>
    </row>
    <row r="478" spans="1:4" x14ac:dyDescent="0.3">
      <c r="A478">
        <v>450</v>
      </c>
      <c r="B478">
        <v>0.43648329072790087</v>
      </c>
      <c r="C478">
        <v>-0.39238949899406617</v>
      </c>
      <c r="D478">
        <v>-0.52484831556403433</v>
      </c>
    </row>
    <row r="479" spans="1:4" x14ac:dyDescent="0.3">
      <c r="A479">
        <v>451</v>
      </c>
      <c r="B479">
        <v>-0.251715060897725</v>
      </c>
      <c r="C479">
        <v>0.11127026074230251</v>
      </c>
      <c r="D479">
        <v>0.14883173243087094</v>
      </c>
    </row>
    <row r="480" spans="1:4" x14ac:dyDescent="0.3">
      <c r="A480">
        <v>452</v>
      </c>
      <c r="B480">
        <v>-0.39615508326458754</v>
      </c>
      <c r="C480">
        <v>0.31937749324064751</v>
      </c>
      <c r="D480">
        <v>0.42718966686453674</v>
      </c>
    </row>
    <row r="481" spans="1:4" x14ac:dyDescent="0.3">
      <c r="A481">
        <v>453</v>
      </c>
      <c r="B481">
        <v>-0.30294668733065033</v>
      </c>
      <c r="C481">
        <v>-0.45596242176466362</v>
      </c>
      <c r="D481">
        <v>-0.60988153260263578</v>
      </c>
    </row>
    <row r="482" spans="1:4" x14ac:dyDescent="0.3">
      <c r="A482">
        <v>454</v>
      </c>
      <c r="B482">
        <v>0.64483461649592422</v>
      </c>
      <c r="C482">
        <v>0.83514377318513433</v>
      </c>
      <c r="D482">
        <v>1.1170630298050819</v>
      </c>
    </row>
    <row r="483" spans="1:4" x14ac:dyDescent="0.3">
      <c r="A483">
        <v>455</v>
      </c>
      <c r="B483">
        <v>1.0465862092688127E-3</v>
      </c>
      <c r="C483">
        <v>-0.75370195098510162</v>
      </c>
      <c r="D483">
        <v>-1.0081289138113225</v>
      </c>
    </row>
    <row r="484" spans="1:4" x14ac:dyDescent="0.3">
      <c r="A484">
        <v>456</v>
      </c>
      <c r="B484">
        <v>-0.31113558434255889</v>
      </c>
      <c r="C484">
        <v>-1.0606644133773644</v>
      </c>
      <c r="D484">
        <v>-1.4187126112369348</v>
      </c>
    </row>
    <row r="485" spans="1:4" x14ac:dyDescent="0.3">
      <c r="A485">
        <v>457</v>
      </c>
      <c r="B485">
        <v>0.1810704495453552</v>
      </c>
      <c r="C485">
        <v>0.41058629718731121</v>
      </c>
      <c r="D485">
        <v>0.54918780197961681</v>
      </c>
    </row>
    <row r="486" spans="1:4" x14ac:dyDescent="0.3">
      <c r="A486">
        <v>458</v>
      </c>
      <c r="B486">
        <v>3.698964283496993E-2</v>
      </c>
      <c r="C486">
        <v>-0.7635836604304006</v>
      </c>
      <c r="D486">
        <v>-1.021346389229381</v>
      </c>
    </row>
    <row r="487" spans="1:4" x14ac:dyDescent="0.3">
      <c r="A487">
        <v>459</v>
      </c>
      <c r="B487">
        <v>3.1168193907894104E-2</v>
      </c>
      <c r="C487">
        <v>0.36933936589345318</v>
      </c>
      <c r="D487">
        <v>0.49401715529497092</v>
      </c>
    </row>
    <row r="488" spans="1:4" x14ac:dyDescent="0.3">
      <c r="A488">
        <v>460</v>
      </c>
      <c r="B488">
        <v>-0.11871484563442533</v>
      </c>
      <c r="C488">
        <v>-8.7337211494091654E-2</v>
      </c>
      <c r="D488">
        <v>-0.11681961025013823</v>
      </c>
    </row>
    <row r="489" spans="1:4" x14ac:dyDescent="0.3">
      <c r="A489">
        <v>461</v>
      </c>
      <c r="B489">
        <v>-5.3447403301071575E-2</v>
      </c>
      <c r="C489">
        <v>-0.77963927656006682</v>
      </c>
      <c r="D489">
        <v>-1.0428218953339046</v>
      </c>
    </row>
    <row r="490" spans="1:4" x14ac:dyDescent="0.3">
      <c r="A490">
        <v>462</v>
      </c>
      <c r="B490">
        <v>-0.56135138563111386</v>
      </c>
      <c r="C490">
        <v>0.61570984523348571</v>
      </c>
      <c r="D490">
        <v>0.82355485041120846</v>
      </c>
    </row>
    <row r="491" spans="1:4" x14ac:dyDescent="0.3">
      <c r="A491">
        <v>463</v>
      </c>
      <c r="B491">
        <v>0.16986490079326255</v>
      </c>
      <c r="C491">
        <v>0.28970098389638532</v>
      </c>
      <c r="D491">
        <v>0.38749526632352765</v>
      </c>
    </row>
    <row r="492" spans="1:4" x14ac:dyDescent="0.3">
      <c r="A492">
        <v>464</v>
      </c>
      <c r="B492">
        <v>-0.34572835432735649</v>
      </c>
      <c r="C492">
        <v>0.81583680198733188</v>
      </c>
      <c r="D492">
        <v>1.0912386095854083</v>
      </c>
    </row>
    <row r="493" spans="1:4" x14ac:dyDescent="0.3">
      <c r="A493">
        <v>465</v>
      </c>
      <c r="B493">
        <v>0.15868576756040428</v>
      </c>
      <c r="C493">
        <v>-0.14037571433258003</v>
      </c>
      <c r="D493">
        <v>-0.18776230608216873</v>
      </c>
    </row>
    <row r="494" spans="1:4" x14ac:dyDescent="0.3">
      <c r="A494">
        <v>466</v>
      </c>
      <c r="B494">
        <v>0.17619072539122055</v>
      </c>
      <c r="C494">
        <v>0.81996984381876326</v>
      </c>
      <c r="D494">
        <v>1.0967668412249998</v>
      </c>
    </row>
    <row r="495" spans="1:4" x14ac:dyDescent="0.3">
      <c r="A495">
        <v>467</v>
      </c>
      <c r="B495">
        <v>1.7821621857015885E-2</v>
      </c>
      <c r="C495">
        <v>-0.98203149377815535</v>
      </c>
      <c r="D495">
        <v>-1.3135355983318289</v>
      </c>
    </row>
    <row r="496" spans="1:4" x14ac:dyDescent="0.3">
      <c r="A496">
        <v>468</v>
      </c>
      <c r="B496">
        <v>-0.1418621626219907</v>
      </c>
      <c r="C496">
        <v>-1.2153406479829345</v>
      </c>
      <c r="D496">
        <v>-1.6256028603354422</v>
      </c>
    </row>
    <row r="497" spans="1:4" x14ac:dyDescent="0.3">
      <c r="A497">
        <v>469</v>
      </c>
      <c r="B497">
        <v>-0.37239595654950203</v>
      </c>
      <c r="C497">
        <v>-0.21619211342376515</v>
      </c>
      <c r="D497">
        <v>-0.28917202641655732</v>
      </c>
    </row>
    <row r="498" spans="1:4" x14ac:dyDescent="0.3">
      <c r="A498">
        <v>470</v>
      </c>
      <c r="B498">
        <v>1.3961258978623006E-2</v>
      </c>
      <c r="C498">
        <v>-0.22152371536881654</v>
      </c>
      <c r="D498">
        <v>-0.29630341578169539</v>
      </c>
    </row>
    <row r="499" spans="1:4" x14ac:dyDescent="0.3">
      <c r="A499">
        <v>471</v>
      </c>
      <c r="B499">
        <v>0.91814185997669495</v>
      </c>
      <c r="C499">
        <v>2.2606052486421335E-3</v>
      </c>
      <c r="D499">
        <v>3.0237171482588041E-3</v>
      </c>
    </row>
    <row r="500" spans="1:4" x14ac:dyDescent="0.3">
      <c r="A500">
        <v>472</v>
      </c>
      <c r="B500">
        <v>0.17442045533772596</v>
      </c>
      <c r="C500">
        <v>-1.1174952984646989</v>
      </c>
      <c r="D500">
        <v>-1.4947278827632295</v>
      </c>
    </row>
    <row r="501" spans="1:4" x14ac:dyDescent="0.3">
      <c r="A501">
        <v>473</v>
      </c>
      <c r="B501">
        <v>-4.6877883225543038E-2</v>
      </c>
      <c r="C501">
        <v>-1.1634721716717769</v>
      </c>
      <c r="D501">
        <v>-1.5562251565676974</v>
      </c>
    </row>
    <row r="502" spans="1:4" x14ac:dyDescent="0.3">
      <c r="A502">
        <v>474</v>
      </c>
      <c r="B502">
        <v>0.34714889333162852</v>
      </c>
      <c r="C502">
        <v>-0.48175354650453495</v>
      </c>
      <c r="D502">
        <v>-0.64437896031394171</v>
      </c>
    </row>
    <row r="503" spans="1:4" x14ac:dyDescent="0.3">
      <c r="A503">
        <v>475</v>
      </c>
      <c r="B503">
        <v>0.56220958581326075</v>
      </c>
      <c r="C503">
        <v>0.42162817345539638</v>
      </c>
      <c r="D503">
        <v>0.56395708141963219</v>
      </c>
    </row>
    <row r="504" spans="1:4" x14ac:dyDescent="0.3">
      <c r="A504">
        <v>476</v>
      </c>
      <c r="B504">
        <v>0.53246614791669544</v>
      </c>
      <c r="C504">
        <v>-0.397531582605124</v>
      </c>
      <c r="D504">
        <v>-0.53172621094266148</v>
      </c>
    </row>
    <row r="505" spans="1:4" x14ac:dyDescent="0.3">
      <c r="A505">
        <v>477</v>
      </c>
      <c r="B505">
        <v>0.77032803219493529</v>
      </c>
      <c r="C505">
        <v>0.33527166621785898</v>
      </c>
      <c r="D505">
        <v>0.44844923149549282</v>
      </c>
    </row>
    <row r="506" spans="1:4" x14ac:dyDescent="0.3">
      <c r="A506">
        <v>478</v>
      </c>
      <c r="B506">
        <v>-0.34107008243281678</v>
      </c>
      <c r="C506">
        <v>1.0307399725114021</v>
      </c>
      <c r="D506">
        <v>1.3786865849978043</v>
      </c>
    </row>
    <row r="507" spans="1:4" x14ac:dyDescent="0.3">
      <c r="A507">
        <v>479</v>
      </c>
      <c r="B507">
        <v>0.47597047026385741</v>
      </c>
      <c r="C507">
        <v>-1.1616925375611862</v>
      </c>
      <c r="D507">
        <v>-1.5538447718538906</v>
      </c>
    </row>
    <row r="508" spans="1:4" x14ac:dyDescent="0.3">
      <c r="A508">
        <v>480</v>
      </c>
      <c r="B508">
        <v>0.27651145515836628</v>
      </c>
      <c r="C508">
        <v>1.726210241971013</v>
      </c>
      <c r="D508">
        <v>2.3089265643716192</v>
      </c>
    </row>
    <row r="509" spans="1:4" x14ac:dyDescent="0.3">
      <c r="A509">
        <v>481</v>
      </c>
      <c r="B509">
        <v>4.23560497217653E-2</v>
      </c>
      <c r="C509">
        <v>-1.1882988143938142</v>
      </c>
      <c r="D509">
        <v>-1.5894325223284425</v>
      </c>
    </row>
    <row r="510" spans="1:4" x14ac:dyDescent="0.3">
      <c r="A510">
        <v>482</v>
      </c>
      <c r="B510">
        <v>-0.11970751778367293</v>
      </c>
      <c r="C510">
        <v>0.11209205991687125</v>
      </c>
      <c r="D510">
        <v>0.1499309461295302</v>
      </c>
    </row>
    <row r="511" spans="1:4" x14ac:dyDescent="0.3">
      <c r="A511">
        <v>483</v>
      </c>
      <c r="B511">
        <v>-0.21290707361476233</v>
      </c>
      <c r="C511">
        <v>0.54381527388228945</v>
      </c>
      <c r="D511">
        <v>0.7273908481415039</v>
      </c>
    </row>
    <row r="512" spans="1:4" x14ac:dyDescent="0.3">
      <c r="A512">
        <v>484</v>
      </c>
      <c r="B512">
        <v>7.0214925819757801E-2</v>
      </c>
      <c r="C512">
        <v>-0.53729330151735766</v>
      </c>
      <c r="D512">
        <v>-0.71866725533724951</v>
      </c>
    </row>
    <row r="513" spans="1:4" x14ac:dyDescent="0.3">
      <c r="A513">
        <v>485</v>
      </c>
      <c r="B513">
        <v>-0.19576176366922768</v>
      </c>
      <c r="C513">
        <v>-0.48387192234391796</v>
      </c>
      <c r="D513">
        <v>-0.64721243570989906</v>
      </c>
    </row>
    <row r="514" spans="1:4" x14ac:dyDescent="0.3">
      <c r="A514">
        <v>486</v>
      </c>
      <c r="B514">
        <v>0.15114785951795465</v>
      </c>
      <c r="C514">
        <v>-0.51387268042551382</v>
      </c>
      <c r="D514">
        <v>-0.68734054154641067</v>
      </c>
    </row>
    <row r="515" spans="1:4" x14ac:dyDescent="0.3">
      <c r="A515">
        <v>487</v>
      </c>
      <c r="B515">
        <v>0.22790398615298763</v>
      </c>
      <c r="C515">
        <v>-1.34591927504614</v>
      </c>
      <c r="D515">
        <v>-1.8002608790604133</v>
      </c>
    </row>
    <row r="516" spans="1:4" x14ac:dyDescent="0.3">
      <c r="A516">
        <v>488</v>
      </c>
      <c r="B516">
        <v>0.21958236343208126</v>
      </c>
      <c r="C516">
        <v>-0.38513640070646848</v>
      </c>
      <c r="D516">
        <v>-0.51514679085803394</v>
      </c>
    </row>
    <row r="517" spans="1:4" x14ac:dyDescent="0.3">
      <c r="A517">
        <v>489</v>
      </c>
      <c r="B517">
        <v>-8.2657484705194753E-2</v>
      </c>
      <c r="C517">
        <v>1.3880517644310078</v>
      </c>
      <c r="D517">
        <v>1.8566160214402603</v>
      </c>
    </row>
    <row r="518" spans="1:4" x14ac:dyDescent="0.3">
      <c r="A518">
        <v>490</v>
      </c>
      <c r="B518">
        <v>-0.47611640730136717</v>
      </c>
      <c r="C518">
        <v>0.33539989325685232</v>
      </c>
      <c r="D518">
        <v>0.44862074410120206</v>
      </c>
    </row>
    <row r="519" spans="1:4" x14ac:dyDescent="0.3">
      <c r="A519">
        <v>491</v>
      </c>
      <c r="B519">
        <v>-9.8321990769039469E-2</v>
      </c>
      <c r="C519">
        <v>-1.0320109440094254</v>
      </c>
      <c r="D519">
        <v>-1.3803865979991141</v>
      </c>
    </row>
    <row r="520" spans="1:4" x14ac:dyDescent="0.3">
      <c r="A520">
        <v>492</v>
      </c>
      <c r="B520">
        <v>-0.55799495343756811</v>
      </c>
      <c r="C520">
        <v>-0.12182825749633852</v>
      </c>
      <c r="D520">
        <v>-0.16295378928074128</v>
      </c>
    </row>
    <row r="521" spans="1:4" x14ac:dyDescent="0.3">
      <c r="A521">
        <v>493</v>
      </c>
      <c r="B521">
        <v>0.45877108197164357</v>
      </c>
      <c r="C521">
        <v>0.10977633023757255</v>
      </c>
      <c r="D521">
        <v>0.14683349621153446</v>
      </c>
    </row>
    <row r="522" spans="1:4" x14ac:dyDescent="0.3">
      <c r="A522">
        <v>494</v>
      </c>
      <c r="B522">
        <v>-0.12865635309319656</v>
      </c>
      <c r="C522">
        <v>-0.26045558875302188</v>
      </c>
      <c r="D522">
        <v>-0.34837751108708842</v>
      </c>
    </row>
    <row r="523" spans="1:4" x14ac:dyDescent="0.3">
      <c r="A523">
        <v>495</v>
      </c>
      <c r="B523">
        <v>-7.6901687440802002E-2</v>
      </c>
      <c r="C523">
        <v>-0.25230917255848617</v>
      </c>
      <c r="D523">
        <v>-0.33748111139100406</v>
      </c>
    </row>
    <row r="524" spans="1:4" x14ac:dyDescent="0.3">
      <c r="A524">
        <v>496</v>
      </c>
      <c r="B524">
        <v>-0.19937852308937748</v>
      </c>
      <c r="C524">
        <v>0.52035957300196656</v>
      </c>
      <c r="D524">
        <v>0.69601721268751982</v>
      </c>
    </row>
    <row r="525" spans="1:4" x14ac:dyDescent="0.3">
      <c r="A525">
        <v>497</v>
      </c>
      <c r="B525">
        <v>-8.4038809680940602E-2</v>
      </c>
      <c r="C525">
        <v>0.9266358185736665</v>
      </c>
      <c r="D525">
        <v>1.2394400200986102</v>
      </c>
    </row>
    <row r="526" spans="1:4" x14ac:dyDescent="0.3">
      <c r="A526">
        <v>498</v>
      </c>
      <c r="B526">
        <v>-0.21256160711755537</v>
      </c>
      <c r="C526">
        <v>0.4207480548467124</v>
      </c>
      <c r="D526">
        <v>0.56277986141132785</v>
      </c>
    </row>
    <row r="527" spans="1:4" x14ac:dyDescent="0.3">
      <c r="A527">
        <v>499</v>
      </c>
      <c r="B527">
        <v>0.29340570786936127</v>
      </c>
      <c r="C527">
        <v>0.42941266179641524</v>
      </c>
      <c r="D527">
        <v>0.57436937737501759</v>
      </c>
    </row>
    <row r="528" spans="1:4" x14ac:dyDescent="0.3">
      <c r="A528">
        <v>500</v>
      </c>
      <c r="B528">
        <v>0.15474525531079633</v>
      </c>
      <c r="C528">
        <v>1.358126104188111</v>
      </c>
      <c r="D528">
        <v>1.8165883641994545</v>
      </c>
    </row>
    <row r="529" spans="1:4" x14ac:dyDescent="0.3">
      <c r="A529">
        <v>501</v>
      </c>
      <c r="B529">
        <v>-0.29278727812323513</v>
      </c>
      <c r="C529">
        <v>0.40374170568136392</v>
      </c>
      <c r="D529">
        <v>0.54003268357856438</v>
      </c>
    </row>
    <row r="530" spans="1:4" x14ac:dyDescent="0.3">
      <c r="A530">
        <v>502</v>
      </c>
      <c r="B530">
        <v>-0.66943035527500605</v>
      </c>
      <c r="C530">
        <v>0.28485310848371143</v>
      </c>
      <c r="D530">
        <v>0.38101089492488155</v>
      </c>
    </row>
    <row r="531" spans="1:4" x14ac:dyDescent="0.3">
      <c r="A531">
        <v>503</v>
      </c>
      <c r="B531">
        <v>-9.7391713262804241E-2</v>
      </c>
      <c r="C531">
        <v>8.4133121215919968E-2</v>
      </c>
      <c r="D531">
        <v>0.1125339160872602</v>
      </c>
    </row>
    <row r="532" spans="1:4" x14ac:dyDescent="0.3">
      <c r="A532">
        <v>504</v>
      </c>
      <c r="B532">
        <v>-0.20928828181148318</v>
      </c>
      <c r="C532">
        <v>-1.2638030277746402</v>
      </c>
      <c r="D532">
        <v>-1.6904246725070413</v>
      </c>
    </row>
    <row r="533" spans="1:4" x14ac:dyDescent="0.3">
      <c r="A533">
        <v>505</v>
      </c>
      <c r="B533">
        <v>-0.30119502609272897</v>
      </c>
      <c r="C533">
        <v>4.116589071781579E-2</v>
      </c>
      <c r="D533">
        <v>5.5062249263366399E-2</v>
      </c>
    </row>
    <row r="534" spans="1:4" x14ac:dyDescent="0.3">
      <c r="A534">
        <v>506</v>
      </c>
      <c r="B534">
        <v>0.19214077310297339</v>
      </c>
      <c r="C534">
        <v>0.4845709225046112</v>
      </c>
      <c r="D534">
        <v>0.64814739716493119</v>
      </c>
    </row>
    <row r="535" spans="1:4" x14ac:dyDescent="0.3">
      <c r="A535">
        <v>507</v>
      </c>
      <c r="B535">
        <v>0.34851873203298683</v>
      </c>
      <c r="C535">
        <v>-0.26777561972612202</v>
      </c>
      <c r="D535">
        <v>-0.35816856292705185</v>
      </c>
    </row>
    <row r="536" spans="1:4" x14ac:dyDescent="0.3">
      <c r="A536">
        <v>508</v>
      </c>
      <c r="B536">
        <v>-0.65037544333643016</v>
      </c>
      <c r="C536">
        <v>0.72875853107955768</v>
      </c>
      <c r="D536">
        <v>0.97476535042496093</v>
      </c>
    </row>
    <row r="537" spans="1:4" x14ac:dyDescent="0.3">
      <c r="A537">
        <v>509</v>
      </c>
      <c r="B537">
        <v>0.21722241139043072</v>
      </c>
      <c r="C537">
        <v>-0.73127721169552684</v>
      </c>
      <c r="D537">
        <v>-0.97813426137218074</v>
      </c>
    </row>
    <row r="538" spans="1:4" x14ac:dyDescent="0.3">
      <c r="A538">
        <v>510</v>
      </c>
      <c r="B538">
        <v>0.1153264662261507</v>
      </c>
      <c r="C538">
        <v>-0.54012098593966407</v>
      </c>
      <c r="D538">
        <v>-0.72244948042176083</v>
      </c>
    </row>
    <row r="539" spans="1:4" x14ac:dyDescent="0.3">
      <c r="A539">
        <v>511</v>
      </c>
      <c r="B539">
        <v>-0.15654476173949747</v>
      </c>
      <c r="C539">
        <v>-0.38375374663689577</v>
      </c>
      <c r="D539">
        <v>-0.51329739462983881</v>
      </c>
    </row>
    <row r="540" spans="1:4" x14ac:dyDescent="0.3">
      <c r="A540">
        <v>512</v>
      </c>
      <c r="B540">
        <v>4.883762356093873E-2</v>
      </c>
      <c r="C540">
        <v>-2.6756895321925989E-2</v>
      </c>
      <c r="D540">
        <v>-3.5789213206361595E-2</v>
      </c>
    </row>
    <row r="541" spans="1:4" x14ac:dyDescent="0.3">
      <c r="A541">
        <v>513</v>
      </c>
      <c r="B541">
        <v>0.21454875687827538</v>
      </c>
      <c r="C541">
        <v>0.16795244615182411</v>
      </c>
      <c r="D541">
        <v>0.22464810776951266</v>
      </c>
    </row>
    <row r="542" spans="1:4" x14ac:dyDescent="0.3">
      <c r="A542">
        <v>514</v>
      </c>
      <c r="B542">
        <v>0.49528568629914077</v>
      </c>
      <c r="C542">
        <v>-0.12428949437111469</v>
      </c>
      <c r="D542">
        <v>-0.16624586521866005</v>
      </c>
    </row>
    <row r="543" spans="1:4" x14ac:dyDescent="0.3">
      <c r="A543">
        <v>515</v>
      </c>
      <c r="B543">
        <v>-0.78334437192559481</v>
      </c>
      <c r="C543">
        <v>-0.45853900197123121</v>
      </c>
      <c r="D543">
        <v>-0.61332788828952189</v>
      </c>
    </row>
    <row r="544" spans="1:4" x14ac:dyDescent="0.3">
      <c r="A544">
        <v>516</v>
      </c>
      <c r="B544">
        <v>0.15738045258123384</v>
      </c>
      <c r="C544">
        <v>-4.3740924939667442E-2</v>
      </c>
      <c r="D544">
        <v>-5.8506537087896132E-2</v>
      </c>
    </row>
    <row r="545" spans="1:4" x14ac:dyDescent="0.3">
      <c r="A545">
        <v>517</v>
      </c>
      <c r="B545">
        <v>-6.1641787551946214E-3</v>
      </c>
      <c r="C545">
        <v>-0.23541070228958202</v>
      </c>
      <c r="D545">
        <v>-0.31487822910444885</v>
      </c>
    </row>
    <row r="546" spans="1:4" x14ac:dyDescent="0.3">
      <c r="A546">
        <v>518</v>
      </c>
      <c r="B546">
        <v>-0.1404487809546198</v>
      </c>
      <c r="C546">
        <v>0.13794210665440199</v>
      </c>
      <c r="D546">
        <v>0.18450718612123737</v>
      </c>
    </row>
    <row r="547" spans="1:4" x14ac:dyDescent="0.3">
      <c r="A547">
        <v>519</v>
      </c>
      <c r="B547">
        <v>-1.03394294242215</v>
      </c>
      <c r="C547">
        <v>0.90957113725118632</v>
      </c>
      <c r="D547">
        <v>1.2166148189382799</v>
      </c>
    </row>
    <row r="548" spans="1:4" x14ac:dyDescent="0.3">
      <c r="A548">
        <v>520</v>
      </c>
      <c r="B548">
        <v>-0.74729703672142123</v>
      </c>
      <c r="C548">
        <v>-0.22341260425796305</v>
      </c>
      <c r="D548">
        <v>-0.29882993637997257</v>
      </c>
    </row>
    <row r="549" spans="1:4" x14ac:dyDescent="0.3">
      <c r="A549">
        <v>521</v>
      </c>
      <c r="B549">
        <v>-0.72646856083835332</v>
      </c>
      <c r="C549">
        <v>0.13517354607540921</v>
      </c>
      <c r="D549">
        <v>0.18080404329976416</v>
      </c>
    </row>
    <row r="550" spans="1:4" x14ac:dyDescent="0.3">
      <c r="A550">
        <v>522</v>
      </c>
      <c r="B550">
        <v>-0.31508857585887318</v>
      </c>
      <c r="C550">
        <v>0.5379827771442901</v>
      </c>
      <c r="D550">
        <v>0.71958947706424692</v>
      </c>
    </row>
    <row r="551" spans="1:4" x14ac:dyDescent="0.3">
      <c r="A551">
        <v>523</v>
      </c>
      <c r="B551">
        <v>-1.0208514010585523</v>
      </c>
      <c r="C551">
        <v>-0.76068319492103043</v>
      </c>
      <c r="D551">
        <v>-1.017466814366019</v>
      </c>
    </row>
    <row r="552" spans="1:4" x14ac:dyDescent="0.3">
      <c r="A552">
        <v>524</v>
      </c>
      <c r="B552">
        <v>-1.1461625222265186</v>
      </c>
      <c r="C552">
        <v>-1.9653119790957529</v>
      </c>
      <c r="D552">
        <v>-2.6287418099377398</v>
      </c>
    </row>
    <row r="553" spans="1:4" x14ac:dyDescent="0.3">
      <c r="A553">
        <v>525</v>
      </c>
      <c r="B553">
        <v>0.23996644735654576</v>
      </c>
      <c r="C553">
        <v>0.61895193063316545</v>
      </c>
      <c r="D553">
        <v>0.82789136569843946</v>
      </c>
    </row>
    <row r="554" spans="1:4" x14ac:dyDescent="0.3">
      <c r="A554">
        <v>526</v>
      </c>
      <c r="B554">
        <v>-0.54389354504123244</v>
      </c>
      <c r="C554">
        <v>0.66937162564363817</v>
      </c>
      <c r="D554">
        <v>0.89533122345543603</v>
      </c>
    </row>
    <row r="555" spans="1:4" x14ac:dyDescent="0.3">
      <c r="A555">
        <v>527</v>
      </c>
      <c r="B555">
        <v>-0.77495086517688339</v>
      </c>
      <c r="C555">
        <v>0.85191969358207931</v>
      </c>
      <c r="D555">
        <v>1.1395019930926953</v>
      </c>
    </row>
    <row r="556" spans="1:4" x14ac:dyDescent="0.3">
      <c r="A556">
        <v>528</v>
      </c>
      <c r="B556">
        <v>-0.7030043210733653</v>
      </c>
      <c r="C556">
        <v>-1.4469722208877571</v>
      </c>
      <c r="D556">
        <v>-1.9354262403754428</v>
      </c>
    </row>
    <row r="557" spans="1:4" x14ac:dyDescent="0.3">
      <c r="A557">
        <v>529</v>
      </c>
      <c r="B557">
        <v>-0.32923579803024344</v>
      </c>
      <c r="C557">
        <v>0.45289278913010333</v>
      </c>
      <c r="D557">
        <v>0.60577568491359313</v>
      </c>
    </row>
    <row r="558" spans="1:4" x14ac:dyDescent="0.3">
      <c r="A558">
        <v>530</v>
      </c>
      <c r="B558">
        <v>-0.50082996438657212</v>
      </c>
      <c r="C558">
        <v>-0.29969189539609686</v>
      </c>
      <c r="D558">
        <v>-0.40085880710383848</v>
      </c>
    </row>
    <row r="559" spans="1:4" x14ac:dyDescent="0.3">
      <c r="A559">
        <v>531</v>
      </c>
      <c r="B559">
        <v>-0.68285940033038661</v>
      </c>
      <c r="C559">
        <v>1.7829509480712891</v>
      </c>
      <c r="D559">
        <v>2.3848212152146946</v>
      </c>
    </row>
    <row r="560" spans="1:4" x14ac:dyDescent="0.3">
      <c r="A560">
        <v>532</v>
      </c>
      <c r="B560">
        <v>-0.68530086414227254</v>
      </c>
      <c r="C560">
        <v>-1.3258349173208823</v>
      </c>
      <c r="D560">
        <v>-1.7733966501544141</v>
      </c>
    </row>
    <row r="561" spans="1:4" x14ac:dyDescent="0.3">
      <c r="A561">
        <v>533</v>
      </c>
      <c r="B561">
        <v>0.19203036141263014</v>
      </c>
      <c r="C561">
        <v>2.5034719006777117E-2</v>
      </c>
      <c r="D561">
        <v>3.3485682300393525E-2</v>
      </c>
    </row>
    <row r="562" spans="1:4" x14ac:dyDescent="0.3">
      <c r="A562">
        <v>534</v>
      </c>
      <c r="B562">
        <v>-0.5148429258336209</v>
      </c>
      <c r="C562">
        <v>0.61411789978552034</v>
      </c>
      <c r="D562">
        <v>0.82142551237087758</v>
      </c>
    </row>
    <row r="563" spans="1:4" x14ac:dyDescent="0.3">
      <c r="A563">
        <v>535</v>
      </c>
      <c r="B563">
        <v>-1.0282150210455929</v>
      </c>
      <c r="C563">
        <v>0.52345255108518174</v>
      </c>
      <c r="D563">
        <v>0.70015428654197709</v>
      </c>
    </row>
    <row r="564" spans="1:4" x14ac:dyDescent="0.3">
      <c r="A564">
        <v>536</v>
      </c>
      <c r="B564">
        <v>-0.49996975112297859</v>
      </c>
      <c r="C564">
        <v>1.3191052574980877E-2</v>
      </c>
      <c r="D564">
        <v>1.7643952608935712E-2</v>
      </c>
    </row>
    <row r="565" spans="1:4" x14ac:dyDescent="0.3">
      <c r="A565">
        <v>537</v>
      </c>
      <c r="B565">
        <v>-0.67246295782628263</v>
      </c>
      <c r="C565">
        <v>-0.21609037567860401</v>
      </c>
      <c r="D565">
        <v>-0.28903594508840247</v>
      </c>
    </row>
    <row r="566" spans="1:4" x14ac:dyDescent="0.3">
      <c r="A566">
        <v>538</v>
      </c>
      <c r="B566">
        <v>-1.0156922230505852</v>
      </c>
      <c r="C566">
        <v>0.55127034921311879</v>
      </c>
      <c r="D566">
        <v>0.73736253122634599</v>
      </c>
    </row>
    <row r="567" spans="1:4" x14ac:dyDescent="0.3">
      <c r="A567">
        <v>539</v>
      </c>
      <c r="B567">
        <v>-0.2717652819789359</v>
      </c>
      <c r="C567">
        <v>-0.657973365407304</v>
      </c>
      <c r="D567">
        <v>-0.88008525560783324</v>
      </c>
    </row>
    <row r="568" spans="1:4" x14ac:dyDescent="0.3">
      <c r="A568">
        <v>540</v>
      </c>
      <c r="B568">
        <v>-0.70666254988520394</v>
      </c>
      <c r="C568">
        <v>-0.203081740207679</v>
      </c>
      <c r="D568">
        <v>-0.27163598807577921</v>
      </c>
    </row>
    <row r="569" spans="1:4" x14ac:dyDescent="0.3">
      <c r="A569">
        <v>541</v>
      </c>
      <c r="B569">
        <v>-0.48293743615873769</v>
      </c>
      <c r="C569">
        <v>-1.3242758689658338</v>
      </c>
      <c r="D569">
        <v>-1.7713113142697183</v>
      </c>
    </row>
    <row r="570" spans="1:4" x14ac:dyDescent="0.3">
      <c r="A570">
        <v>542</v>
      </c>
      <c r="B570">
        <v>-1.1197792050114872</v>
      </c>
      <c r="C570">
        <v>-0.71067087724955535</v>
      </c>
      <c r="D570">
        <v>-0.95057185220566831</v>
      </c>
    </row>
    <row r="571" spans="1:4" x14ac:dyDescent="0.3">
      <c r="A571">
        <v>543</v>
      </c>
      <c r="B571">
        <v>-0.55225337787718221</v>
      </c>
      <c r="C571">
        <v>-0.21433159379103128</v>
      </c>
      <c r="D571">
        <v>-0.28668345167687254</v>
      </c>
    </row>
    <row r="572" spans="1:4" x14ac:dyDescent="0.3">
      <c r="A572">
        <v>544</v>
      </c>
      <c r="B572">
        <v>-0.23169665963150868</v>
      </c>
      <c r="C572">
        <v>-0.37391040295554967</v>
      </c>
      <c r="D572">
        <v>-0.50013123609624743</v>
      </c>
    </row>
    <row r="573" spans="1:4" x14ac:dyDescent="0.3">
      <c r="A573">
        <v>545</v>
      </c>
      <c r="B573">
        <v>-1.0171548368400014</v>
      </c>
      <c r="C573">
        <v>-0.26315278243473417</v>
      </c>
      <c r="D573">
        <v>-0.35198519570715536</v>
      </c>
    </row>
    <row r="574" spans="1:4" x14ac:dyDescent="0.3">
      <c r="A574">
        <v>546</v>
      </c>
      <c r="B574">
        <v>-0.82908241319050613</v>
      </c>
      <c r="C574">
        <v>-0.41980040424782494</v>
      </c>
      <c r="D574">
        <v>-0.56151231265723422</v>
      </c>
    </row>
    <row r="575" spans="1:4" x14ac:dyDescent="0.3">
      <c r="A575">
        <v>547</v>
      </c>
      <c r="B575">
        <v>-0.87033055389744429</v>
      </c>
      <c r="C575">
        <v>0.70285772523689771</v>
      </c>
      <c r="D575">
        <v>0.9401212165907965</v>
      </c>
    </row>
    <row r="576" spans="1:4" x14ac:dyDescent="0.3">
      <c r="A576">
        <v>548</v>
      </c>
      <c r="B576">
        <v>-1.1908029309746784</v>
      </c>
      <c r="C576">
        <v>0.59564684020965541</v>
      </c>
      <c r="D576">
        <v>0.79671918223225624</v>
      </c>
    </row>
    <row r="577" spans="1:4" x14ac:dyDescent="0.3">
      <c r="A577">
        <v>549</v>
      </c>
      <c r="B577">
        <v>-1.2845048159493169</v>
      </c>
      <c r="C577">
        <v>-0.37451244550759122</v>
      </c>
      <c r="D577">
        <v>-0.50093650998901706</v>
      </c>
    </row>
    <row r="578" spans="1:4" x14ac:dyDescent="0.3">
      <c r="A578">
        <v>550</v>
      </c>
      <c r="B578">
        <v>-1.0211611290510765</v>
      </c>
      <c r="C578">
        <v>0.71007686446968188</v>
      </c>
      <c r="D578">
        <v>0.94977731869307602</v>
      </c>
    </row>
    <row r="579" spans="1:4" x14ac:dyDescent="0.3">
      <c r="A579">
        <v>551</v>
      </c>
      <c r="B579">
        <v>-0.76033475627984737</v>
      </c>
      <c r="C579">
        <v>-0.16154149156557496</v>
      </c>
      <c r="D579">
        <v>-0.21607300898532916</v>
      </c>
    </row>
    <row r="580" spans="1:4" x14ac:dyDescent="0.3">
      <c r="A580">
        <v>552</v>
      </c>
      <c r="B580">
        <v>-0.59795575164604975</v>
      </c>
      <c r="C580">
        <v>-2.5609274203549082E-2</v>
      </c>
      <c r="D580">
        <v>-3.4254189938843063E-2</v>
      </c>
    </row>
    <row r="581" spans="1:4" x14ac:dyDescent="0.3">
      <c r="A581">
        <v>553</v>
      </c>
      <c r="B581">
        <v>-0.72960155387136605</v>
      </c>
      <c r="C581">
        <v>0.1874876927873419</v>
      </c>
      <c r="D581">
        <v>0.25077786230439264</v>
      </c>
    </row>
    <row r="582" spans="1:4" x14ac:dyDescent="0.3">
      <c r="A582">
        <v>554</v>
      </c>
      <c r="B582">
        <v>-0.85169513106046091</v>
      </c>
      <c r="C582">
        <v>-0.28715523432991141</v>
      </c>
      <c r="D582">
        <v>-0.38409014876753539</v>
      </c>
    </row>
    <row r="583" spans="1:4" x14ac:dyDescent="0.3">
      <c r="A583">
        <v>555</v>
      </c>
      <c r="B583">
        <v>-1.4416931343528336</v>
      </c>
      <c r="C583">
        <v>0.61059885931761415</v>
      </c>
      <c r="D583">
        <v>0.81671855036828289</v>
      </c>
    </row>
    <row r="584" spans="1:4" x14ac:dyDescent="0.3">
      <c r="A584">
        <v>556</v>
      </c>
      <c r="B584">
        <v>-0.78042622267290118</v>
      </c>
      <c r="C584">
        <v>-0.37230077581593768</v>
      </c>
      <c r="D584">
        <v>-0.49797824756042453</v>
      </c>
    </row>
    <row r="585" spans="1:4" x14ac:dyDescent="0.3">
      <c r="A585">
        <v>557</v>
      </c>
      <c r="B585">
        <v>-0.77669893341315199</v>
      </c>
      <c r="C585">
        <v>0.43130382746681389</v>
      </c>
      <c r="D585">
        <v>0.57689894332697567</v>
      </c>
    </row>
    <row r="586" spans="1:4" x14ac:dyDescent="0.3">
      <c r="A586">
        <v>558</v>
      </c>
      <c r="B586">
        <v>-1.1028915719602526</v>
      </c>
      <c r="C586">
        <v>0.29263233414534584</v>
      </c>
      <c r="D586">
        <v>0.39141615167963245</v>
      </c>
    </row>
    <row r="587" spans="1:4" x14ac:dyDescent="0.3">
      <c r="A587">
        <v>559</v>
      </c>
      <c r="B587">
        <v>-0.93346795278579187</v>
      </c>
      <c r="C587">
        <v>1.144599827765848</v>
      </c>
      <c r="D587">
        <v>1.5309820806567347</v>
      </c>
    </row>
    <row r="588" spans="1:4" x14ac:dyDescent="0.3">
      <c r="A588">
        <v>560</v>
      </c>
      <c r="B588">
        <v>-1.1870773263782675</v>
      </c>
      <c r="C588">
        <v>1.0608621819310491</v>
      </c>
      <c r="D588">
        <v>1.4189771404675566</v>
      </c>
    </row>
    <row r="589" spans="1:4" x14ac:dyDescent="0.3">
      <c r="A589">
        <v>561</v>
      </c>
      <c r="B589">
        <v>-0.74204638197625017</v>
      </c>
      <c r="C589">
        <v>-1.6489344709090641</v>
      </c>
      <c r="D589">
        <v>-2.2055648322667825</v>
      </c>
    </row>
    <row r="590" spans="1:4" x14ac:dyDescent="0.3">
      <c r="A590">
        <v>562</v>
      </c>
      <c r="B590">
        <v>-1.5299304702099623</v>
      </c>
      <c r="C590">
        <v>-0.78255814376255151</v>
      </c>
      <c r="D590">
        <v>-1.0467260837449262</v>
      </c>
    </row>
    <row r="591" spans="1:4" ht="15" thickBot="1" x14ac:dyDescent="0.35">
      <c r="A591" s="4">
        <v>563</v>
      </c>
      <c r="B591" s="4">
        <v>-1.384108152936504</v>
      </c>
      <c r="C591" s="4">
        <v>-0.32517848873950883</v>
      </c>
      <c r="D591" s="4">
        <v>-0.43494890283791821</v>
      </c>
    </row>
    <row r="592" spans="1:4" x14ac:dyDescent="0.3">
      <c r="A592">
        <v>562</v>
      </c>
      <c r="B592">
        <v>-1.5434249956433836</v>
      </c>
      <c r="C592">
        <v>-0.76906361832913017</v>
      </c>
      <c r="D592">
        <v>-1.0293389935349784</v>
      </c>
    </row>
    <row r="593" spans="1:4" ht="15" thickBot="1" x14ac:dyDescent="0.35">
      <c r="A593" s="4">
        <v>563</v>
      </c>
      <c r="B593" s="4">
        <v>-1.401033174930004</v>
      </c>
      <c r="C593" s="4">
        <v>-0.30825346674600884</v>
      </c>
      <c r="D593" s="4">
        <v>-0.41257615839813838</v>
      </c>
    </row>
  </sheetData>
  <pageMargins left="0.7" right="0.7" top="0.75" bottom="0.75" header="0.3" footer="0.3"/>
  <pageSetup orientation="portrait" horizontalDpi="90" verticalDpi="9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609900-175D-41B6-8E7D-BE0759A4CC2B}">
  <sheetPr codeName="Sheet14"/>
  <dimension ref="A1:BB325"/>
  <sheetViews>
    <sheetView workbookViewId="0">
      <pane ySplit="1" topLeftCell="A2" activePane="bottomLeft" state="frozen"/>
      <selection pane="bottomLeft" activeCell="AW13" sqref="AW13"/>
    </sheetView>
  </sheetViews>
  <sheetFormatPr defaultRowHeight="14.4" x14ac:dyDescent="0.3"/>
  <sheetData>
    <row r="1" spans="1:54" x14ac:dyDescent="0.3">
      <c r="A1" t="s">
        <v>0</v>
      </c>
      <c r="B1" t="s">
        <v>1</v>
      </c>
      <c r="C1" t="s">
        <v>246</v>
      </c>
      <c r="D1" t="s">
        <v>3</v>
      </c>
      <c r="E1" t="s">
        <v>247</v>
      </c>
      <c r="F1" t="s">
        <v>248</v>
      </c>
      <c r="G1" t="s">
        <v>249</v>
      </c>
      <c r="H1" t="s">
        <v>250</v>
      </c>
      <c r="I1" t="s">
        <v>255</v>
      </c>
      <c r="J1" t="s">
        <v>251</v>
      </c>
      <c r="K1" t="s">
        <v>252</v>
      </c>
      <c r="L1" t="s">
        <v>256</v>
      </c>
      <c r="M1" t="s">
        <v>257</v>
      </c>
      <c r="N1" t="s">
        <v>253</v>
      </c>
      <c r="O1" t="s">
        <v>254</v>
      </c>
      <c r="P1" t="s">
        <v>553</v>
      </c>
      <c r="Q1" t="s">
        <v>554</v>
      </c>
      <c r="R1" t="s">
        <v>555</v>
      </c>
      <c r="S1" t="s">
        <v>556</v>
      </c>
      <c r="T1" t="s">
        <v>557</v>
      </c>
      <c r="U1" t="s">
        <v>558</v>
      </c>
      <c r="V1" t="s">
        <v>559</v>
      </c>
      <c r="W1" t="s">
        <v>258</v>
      </c>
      <c r="X1" t="s">
        <v>264</v>
      </c>
      <c r="Y1" t="s">
        <v>260</v>
      </c>
      <c r="Z1" t="s">
        <v>560</v>
      </c>
      <c r="AA1" t="s">
        <v>561</v>
      </c>
      <c r="AB1" t="s">
        <v>562</v>
      </c>
      <c r="AC1" t="s">
        <v>563</v>
      </c>
      <c r="AD1" t="s">
        <v>564</v>
      </c>
      <c r="AE1" t="s">
        <v>565</v>
      </c>
      <c r="AF1" t="s">
        <v>566</v>
      </c>
      <c r="AG1" t="s">
        <v>567</v>
      </c>
      <c r="AH1" t="s">
        <v>568</v>
      </c>
      <c r="AI1" t="s">
        <v>569</v>
      </c>
      <c r="AJ1" t="s">
        <v>570</v>
      </c>
      <c r="AK1" t="s">
        <v>571</v>
      </c>
      <c r="AL1" t="s">
        <v>572</v>
      </c>
      <c r="AM1" t="s">
        <v>573</v>
      </c>
      <c r="AN1" t="s">
        <v>574</v>
      </c>
      <c r="AO1" t="s">
        <v>575</v>
      </c>
      <c r="AP1" t="s">
        <v>576</v>
      </c>
      <c r="AQ1" t="s">
        <v>577</v>
      </c>
      <c r="AR1" t="s">
        <v>578</v>
      </c>
      <c r="AS1" t="s">
        <v>579</v>
      </c>
      <c r="AT1" t="s">
        <v>580</v>
      </c>
      <c r="AU1" t="s">
        <v>581</v>
      </c>
      <c r="AV1" t="s">
        <v>582</v>
      </c>
      <c r="AW1" t="s">
        <v>583</v>
      </c>
      <c r="AX1" t="s">
        <v>584</v>
      </c>
      <c r="AY1" t="s">
        <v>259</v>
      </c>
      <c r="AZ1" t="s">
        <v>265</v>
      </c>
      <c r="BA1" t="s">
        <v>266</v>
      </c>
      <c r="BB1" t="s">
        <v>267</v>
      </c>
    </row>
    <row r="2" spans="1:54" x14ac:dyDescent="0.3">
      <c r="A2" t="s">
        <v>22</v>
      </c>
      <c r="B2" t="s">
        <v>25</v>
      </c>
      <c r="C2">
        <v>45</v>
      </c>
      <c r="D2">
        <v>205</v>
      </c>
      <c r="E2">
        <v>13</v>
      </c>
      <c r="F2">
        <v>36</v>
      </c>
      <c r="G2">
        <v>32</v>
      </c>
      <c r="H2">
        <v>11</v>
      </c>
      <c r="I2">
        <v>0.357541899</v>
      </c>
      <c r="J2">
        <v>0.11219512099999999</v>
      </c>
      <c r="K2">
        <v>0.19512195099999999</v>
      </c>
      <c r="L2">
        <v>0.42647058799999998</v>
      </c>
      <c r="M2">
        <v>0.67597765300000001</v>
      </c>
      <c r="N2">
        <v>0.31843575400000002</v>
      </c>
      <c r="O2">
        <v>0.3984375</v>
      </c>
      <c r="P2">
        <v>1</v>
      </c>
      <c r="Q2">
        <v>0.31914893599999999</v>
      </c>
      <c r="R2">
        <v>0.340425531</v>
      </c>
      <c r="S2">
        <v>0.340425531</v>
      </c>
      <c r="T2">
        <v>2.0833332999999999E-2</v>
      </c>
      <c r="U2">
        <v>0.27083333300000001</v>
      </c>
      <c r="V2">
        <v>8.3333332999999996E-2</v>
      </c>
      <c r="W2">
        <v>0.46853852827174902</v>
      </c>
      <c r="X2">
        <v>3.05792736049633</v>
      </c>
      <c r="Y2">
        <v>209.99500664963901</v>
      </c>
      <c r="Z2">
        <v>0.29038855000000002</v>
      </c>
      <c r="AA2">
        <v>0.67256636999999997</v>
      </c>
      <c r="AB2">
        <v>0.44685989999999998</v>
      </c>
      <c r="AC2">
        <v>0.68309858999999995</v>
      </c>
      <c r="AD2">
        <v>0.82894736999999996</v>
      </c>
      <c r="AE2">
        <v>0.77297296999999998</v>
      </c>
      <c r="AF2">
        <v>0.40942029000000002</v>
      </c>
      <c r="AG2">
        <v>0.54146340999999998</v>
      </c>
      <c r="AH2">
        <v>0.10144928</v>
      </c>
      <c r="AI2">
        <v>0.42553191000000001</v>
      </c>
      <c r="AJ2">
        <v>0.31205674</v>
      </c>
      <c r="AK2">
        <v>0.26241134999999999</v>
      </c>
      <c r="AL2">
        <v>0.13475176999999999</v>
      </c>
      <c r="AM2">
        <v>0.43971631</v>
      </c>
      <c r="AN2">
        <v>0.42553191000000001</v>
      </c>
      <c r="AO2">
        <v>95.036015070921906</v>
      </c>
      <c r="AP2">
        <v>13.5830086782468</v>
      </c>
      <c r="AQ2">
        <v>0.21126760999999999</v>
      </c>
      <c r="AR2">
        <v>119.20699999999999</v>
      </c>
      <c r="AS2">
        <v>0.6056338</v>
      </c>
      <c r="AT2">
        <v>142</v>
      </c>
      <c r="AU2">
        <v>0.15700483000000001</v>
      </c>
      <c r="AV2">
        <v>0.25845411000000001</v>
      </c>
      <c r="AW2">
        <v>0.36799999999999999</v>
      </c>
      <c r="AX2">
        <v>0.73099999999999998</v>
      </c>
      <c r="AY2">
        <v>0.49199999999999999</v>
      </c>
      <c r="AZ2" t="s">
        <v>22</v>
      </c>
      <c r="BA2">
        <v>19755</v>
      </c>
      <c r="BB2">
        <v>660271</v>
      </c>
    </row>
    <row r="3" spans="1:54" x14ac:dyDescent="0.3">
      <c r="A3" t="s">
        <v>16</v>
      </c>
      <c r="B3" t="s">
        <v>17</v>
      </c>
      <c r="C3">
        <v>46</v>
      </c>
      <c r="D3">
        <v>206</v>
      </c>
      <c r="E3">
        <v>12</v>
      </c>
      <c r="F3">
        <v>27</v>
      </c>
      <c r="G3">
        <v>30</v>
      </c>
      <c r="H3">
        <v>2</v>
      </c>
      <c r="I3">
        <v>0.266666666</v>
      </c>
      <c r="J3">
        <v>0.17961165000000001</v>
      </c>
      <c r="K3">
        <v>0.23300970800000001</v>
      </c>
      <c r="L3">
        <v>0.40487804799999999</v>
      </c>
      <c r="M3">
        <v>0.57575757500000002</v>
      </c>
      <c r="N3">
        <v>0.30909090900000002</v>
      </c>
      <c r="O3">
        <v>0.30188679200000001</v>
      </c>
      <c r="P3">
        <v>0.696428571</v>
      </c>
      <c r="Q3">
        <v>0.19491525400000001</v>
      </c>
      <c r="R3">
        <v>0.330508474</v>
      </c>
      <c r="S3">
        <v>0.47457627099999999</v>
      </c>
      <c r="T3">
        <v>8.9285714000000002E-2</v>
      </c>
      <c r="U3">
        <v>0.21428571399999999</v>
      </c>
      <c r="V3">
        <v>7.6923076000000007E-2</v>
      </c>
      <c r="W3">
        <v>0.41702494633138398</v>
      </c>
      <c r="X3">
        <v>2.4867794476784502</v>
      </c>
      <c r="Y3">
        <v>176.10259786861999</v>
      </c>
      <c r="Z3">
        <v>0.22440945000000001</v>
      </c>
      <c r="AA3">
        <v>0.70085470000000005</v>
      </c>
      <c r="AB3">
        <v>0.41909196999999998</v>
      </c>
      <c r="AC3">
        <v>0.49122807000000002</v>
      </c>
      <c r="AD3">
        <v>0.79674796999999997</v>
      </c>
      <c r="AE3">
        <v>0.7</v>
      </c>
      <c r="AF3">
        <v>0.40861467000000001</v>
      </c>
      <c r="AG3">
        <v>0.52427184000000004</v>
      </c>
      <c r="AH3">
        <v>0.12558140000000001</v>
      </c>
      <c r="AI3">
        <v>0.36440677999999999</v>
      </c>
      <c r="AJ3">
        <v>0.34745763000000002</v>
      </c>
      <c r="AK3">
        <v>0.28813559</v>
      </c>
      <c r="AL3">
        <v>8.4745760000000003E-2</v>
      </c>
      <c r="AM3">
        <v>0.45762712</v>
      </c>
      <c r="AN3">
        <v>0.45762712</v>
      </c>
      <c r="AO3">
        <v>96.898938090861293</v>
      </c>
      <c r="AP3">
        <v>18.0177976464023</v>
      </c>
      <c r="AQ3">
        <v>0.18487395000000001</v>
      </c>
      <c r="AR3">
        <v>115.857</v>
      </c>
      <c r="AS3">
        <v>0.61344538000000004</v>
      </c>
      <c r="AT3">
        <v>119</v>
      </c>
      <c r="AU3">
        <v>0.14302326000000001</v>
      </c>
      <c r="AV3">
        <v>0.26860465</v>
      </c>
      <c r="AW3">
        <v>0.3</v>
      </c>
      <c r="AX3">
        <v>0.70699999999999996</v>
      </c>
      <c r="AY3">
        <v>0.46600000000000003</v>
      </c>
      <c r="AZ3" t="s">
        <v>16</v>
      </c>
      <c r="BA3">
        <v>15640</v>
      </c>
      <c r="BB3">
        <v>592450</v>
      </c>
    </row>
    <row r="4" spans="1:54" x14ac:dyDescent="0.3">
      <c r="A4" t="s">
        <v>30</v>
      </c>
      <c r="B4" t="s">
        <v>21</v>
      </c>
      <c r="C4">
        <v>41</v>
      </c>
      <c r="D4">
        <v>172</v>
      </c>
      <c r="E4">
        <v>12</v>
      </c>
      <c r="F4">
        <v>24</v>
      </c>
      <c r="G4">
        <v>41</v>
      </c>
      <c r="H4">
        <v>0</v>
      </c>
      <c r="I4">
        <v>0.32450331100000002</v>
      </c>
      <c r="J4">
        <v>0.116279069</v>
      </c>
      <c r="K4">
        <v>0.22674418599999999</v>
      </c>
      <c r="L4">
        <v>0.40116278999999999</v>
      </c>
      <c r="M4">
        <v>0.60927152299999998</v>
      </c>
      <c r="N4">
        <v>0.28476821200000002</v>
      </c>
      <c r="O4">
        <v>0.36633663300000002</v>
      </c>
      <c r="P4">
        <v>0.82608695600000004</v>
      </c>
      <c r="Q4">
        <v>0.25663716800000003</v>
      </c>
      <c r="R4">
        <v>0.33628318499999998</v>
      </c>
      <c r="S4">
        <v>0.40707964600000002</v>
      </c>
      <c r="T4">
        <v>0.108695652</v>
      </c>
      <c r="U4">
        <v>0.26086956500000003</v>
      </c>
      <c r="V4">
        <v>2.6315788999999999E-2</v>
      </c>
      <c r="W4">
        <v>0.43299657733816799</v>
      </c>
      <c r="X4">
        <v>1.7087250417961599</v>
      </c>
      <c r="Y4">
        <v>182.025910756314</v>
      </c>
      <c r="Z4">
        <v>0.32093022999999998</v>
      </c>
      <c r="AA4">
        <v>0.76208178000000004</v>
      </c>
      <c r="AB4">
        <v>0.490701</v>
      </c>
      <c r="AC4">
        <v>0.55072463999999999</v>
      </c>
      <c r="AD4">
        <v>0.80975609999999998</v>
      </c>
      <c r="AE4">
        <v>0.70553935999999995</v>
      </c>
      <c r="AF4">
        <v>0.38483548000000001</v>
      </c>
      <c r="AG4">
        <v>0.58720930000000005</v>
      </c>
      <c r="AH4">
        <v>0.14428571000000001</v>
      </c>
      <c r="AI4">
        <v>0.43362832000000001</v>
      </c>
      <c r="AJ4">
        <v>0.36283186000000001</v>
      </c>
      <c r="AK4">
        <v>0.20353982000000001</v>
      </c>
      <c r="AL4">
        <v>0.12389380999999999</v>
      </c>
      <c r="AM4">
        <v>0.49557521999999998</v>
      </c>
      <c r="AN4">
        <v>0.38053097000000002</v>
      </c>
      <c r="AO4">
        <v>93.1530091952433</v>
      </c>
      <c r="AP4">
        <v>15.7216343162334</v>
      </c>
      <c r="AQ4">
        <v>0.15929204</v>
      </c>
      <c r="AR4">
        <v>114.6</v>
      </c>
      <c r="AS4">
        <v>0.54867257000000003</v>
      </c>
      <c r="AT4">
        <v>113</v>
      </c>
      <c r="AU4">
        <v>0.12285714</v>
      </c>
      <c r="AV4">
        <v>0.26714285999999998</v>
      </c>
      <c r="AW4">
        <v>0.33200000000000002</v>
      </c>
      <c r="AX4">
        <v>0.67400000000000004</v>
      </c>
      <c r="AY4">
        <v>0.45400000000000001</v>
      </c>
      <c r="AZ4" t="s">
        <v>30</v>
      </c>
      <c r="BA4">
        <v>10324</v>
      </c>
      <c r="BB4">
        <v>542303</v>
      </c>
    </row>
    <row r="5" spans="1:54" x14ac:dyDescent="0.3">
      <c r="A5" t="s">
        <v>53</v>
      </c>
      <c r="B5" t="s">
        <v>17</v>
      </c>
      <c r="C5">
        <v>46</v>
      </c>
      <c r="D5">
        <v>210</v>
      </c>
      <c r="E5">
        <v>9</v>
      </c>
      <c r="F5">
        <v>30</v>
      </c>
      <c r="G5">
        <v>34</v>
      </c>
      <c r="H5">
        <v>4</v>
      </c>
      <c r="I5">
        <v>0.30113636300000002</v>
      </c>
      <c r="J5">
        <v>0.14285714199999999</v>
      </c>
      <c r="K5">
        <v>0.14285714199999999</v>
      </c>
      <c r="L5">
        <v>0.4</v>
      </c>
      <c r="M5">
        <v>0.51704545400000002</v>
      </c>
      <c r="N5">
        <v>0.215909091</v>
      </c>
      <c r="O5">
        <v>0.31428571399999999</v>
      </c>
      <c r="P5">
        <v>1.34</v>
      </c>
      <c r="Q5">
        <v>0.20945945899999999</v>
      </c>
      <c r="R5">
        <v>0.45270270200000001</v>
      </c>
      <c r="S5">
        <v>0.33783783699999997</v>
      </c>
      <c r="T5">
        <v>0.08</v>
      </c>
      <c r="U5">
        <v>0.18</v>
      </c>
      <c r="V5">
        <v>1.4925373E-2</v>
      </c>
      <c r="W5">
        <v>0.39937170488493701</v>
      </c>
      <c r="X5">
        <v>2.2685153309180501</v>
      </c>
      <c r="Y5">
        <v>164.00140240225301</v>
      </c>
      <c r="Z5">
        <v>0.2</v>
      </c>
      <c r="AA5">
        <v>0.64161849999999998</v>
      </c>
      <c r="AB5">
        <v>0.38061465999999999</v>
      </c>
      <c r="AC5">
        <v>0.65</v>
      </c>
      <c r="AD5">
        <v>0.88288288000000004</v>
      </c>
      <c r="AE5">
        <v>0.81055900999999997</v>
      </c>
      <c r="AF5">
        <v>0.40898345000000003</v>
      </c>
      <c r="AG5">
        <v>0.58571428999999997</v>
      </c>
      <c r="AH5">
        <v>7.2018890000000002E-2</v>
      </c>
      <c r="AI5">
        <v>0.43624161</v>
      </c>
      <c r="AJ5">
        <v>0.37583893000000002</v>
      </c>
      <c r="AK5">
        <v>0.18791946000000001</v>
      </c>
      <c r="AL5">
        <v>0.10738254999999999</v>
      </c>
      <c r="AM5">
        <v>0.47651007000000001</v>
      </c>
      <c r="AN5">
        <v>0.41610738000000003</v>
      </c>
      <c r="AO5">
        <v>95.648701435810807</v>
      </c>
      <c r="AP5">
        <v>10.1749003642314</v>
      </c>
      <c r="AQ5">
        <v>0.16778523000000001</v>
      </c>
      <c r="AR5">
        <v>115.73099999999999</v>
      </c>
      <c r="AS5">
        <v>0.59731544000000003</v>
      </c>
      <c r="AT5">
        <v>149</v>
      </c>
      <c r="AU5">
        <v>0.19362456</v>
      </c>
      <c r="AV5">
        <v>0.26564345</v>
      </c>
      <c r="AW5">
        <v>0.318</v>
      </c>
      <c r="AX5">
        <v>0.628</v>
      </c>
      <c r="AY5">
        <v>0.44600000000000001</v>
      </c>
      <c r="AZ5" t="s">
        <v>53</v>
      </c>
      <c r="BA5">
        <v>20123</v>
      </c>
      <c r="BB5">
        <v>665742</v>
      </c>
    </row>
    <row r="6" spans="1:54" x14ac:dyDescent="0.3">
      <c r="A6" t="s">
        <v>339</v>
      </c>
      <c r="B6" t="s">
        <v>85</v>
      </c>
      <c r="C6">
        <v>31</v>
      </c>
      <c r="D6">
        <v>109</v>
      </c>
      <c r="E6">
        <v>5</v>
      </c>
      <c r="F6">
        <v>14</v>
      </c>
      <c r="G6">
        <v>13</v>
      </c>
      <c r="H6">
        <v>0</v>
      </c>
      <c r="I6">
        <v>0.29166666600000002</v>
      </c>
      <c r="J6">
        <v>0.119266055</v>
      </c>
      <c r="K6">
        <v>9.1743118999999998E-2</v>
      </c>
      <c r="L6">
        <v>0.37614678800000001</v>
      </c>
      <c r="M6">
        <v>0.5</v>
      </c>
      <c r="N6">
        <v>0.20833333400000001</v>
      </c>
      <c r="O6">
        <v>0.28395061700000002</v>
      </c>
      <c r="P6">
        <v>1.0588235290000001</v>
      </c>
      <c r="Q6">
        <v>0.186046511</v>
      </c>
      <c r="R6">
        <v>0.41860465099999999</v>
      </c>
      <c r="S6">
        <v>0.39534883700000001</v>
      </c>
      <c r="T6">
        <v>8.8235294000000006E-2</v>
      </c>
      <c r="U6">
        <v>0.14705882300000001</v>
      </c>
      <c r="V6">
        <v>8.3333332999999996E-2</v>
      </c>
      <c r="W6">
        <v>0.378697583608538</v>
      </c>
      <c r="X6">
        <v>0.83978111318901205</v>
      </c>
      <c r="Y6">
        <v>150.064299746399</v>
      </c>
      <c r="Z6">
        <v>0.22685184999999999</v>
      </c>
      <c r="AA6">
        <v>0.65853658999999998</v>
      </c>
      <c r="AB6">
        <v>0.41315789000000003</v>
      </c>
      <c r="AC6">
        <v>0.65306122</v>
      </c>
      <c r="AD6">
        <v>0.91666667000000002</v>
      </c>
      <c r="AE6">
        <v>0.83439490000000005</v>
      </c>
      <c r="AF6">
        <v>0.43157895000000002</v>
      </c>
      <c r="AG6">
        <v>0.49541284000000002</v>
      </c>
      <c r="AH6">
        <v>6.8421049999999997E-2</v>
      </c>
      <c r="AI6">
        <v>0.40697674</v>
      </c>
      <c r="AJ6">
        <v>0.36046512000000003</v>
      </c>
      <c r="AK6">
        <v>0.23255814</v>
      </c>
      <c r="AL6">
        <v>0.15116278999999999</v>
      </c>
      <c r="AM6">
        <v>0.52325580999999999</v>
      </c>
      <c r="AN6">
        <v>0.32558140000000002</v>
      </c>
      <c r="AO6">
        <v>91.471452985490998</v>
      </c>
      <c r="AP6">
        <v>12.822701590401699</v>
      </c>
      <c r="AQ6">
        <v>0.11627907</v>
      </c>
      <c r="AR6">
        <v>108.80200000000001</v>
      </c>
      <c r="AS6">
        <v>0.43023255999999999</v>
      </c>
      <c r="AT6">
        <v>86</v>
      </c>
      <c r="AU6">
        <v>0.18421053000000001</v>
      </c>
      <c r="AV6">
        <v>0.25263158000000002</v>
      </c>
      <c r="AW6">
        <v>0.32500000000000001</v>
      </c>
      <c r="AX6">
        <v>0.65</v>
      </c>
      <c r="AY6">
        <v>0.44</v>
      </c>
      <c r="AZ6" t="s">
        <v>339</v>
      </c>
      <c r="BA6">
        <v>16442</v>
      </c>
      <c r="BB6">
        <v>656811</v>
      </c>
    </row>
    <row r="7" spans="1:54" x14ac:dyDescent="0.3">
      <c r="A7" t="s">
        <v>135</v>
      </c>
      <c r="B7" t="s">
        <v>29</v>
      </c>
      <c r="C7">
        <v>44</v>
      </c>
      <c r="D7">
        <v>196</v>
      </c>
      <c r="E7">
        <v>13</v>
      </c>
      <c r="F7">
        <v>31</v>
      </c>
      <c r="G7">
        <v>29</v>
      </c>
      <c r="H7">
        <v>6</v>
      </c>
      <c r="I7">
        <v>0.28749999999999998</v>
      </c>
      <c r="J7">
        <v>0.178571428</v>
      </c>
      <c r="K7">
        <v>0.158163265</v>
      </c>
      <c r="L7">
        <v>0.41538461500000001</v>
      </c>
      <c r="M7">
        <v>0.6</v>
      </c>
      <c r="N7">
        <v>0.3125</v>
      </c>
      <c r="O7">
        <v>0.284482758</v>
      </c>
      <c r="P7">
        <v>0.47142857100000002</v>
      </c>
      <c r="Q7">
        <v>0.201550387</v>
      </c>
      <c r="R7">
        <v>0.25581395299999998</v>
      </c>
      <c r="S7">
        <v>0.54263565800000002</v>
      </c>
      <c r="T7">
        <v>8.5714285000000001E-2</v>
      </c>
      <c r="U7">
        <v>0.18571428500000001</v>
      </c>
      <c r="V7">
        <v>6.0606060000000003E-2</v>
      </c>
      <c r="W7">
        <v>0.43567327125785199</v>
      </c>
      <c r="X7">
        <v>2.7790185574808599</v>
      </c>
      <c r="Y7">
        <v>187.691911358114</v>
      </c>
      <c r="Z7">
        <v>0.19956615999999999</v>
      </c>
      <c r="AA7">
        <v>0.69753085999999997</v>
      </c>
      <c r="AB7">
        <v>0.40509553999999998</v>
      </c>
      <c r="AC7">
        <v>0.60869565000000003</v>
      </c>
      <c r="AD7">
        <v>0.89380530999999996</v>
      </c>
      <c r="AE7">
        <v>0.81132075000000003</v>
      </c>
      <c r="AF7">
        <v>0.41273884999999999</v>
      </c>
      <c r="AG7">
        <v>0.54591836999999999</v>
      </c>
      <c r="AH7">
        <v>7.6142130000000002E-2</v>
      </c>
      <c r="AI7">
        <v>0.41085271000000001</v>
      </c>
      <c r="AJ7">
        <v>0.21705426</v>
      </c>
      <c r="AK7">
        <v>0.37209302</v>
      </c>
      <c r="AL7">
        <v>0.10077519</v>
      </c>
      <c r="AM7">
        <v>0.50387596999999995</v>
      </c>
      <c r="AN7">
        <v>0.39534883999999998</v>
      </c>
      <c r="AO7">
        <v>91.692261688468903</v>
      </c>
      <c r="AP7">
        <v>22.5632740582606</v>
      </c>
      <c r="AQ7">
        <v>0.12307692000000001</v>
      </c>
      <c r="AR7">
        <v>108.123</v>
      </c>
      <c r="AS7">
        <v>0.48461537999999998</v>
      </c>
      <c r="AT7">
        <v>130</v>
      </c>
      <c r="AU7">
        <v>0.15101523</v>
      </c>
      <c r="AV7">
        <v>0.22715736</v>
      </c>
      <c r="AW7">
        <v>0.30499999999999999</v>
      </c>
      <c r="AX7">
        <v>0.59599999999999997</v>
      </c>
      <c r="AY7">
        <v>0.435</v>
      </c>
      <c r="AZ7" t="s">
        <v>135</v>
      </c>
      <c r="BA7">
        <v>18345</v>
      </c>
      <c r="BB7">
        <v>663656</v>
      </c>
    </row>
    <row r="8" spans="1:54" x14ac:dyDescent="0.3">
      <c r="A8" t="s">
        <v>114</v>
      </c>
      <c r="B8" t="s">
        <v>88</v>
      </c>
      <c r="C8">
        <v>41</v>
      </c>
      <c r="D8">
        <v>183</v>
      </c>
      <c r="E8">
        <v>6</v>
      </c>
      <c r="F8">
        <v>21</v>
      </c>
      <c r="G8">
        <v>27</v>
      </c>
      <c r="H8">
        <v>2</v>
      </c>
      <c r="I8">
        <v>0.21476509999999999</v>
      </c>
      <c r="J8">
        <v>0.15300546400000001</v>
      </c>
      <c r="K8">
        <v>0.19672131100000001</v>
      </c>
      <c r="L8">
        <v>0.36065573699999998</v>
      </c>
      <c r="M8">
        <v>0.39597315399999999</v>
      </c>
      <c r="N8">
        <v>0.18120805400000001</v>
      </c>
      <c r="O8">
        <v>0.242990654</v>
      </c>
      <c r="P8">
        <v>0.97727272700000001</v>
      </c>
      <c r="Q8">
        <v>0.230088495</v>
      </c>
      <c r="R8">
        <v>0.38053097299999999</v>
      </c>
      <c r="S8">
        <v>0.38938053</v>
      </c>
      <c r="T8">
        <v>4.5454544999999999E-2</v>
      </c>
      <c r="U8">
        <v>0.13636363600000001</v>
      </c>
      <c r="V8">
        <v>6.9767440999999999E-2</v>
      </c>
      <c r="W8">
        <v>0.34424567157453501</v>
      </c>
      <c r="X8">
        <v>1.1040291823964401</v>
      </c>
      <c r="Y8">
        <v>127.80174545777901</v>
      </c>
      <c r="Z8">
        <v>0.24444444000000001</v>
      </c>
      <c r="AA8">
        <v>0.63253011999999997</v>
      </c>
      <c r="AB8">
        <v>0.40920716000000001</v>
      </c>
      <c r="AC8">
        <v>0.61818181999999999</v>
      </c>
      <c r="AD8">
        <v>0.88571429000000002</v>
      </c>
      <c r="AE8">
        <v>0.79374999999999996</v>
      </c>
      <c r="AF8">
        <v>0.42455242999999998</v>
      </c>
      <c r="AG8">
        <v>0.55191257000000005</v>
      </c>
      <c r="AH8">
        <v>8.4291190000000002E-2</v>
      </c>
      <c r="AI8">
        <v>0.31858407</v>
      </c>
      <c r="AJ8">
        <v>0.39823008999999998</v>
      </c>
      <c r="AK8">
        <v>0.28318584000000002</v>
      </c>
      <c r="AL8">
        <v>0.12389380999999999</v>
      </c>
      <c r="AM8">
        <v>0.51327434000000005</v>
      </c>
      <c r="AN8">
        <v>0.36283186000000001</v>
      </c>
      <c r="AO8">
        <v>92.843153691924698</v>
      </c>
      <c r="AP8">
        <v>12.794313683974</v>
      </c>
      <c r="AQ8">
        <v>0.13274336</v>
      </c>
      <c r="AR8">
        <v>111.09</v>
      </c>
      <c r="AS8">
        <v>0.50442478000000002</v>
      </c>
      <c r="AT8">
        <v>113</v>
      </c>
      <c r="AU8">
        <v>0.17496807</v>
      </c>
      <c r="AV8">
        <v>0.25925925999999999</v>
      </c>
      <c r="AW8">
        <v>0.29599999999999999</v>
      </c>
      <c r="AX8">
        <v>0.55400000000000005</v>
      </c>
      <c r="AY8">
        <v>0.42199999999999999</v>
      </c>
      <c r="AZ8" t="s">
        <v>114</v>
      </c>
      <c r="BA8">
        <v>12927</v>
      </c>
      <c r="BB8">
        <v>607043</v>
      </c>
    </row>
    <row r="9" spans="1:54" x14ac:dyDescent="0.3">
      <c r="A9" t="s">
        <v>283</v>
      </c>
      <c r="B9" t="s">
        <v>277</v>
      </c>
      <c r="C9">
        <v>44</v>
      </c>
      <c r="D9">
        <v>140</v>
      </c>
      <c r="E9">
        <v>2</v>
      </c>
      <c r="F9">
        <v>17</v>
      </c>
      <c r="G9">
        <v>14</v>
      </c>
      <c r="H9">
        <v>1</v>
      </c>
      <c r="I9">
        <v>0.31132075399999998</v>
      </c>
      <c r="J9">
        <v>0.21428571399999999</v>
      </c>
      <c r="K9">
        <v>0.22142857099999999</v>
      </c>
      <c r="L9">
        <v>0.46428571400000002</v>
      </c>
      <c r="M9">
        <v>0.41509433899999998</v>
      </c>
      <c r="N9">
        <v>0.103773585</v>
      </c>
      <c r="O9">
        <v>0.41333333300000002</v>
      </c>
      <c r="P9">
        <v>1.071428571</v>
      </c>
      <c r="Q9">
        <v>0.24675324600000001</v>
      </c>
      <c r="R9">
        <v>0.389610389</v>
      </c>
      <c r="S9">
        <v>0.36363636300000002</v>
      </c>
      <c r="T9">
        <v>3.5714284999999998E-2</v>
      </c>
      <c r="U9">
        <v>7.1428570999999996E-2</v>
      </c>
      <c r="V9">
        <v>6.6666665999999999E-2</v>
      </c>
      <c r="W9">
        <v>0.39838993849514198</v>
      </c>
      <c r="X9">
        <v>1.51293120276407</v>
      </c>
      <c r="Y9">
        <v>163.75064808702999</v>
      </c>
      <c r="Z9">
        <v>0.19034091</v>
      </c>
      <c r="AA9">
        <v>0.60569105999999995</v>
      </c>
      <c r="AB9">
        <v>0.36120401000000002</v>
      </c>
      <c r="AC9">
        <v>0.49253731000000001</v>
      </c>
      <c r="AD9">
        <v>0.92617450000000001</v>
      </c>
      <c r="AE9">
        <v>0.79166667000000002</v>
      </c>
      <c r="AF9">
        <v>0.41137124000000003</v>
      </c>
      <c r="AG9">
        <v>0.53571429000000004</v>
      </c>
      <c r="AH9">
        <v>7.5250839999999999E-2</v>
      </c>
      <c r="AI9">
        <v>0.36363635999999999</v>
      </c>
      <c r="AJ9">
        <v>0.37662338000000001</v>
      </c>
      <c r="AK9">
        <v>0.25974026</v>
      </c>
      <c r="AL9">
        <v>0.11688311999999999</v>
      </c>
      <c r="AM9">
        <v>0.49350649000000002</v>
      </c>
      <c r="AN9">
        <v>0.38961038999999997</v>
      </c>
      <c r="AO9">
        <v>91.175597351866799</v>
      </c>
      <c r="AP9">
        <v>14.045357840401699</v>
      </c>
      <c r="AQ9">
        <v>7.7922080000000005E-2</v>
      </c>
      <c r="AR9">
        <v>110.8</v>
      </c>
      <c r="AS9">
        <v>0.45454545000000002</v>
      </c>
      <c r="AT9">
        <v>77</v>
      </c>
      <c r="AU9">
        <v>0.20401337999999999</v>
      </c>
      <c r="AV9">
        <v>0.27926421000000001</v>
      </c>
      <c r="AW9">
        <v>0.30299999999999999</v>
      </c>
      <c r="AX9">
        <v>0.48399999999999999</v>
      </c>
      <c r="AY9">
        <v>0.41699999999999998</v>
      </c>
      <c r="AZ9" t="s">
        <v>283</v>
      </c>
      <c r="BA9">
        <v>18126</v>
      </c>
      <c r="BB9">
        <v>664774</v>
      </c>
    </row>
    <row r="10" spans="1:54" x14ac:dyDescent="0.3">
      <c r="A10" t="s">
        <v>90</v>
      </c>
      <c r="B10" t="s">
        <v>271</v>
      </c>
      <c r="C10">
        <v>44</v>
      </c>
      <c r="D10">
        <v>176</v>
      </c>
      <c r="E10">
        <v>8</v>
      </c>
      <c r="F10">
        <v>18</v>
      </c>
      <c r="G10">
        <v>34</v>
      </c>
      <c r="H10">
        <v>0</v>
      </c>
      <c r="I10">
        <v>0.335443037</v>
      </c>
      <c r="J10">
        <v>7.9545454000000002E-2</v>
      </c>
      <c r="K10">
        <v>0.15340909</v>
      </c>
      <c r="L10">
        <v>0.40340909000000003</v>
      </c>
      <c r="M10">
        <v>0.55696202500000003</v>
      </c>
      <c r="N10">
        <v>0.221518988</v>
      </c>
      <c r="O10">
        <v>0.36585365800000003</v>
      </c>
      <c r="P10">
        <v>0.68333333299999999</v>
      </c>
      <c r="Q10">
        <v>0.22900763299999999</v>
      </c>
      <c r="R10">
        <v>0.31297709899999998</v>
      </c>
      <c r="S10">
        <v>0.458015267</v>
      </c>
      <c r="T10">
        <v>6.6666665999999999E-2</v>
      </c>
      <c r="U10">
        <v>0.133333333</v>
      </c>
      <c r="V10">
        <v>7.3170731000000003E-2</v>
      </c>
      <c r="W10">
        <v>0.41271216508954001</v>
      </c>
      <c r="X10">
        <v>1.93035298293519</v>
      </c>
      <c r="Y10">
        <v>166.97688936011801</v>
      </c>
      <c r="Z10">
        <v>0.47150259</v>
      </c>
      <c r="AA10">
        <v>0.78240741000000003</v>
      </c>
      <c r="AB10">
        <v>0.58305647999999999</v>
      </c>
      <c r="AC10">
        <v>0.68131867999999995</v>
      </c>
      <c r="AD10">
        <v>0.88165680000000002</v>
      </c>
      <c r="AE10">
        <v>0.77777777999999997</v>
      </c>
      <c r="AF10">
        <v>0.35880399000000002</v>
      </c>
      <c r="AG10">
        <v>0.65909090999999997</v>
      </c>
      <c r="AH10">
        <v>0.12913906999999999</v>
      </c>
      <c r="AI10">
        <v>0.54961831999999999</v>
      </c>
      <c r="AJ10">
        <v>0.23664122000000001</v>
      </c>
      <c r="AK10">
        <v>0.21374045999999999</v>
      </c>
      <c r="AL10">
        <v>0.12213739999999999</v>
      </c>
      <c r="AM10">
        <v>0.45801526999999997</v>
      </c>
      <c r="AN10">
        <v>0.41984733000000002</v>
      </c>
      <c r="AO10">
        <v>92.164010317270893</v>
      </c>
      <c r="AP10">
        <v>19.6008039867604</v>
      </c>
      <c r="AQ10">
        <v>0.15267175999999999</v>
      </c>
      <c r="AR10">
        <v>112.6</v>
      </c>
      <c r="AS10">
        <v>0.51145037999999998</v>
      </c>
      <c r="AT10">
        <v>131</v>
      </c>
      <c r="AU10">
        <v>9.7682119999999997E-2</v>
      </c>
      <c r="AV10">
        <v>0.22682119000000001</v>
      </c>
      <c r="AW10">
        <v>0.309</v>
      </c>
      <c r="AX10">
        <v>0.61</v>
      </c>
      <c r="AY10">
        <v>0.41099999999999998</v>
      </c>
      <c r="AZ10" t="s">
        <v>90</v>
      </c>
      <c r="BA10">
        <v>7304</v>
      </c>
      <c r="BB10">
        <v>521692</v>
      </c>
    </row>
    <row r="11" spans="1:54" x14ac:dyDescent="0.3">
      <c r="A11" t="s">
        <v>342</v>
      </c>
      <c r="B11" t="s">
        <v>23</v>
      </c>
      <c r="C11">
        <v>29</v>
      </c>
      <c r="D11">
        <v>126</v>
      </c>
      <c r="E11">
        <v>10</v>
      </c>
      <c r="F11">
        <v>17</v>
      </c>
      <c r="G11">
        <v>14</v>
      </c>
      <c r="H11">
        <v>6</v>
      </c>
      <c r="I11">
        <v>0.22018348600000001</v>
      </c>
      <c r="J11">
        <v>0.126984126</v>
      </c>
      <c r="K11">
        <v>0.21428571399999999</v>
      </c>
      <c r="L11">
        <v>0.325396825</v>
      </c>
      <c r="M11">
        <v>0.54128440300000003</v>
      </c>
      <c r="N11">
        <v>0.32110091699999999</v>
      </c>
      <c r="O11">
        <v>0.19444444399999999</v>
      </c>
      <c r="P11">
        <v>0.43478260800000001</v>
      </c>
      <c r="Q11">
        <v>0.19512195099999999</v>
      </c>
      <c r="R11">
        <v>0.243902439</v>
      </c>
      <c r="S11">
        <v>0.56097560899999999</v>
      </c>
      <c r="T11">
        <v>8.6956520999999995E-2</v>
      </c>
      <c r="U11">
        <v>0.21739130400000001</v>
      </c>
      <c r="V11">
        <v>0.1</v>
      </c>
      <c r="W11">
        <v>0.37144106245040798</v>
      </c>
      <c r="X11">
        <v>1.03075528760013</v>
      </c>
      <c r="Y11">
        <v>140.92196169552199</v>
      </c>
      <c r="Z11">
        <v>0.21405751000000001</v>
      </c>
      <c r="AA11">
        <v>0.67816091999999994</v>
      </c>
      <c r="AB11">
        <v>0.42508710999999999</v>
      </c>
      <c r="AC11">
        <v>0.64179103999999998</v>
      </c>
      <c r="AD11">
        <v>0.89830507999999998</v>
      </c>
      <c r="AE11">
        <v>0.82786884999999999</v>
      </c>
      <c r="AF11">
        <v>0.45470382999999998</v>
      </c>
      <c r="AG11">
        <v>0.57936507999999998</v>
      </c>
      <c r="AH11">
        <v>7.3170730000000003E-2</v>
      </c>
      <c r="AI11">
        <v>0.39024389999999998</v>
      </c>
      <c r="AJ11">
        <v>0.26829268000000001</v>
      </c>
      <c r="AK11">
        <v>0.34146341000000002</v>
      </c>
      <c r="AL11">
        <v>0.20731706999999999</v>
      </c>
      <c r="AM11">
        <v>0.46341462999999999</v>
      </c>
      <c r="AN11">
        <v>0.32926829000000002</v>
      </c>
      <c r="AO11">
        <v>89.209734660823102</v>
      </c>
      <c r="AP11">
        <v>25.231748999618901</v>
      </c>
      <c r="AQ11">
        <v>0.17073171000000001</v>
      </c>
      <c r="AR11">
        <v>114.47799999999999</v>
      </c>
      <c r="AS11">
        <v>0.41463414999999998</v>
      </c>
      <c r="AT11">
        <v>82</v>
      </c>
      <c r="AU11">
        <v>0.16724739</v>
      </c>
      <c r="AV11">
        <v>0.24041812000000001</v>
      </c>
      <c r="AW11">
        <v>0.27300000000000002</v>
      </c>
      <c r="AX11">
        <v>0.59899999999999998</v>
      </c>
      <c r="AY11">
        <v>0.40699999999999997</v>
      </c>
      <c r="AZ11" t="s">
        <v>342</v>
      </c>
      <c r="BA11">
        <v>10155</v>
      </c>
      <c r="BB11">
        <v>545361</v>
      </c>
    </row>
    <row r="12" spans="1:54" x14ac:dyDescent="0.3">
      <c r="A12" t="s">
        <v>81</v>
      </c>
      <c r="B12" t="s">
        <v>82</v>
      </c>
      <c r="C12">
        <v>18</v>
      </c>
      <c r="D12">
        <v>76</v>
      </c>
      <c r="E12">
        <v>5</v>
      </c>
      <c r="F12">
        <v>11</v>
      </c>
      <c r="G12">
        <v>14</v>
      </c>
      <c r="H12">
        <v>3</v>
      </c>
      <c r="I12">
        <v>0.33823529400000002</v>
      </c>
      <c r="J12">
        <v>9.2105263000000007E-2</v>
      </c>
      <c r="K12">
        <v>0.236842105</v>
      </c>
      <c r="L12">
        <v>0.4</v>
      </c>
      <c r="M12">
        <v>0.61764705799999997</v>
      </c>
      <c r="N12">
        <v>0.27941176400000001</v>
      </c>
      <c r="O12">
        <v>0.4</v>
      </c>
      <c r="P12">
        <v>1.692307692</v>
      </c>
      <c r="Q12">
        <v>0.28571428500000001</v>
      </c>
      <c r="R12">
        <v>0.44897959100000001</v>
      </c>
      <c r="S12">
        <v>0.26530612199999998</v>
      </c>
      <c r="T12">
        <v>7.6923076000000007E-2</v>
      </c>
      <c r="U12">
        <v>0.384615384</v>
      </c>
      <c r="V12">
        <v>0</v>
      </c>
      <c r="W12">
        <v>0.435148591125333</v>
      </c>
      <c r="X12">
        <v>1.01293072450952</v>
      </c>
      <c r="Y12">
        <v>184.68575864479499</v>
      </c>
      <c r="Z12">
        <v>0.32795699</v>
      </c>
      <c r="AA12">
        <v>0.72072071999999998</v>
      </c>
      <c r="AB12">
        <v>0.47474747</v>
      </c>
      <c r="AC12">
        <v>0.67213115000000001</v>
      </c>
      <c r="AD12">
        <v>0.86250000000000004</v>
      </c>
      <c r="AE12">
        <v>0.78014183999999998</v>
      </c>
      <c r="AF12">
        <v>0.37373737000000001</v>
      </c>
      <c r="AG12">
        <v>0.55263158000000001</v>
      </c>
      <c r="AH12">
        <v>0.1043771</v>
      </c>
      <c r="AI12">
        <v>0.46</v>
      </c>
      <c r="AJ12">
        <v>0.28000000000000003</v>
      </c>
      <c r="AK12">
        <v>0.26</v>
      </c>
      <c r="AL12">
        <v>0.2</v>
      </c>
      <c r="AM12">
        <v>0.42</v>
      </c>
      <c r="AN12">
        <v>0.38</v>
      </c>
      <c r="AO12">
        <v>89.933723294005105</v>
      </c>
      <c r="AP12">
        <v>9.7195527991469994</v>
      </c>
      <c r="AQ12">
        <v>9.8039219999999996E-2</v>
      </c>
      <c r="AR12">
        <v>112.367</v>
      </c>
      <c r="AS12">
        <v>0.47058823999999999</v>
      </c>
      <c r="AT12">
        <v>51</v>
      </c>
      <c r="AU12">
        <v>0.14478114</v>
      </c>
      <c r="AV12">
        <v>0.24915825</v>
      </c>
      <c r="AW12">
        <v>0.33600000000000002</v>
      </c>
      <c r="AX12">
        <v>0.55000000000000004</v>
      </c>
      <c r="AY12">
        <v>0.40400000000000003</v>
      </c>
      <c r="AZ12" t="s">
        <v>81</v>
      </c>
      <c r="BA12">
        <v>11477</v>
      </c>
      <c r="BB12">
        <v>592885</v>
      </c>
    </row>
    <row r="13" spans="1:54" x14ac:dyDescent="0.3">
      <c r="A13" t="s">
        <v>73</v>
      </c>
      <c r="B13" t="s">
        <v>25</v>
      </c>
      <c r="C13">
        <v>47</v>
      </c>
      <c r="D13">
        <v>218</v>
      </c>
      <c r="E13">
        <v>8</v>
      </c>
      <c r="F13">
        <v>40</v>
      </c>
      <c r="G13">
        <v>29</v>
      </c>
      <c r="H13">
        <v>8</v>
      </c>
      <c r="I13">
        <v>0.34054054</v>
      </c>
      <c r="J13">
        <v>0.15137614599999999</v>
      </c>
      <c r="K13">
        <v>9.6330275000000007E-2</v>
      </c>
      <c r="L13">
        <v>0.44036697200000002</v>
      </c>
      <c r="M13">
        <v>0.56216216200000002</v>
      </c>
      <c r="N13">
        <v>0.22162162199999999</v>
      </c>
      <c r="O13">
        <v>0.35256410199999999</v>
      </c>
      <c r="P13">
        <v>0.56164383500000004</v>
      </c>
      <c r="Q13">
        <v>0.30487804800000001</v>
      </c>
      <c r="R13">
        <v>0.25</v>
      </c>
      <c r="S13">
        <v>0.44512195100000002</v>
      </c>
      <c r="T13">
        <v>8.2191780000000006E-2</v>
      </c>
      <c r="U13">
        <v>0.109589041</v>
      </c>
      <c r="V13">
        <v>4.8780486999999997E-2</v>
      </c>
      <c r="W13">
        <v>0.43654888321500301</v>
      </c>
      <c r="X13">
        <v>3.12980095815792</v>
      </c>
      <c r="Y13">
        <v>188.27322169499399</v>
      </c>
      <c r="Z13">
        <v>0.20994475000000001</v>
      </c>
      <c r="AA13">
        <v>0.62028985999999997</v>
      </c>
      <c r="AB13">
        <v>0.36936936999999997</v>
      </c>
      <c r="AC13">
        <v>0.74561403999999998</v>
      </c>
      <c r="AD13">
        <v>0.93457944000000004</v>
      </c>
      <c r="AE13">
        <v>0.86890244000000005</v>
      </c>
      <c r="AF13">
        <v>0.38851351000000001</v>
      </c>
      <c r="AG13">
        <v>0.56880733999999999</v>
      </c>
      <c r="AH13">
        <v>4.8368950000000001E-2</v>
      </c>
      <c r="AI13">
        <v>0.31097561000000001</v>
      </c>
      <c r="AJ13">
        <v>0.42073170999999998</v>
      </c>
      <c r="AK13">
        <v>0.26829268000000001</v>
      </c>
      <c r="AL13">
        <v>0.12195122</v>
      </c>
      <c r="AM13">
        <v>0.57317072999999996</v>
      </c>
      <c r="AN13">
        <v>0.30487805000000001</v>
      </c>
      <c r="AO13">
        <v>90.811779487423706</v>
      </c>
      <c r="AP13">
        <v>19.669342785346799</v>
      </c>
      <c r="AQ13">
        <v>4.8780490000000003E-2</v>
      </c>
      <c r="AR13">
        <v>108.17400000000001</v>
      </c>
      <c r="AS13">
        <v>0.43292682999999998</v>
      </c>
      <c r="AT13">
        <v>164</v>
      </c>
      <c r="AU13">
        <v>0.20922384999999999</v>
      </c>
      <c r="AV13">
        <v>0.25759280000000001</v>
      </c>
      <c r="AW13">
        <v>0.32200000000000001</v>
      </c>
      <c r="AX13">
        <v>0.499</v>
      </c>
      <c r="AY13">
        <v>0.40300000000000002</v>
      </c>
      <c r="AZ13" t="s">
        <v>73</v>
      </c>
      <c r="BA13">
        <v>13611</v>
      </c>
      <c r="BB13">
        <v>605141</v>
      </c>
    </row>
    <row r="14" spans="1:54" x14ac:dyDescent="0.3">
      <c r="A14" t="s">
        <v>270</v>
      </c>
      <c r="B14" t="s">
        <v>271</v>
      </c>
      <c r="C14">
        <v>46</v>
      </c>
      <c r="D14">
        <v>200</v>
      </c>
      <c r="E14">
        <v>5</v>
      </c>
      <c r="F14">
        <v>40</v>
      </c>
      <c r="G14">
        <v>23</v>
      </c>
      <c r="H14">
        <v>15</v>
      </c>
      <c r="I14">
        <v>0.29050279299999998</v>
      </c>
      <c r="J14">
        <v>8.5000000000000006E-2</v>
      </c>
      <c r="K14">
        <v>0.17499999999999999</v>
      </c>
      <c r="L14">
        <v>0.35499999999999998</v>
      </c>
      <c r="M14">
        <v>0.49720670300000003</v>
      </c>
      <c r="N14">
        <v>0.20670390999999999</v>
      </c>
      <c r="O14">
        <v>0.33333333300000001</v>
      </c>
      <c r="P14">
        <v>0.79710144900000002</v>
      </c>
      <c r="Q14">
        <v>0.15068493099999999</v>
      </c>
      <c r="R14">
        <v>0.37671232799999999</v>
      </c>
      <c r="S14">
        <v>0.47260273899999999</v>
      </c>
      <c r="T14">
        <v>5.7971014000000001E-2</v>
      </c>
      <c r="U14">
        <v>7.2463767999999998E-2</v>
      </c>
      <c r="V14">
        <v>0.109090909</v>
      </c>
      <c r="W14">
        <v>0.36628551826332501</v>
      </c>
      <c r="X14">
        <v>2.6327602321252401</v>
      </c>
      <c r="Y14">
        <v>135.151690016625</v>
      </c>
      <c r="Z14">
        <v>0.35062241</v>
      </c>
      <c r="AA14">
        <v>0.76774193999999996</v>
      </c>
      <c r="AB14">
        <v>0.51388889000000004</v>
      </c>
      <c r="AC14">
        <v>0.70414200999999998</v>
      </c>
      <c r="AD14">
        <v>0.82773109</v>
      </c>
      <c r="AE14">
        <v>0.77641278000000002</v>
      </c>
      <c r="AF14">
        <v>0.39141414000000002</v>
      </c>
      <c r="AG14">
        <v>0.56000000000000005</v>
      </c>
      <c r="AH14">
        <v>0.1147541</v>
      </c>
      <c r="AI14">
        <v>0.32876712000000002</v>
      </c>
      <c r="AJ14">
        <v>0.42465753000000001</v>
      </c>
      <c r="AK14">
        <v>0.24657534</v>
      </c>
      <c r="AL14">
        <v>0.13013699000000001</v>
      </c>
      <c r="AM14">
        <v>0.50684932000000005</v>
      </c>
      <c r="AN14">
        <v>0.36301369999999999</v>
      </c>
      <c r="AO14">
        <v>93.019357341609506</v>
      </c>
      <c r="AP14">
        <v>14.1020474368578</v>
      </c>
      <c r="AQ14">
        <v>0.12328767</v>
      </c>
      <c r="AR14">
        <v>113.325</v>
      </c>
      <c r="AS14">
        <v>0.50684932000000005</v>
      </c>
      <c r="AT14">
        <v>146</v>
      </c>
      <c r="AU14">
        <v>0.12232030000000001</v>
      </c>
      <c r="AV14">
        <v>0.23707439999999999</v>
      </c>
      <c r="AW14">
        <v>0.30499999999999999</v>
      </c>
      <c r="AX14">
        <v>0.57799999999999996</v>
      </c>
      <c r="AY14">
        <v>0.40100000000000002</v>
      </c>
      <c r="AZ14" t="s">
        <v>270</v>
      </c>
      <c r="BA14">
        <v>25764</v>
      </c>
      <c r="BB14">
        <v>677951</v>
      </c>
    </row>
    <row r="15" spans="1:54" x14ac:dyDescent="0.3">
      <c r="A15" t="s">
        <v>41</v>
      </c>
      <c r="B15" t="s">
        <v>42</v>
      </c>
      <c r="C15">
        <v>35</v>
      </c>
      <c r="D15">
        <v>141</v>
      </c>
      <c r="E15">
        <v>10</v>
      </c>
      <c r="F15">
        <v>21</v>
      </c>
      <c r="G15">
        <v>28</v>
      </c>
      <c r="H15">
        <v>2</v>
      </c>
      <c r="I15">
        <v>0.27200000000000002</v>
      </c>
      <c r="J15">
        <v>0.106382978</v>
      </c>
      <c r="K15">
        <v>0.32624113399999999</v>
      </c>
      <c r="L15">
        <v>0.35460992899999999</v>
      </c>
      <c r="M15">
        <v>0.56799999999999995</v>
      </c>
      <c r="N15">
        <v>0.29599999999999999</v>
      </c>
      <c r="O15">
        <v>0.34782608599999998</v>
      </c>
      <c r="P15">
        <v>0.59459459400000003</v>
      </c>
      <c r="Q15">
        <v>0.25316455599999999</v>
      </c>
      <c r="R15">
        <v>0.27848101199999997</v>
      </c>
      <c r="S15">
        <v>0.46835442999999999</v>
      </c>
      <c r="T15">
        <v>8.1081080999999999E-2</v>
      </c>
      <c r="U15">
        <v>0.27027026999999998</v>
      </c>
      <c r="V15">
        <v>0.13636363600000001</v>
      </c>
      <c r="W15">
        <v>0.39644379956381598</v>
      </c>
      <c r="X15">
        <v>1.2067956081592399</v>
      </c>
      <c r="Y15">
        <v>164.540166631848</v>
      </c>
      <c r="Z15">
        <v>0.33128834000000001</v>
      </c>
      <c r="AA15">
        <v>0.71491227999999996</v>
      </c>
      <c r="AB15">
        <v>0.48916968</v>
      </c>
      <c r="AC15">
        <v>0.41666667000000002</v>
      </c>
      <c r="AD15">
        <v>0.85276074000000002</v>
      </c>
      <c r="AE15">
        <v>0.67896679000000004</v>
      </c>
      <c r="AF15">
        <v>0.41155235000000001</v>
      </c>
      <c r="AG15">
        <v>0.60283688000000002</v>
      </c>
      <c r="AH15">
        <v>0.15703971</v>
      </c>
      <c r="AI15">
        <v>0.41772152000000001</v>
      </c>
      <c r="AJ15">
        <v>0.36708860999999998</v>
      </c>
      <c r="AK15">
        <v>0.21518987000000001</v>
      </c>
      <c r="AL15">
        <v>0.17721518999999999</v>
      </c>
      <c r="AM15">
        <v>0.44303797</v>
      </c>
      <c r="AN15">
        <v>0.37974683999999997</v>
      </c>
      <c r="AO15">
        <v>92.730808692642398</v>
      </c>
      <c r="AP15">
        <v>20.1663957426819</v>
      </c>
      <c r="AQ15">
        <v>0.13924051000000001</v>
      </c>
      <c r="AR15">
        <v>113.4</v>
      </c>
      <c r="AS15">
        <v>0.49367088999999997</v>
      </c>
      <c r="AT15">
        <v>79</v>
      </c>
      <c r="AU15">
        <v>0.14620938999999999</v>
      </c>
      <c r="AV15">
        <v>0.30324909999999999</v>
      </c>
      <c r="AW15">
        <v>0.27</v>
      </c>
      <c r="AX15">
        <v>0.58799999999999997</v>
      </c>
      <c r="AY15">
        <v>0.39500000000000002</v>
      </c>
      <c r="AZ15" t="s">
        <v>41</v>
      </c>
      <c r="BA15">
        <v>19627</v>
      </c>
      <c r="BB15">
        <v>667670</v>
      </c>
    </row>
    <row r="16" spans="1:54" x14ac:dyDescent="0.3">
      <c r="A16" t="s">
        <v>529</v>
      </c>
      <c r="B16" t="s">
        <v>23</v>
      </c>
      <c r="C16">
        <v>37</v>
      </c>
      <c r="D16">
        <v>118</v>
      </c>
      <c r="E16">
        <v>7</v>
      </c>
      <c r="F16">
        <v>19</v>
      </c>
      <c r="G16">
        <v>20</v>
      </c>
      <c r="H16">
        <v>7</v>
      </c>
      <c r="I16">
        <v>0.24761904700000001</v>
      </c>
      <c r="J16">
        <v>5.9322033000000003E-2</v>
      </c>
      <c r="K16">
        <v>0.24576271099999999</v>
      </c>
      <c r="L16">
        <v>0.307692307</v>
      </c>
      <c r="M16">
        <v>0.50476190399999998</v>
      </c>
      <c r="N16">
        <v>0.257142857</v>
      </c>
      <c r="O16">
        <v>0.26760563300000001</v>
      </c>
      <c r="P16">
        <v>1.071428571</v>
      </c>
      <c r="Q16">
        <v>0.256410256</v>
      </c>
      <c r="R16">
        <v>0.384615384</v>
      </c>
      <c r="S16">
        <v>0.35897435799999999</v>
      </c>
      <c r="T16">
        <v>0.10714285699999999</v>
      </c>
      <c r="U16">
        <v>0.25</v>
      </c>
      <c r="V16">
        <v>6.6666665999999999E-2</v>
      </c>
      <c r="W16">
        <v>0.34977322562127999</v>
      </c>
      <c r="X16">
        <v>0.44591943072108498</v>
      </c>
      <c r="Y16">
        <v>126.068784187128</v>
      </c>
      <c r="Z16">
        <v>0.35416667000000002</v>
      </c>
      <c r="AA16">
        <v>0.71122995</v>
      </c>
      <c r="AB16">
        <v>0.49473684000000001</v>
      </c>
      <c r="AC16">
        <v>0.66666667000000002</v>
      </c>
      <c r="AD16">
        <v>0.80451128000000005</v>
      </c>
      <c r="AE16">
        <v>0.74468084999999995</v>
      </c>
      <c r="AF16">
        <v>0.39368420999999998</v>
      </c>
      <c r="AG16">
        <v>0.63559321999999996</v>
      </c>
      <c r="AH16">
        <v>0.12631579000000001</v>
      </c>
      <c r="AI16">
        <v>0.34615384999999999</v>
      </c>
      <c r="AJ16">
        <v>0.42307692000000002</v>
      </c>
      <c r="AK16">
        <v>0.23076922999999999</v>
      </c>
      <c r="AL16">
        <v>0.19230769</v>
      </c>
      <c r="AM16">
        <v>0.5</v>
      </c>
      <c r="AN16">
        <v>0.30769231000000002</v>
      </c>
      <c r="AO16">
        <v>89.668006797889603</v>
      </c>
      <c r="AP16">
        <v>11.324546913047801</v>
      </c>
      <c r="AQ16">
        <v>0.13924051000000001</v>
      </c>
      <c r="AR16">
        <v>113.32599999999999</v>
      </c>
      <c r="AS16">
        <v>0.4556962</v>
      </c>
      <c r="AT16">
        <v>79</v>
      </c>
      <c r="AU16">
        <v>0.13052632</v>
      </c>
      <c r="AV16">
        <v>0.25684211000000001</v>
      </c>
      <c r="AW16">
        <v>0.29899999999999999</v>
      </c>
      <c r="AX16">
        <v>0.56399999999999995</v>
      </c>
      <c r="AY16">
        <v>0.39400000000000002</v>
      </c>
      <c r="AZ16" t="s">
        <v>529</v>
      </c>
      <c r="BA16">
        <v>20220</v>
      </c>
      <c r="BB16">
        <v>666176</v>
      </c>
    </row>
    <row r="17" spans="1:54" x14ac:dyDescent="0.3">
      <c r="A17" t="s">
        <v>275</v>
      </c>
      <c r="B17" t="s">
        <v>269</v>
      </c>
      <c r="C17">
        <v>47</v>
      </c>
      <c r="D17">
        <v>206</v>
      </c>
      <c r="E17">
        <v>8</v>
      </c>
      <c r="F17">
        <v>30</v>
      </c>
      <c r="G17">
        <v>22</v>
      </c>
      <c r="H17">
        <v>6</v>
      </c>
      <c r="I17">
        <v>0.25698324</v>
      </c>
      <c r="J17">
        <v>0.11165048499999999</v>
      </c>
      <c r="K17">
        <v>0.21359223299999999</v>
      </c>
      <c r="L17">
        <v>0.349514563</v>
      </c>
      <c r="M17">
        <v>0.43575418900000001</v>
      </c>
      <c r="N17">
        <v>0.17877094900000001</v>
      </c>
      <c r="O17">
        <v>0.296875</v>
      </c>
      <c r="P17">
        <v>1.3191489359999999</v>
      </c>
      <c r="Q17">
        <v>0.19852941099999999</v>
      </c>
      <c r="R17">
        <v>0.45588235199999999</v>
      </c>
      <c r="S17">
        <v>0.34558823500000002</v>
      </c>
      <c r="T17">
        <v>8.5106381999999994E-2</v>
      </c>
      <c r="U17">
        <v>0.17021276499999999</v>
      </c>
      <c r="V17">
        <v>4.8387095999999997E-2</v>
      </c>
      <c r="W17">
        <v>0.34883365208662798</v>
      </c>
      <c r="X17">
        <v>1.49803035783953</v>
      </c>
      <c r="Y17">
        <v>131.585243029742</v>
      </c>
      <c r="Z17">
        <v>0.31519274000000003</v>
      </c>
      <c r="AA17">
        <v>0.74747474999999997</v>
      </c>
      <c r="AB17">
        <v>0.48915988999999999</v>
      </c>
      <c r="AC17">
        <v>0.61870504000000004</v>
      </c>
      <c r="AD17">
        <v>0.86486485999999996</v>
      </c>
      <c r="AE17">
        <v>0.77008310000000002</v>
      </c>
      <c r="AF17">
        <v>0.40243901999999998</v>
      </c>
      <c r="AG17">
        <v>0.60679612000000005</v>
      </c>
      <c r="AH17">
        <v>0.11246612</v>
      </c>
      <c r="AI17">
        <v>0.42647058999999998</v>
      </c>
      <c r="AJ17">
        <v>0.32352941000000002</v>
      </c>
      <c r="AK17">
        <v>0.25</v>
      </c>
      <c r="AL17">
        <v>0.13970588</v>
      </c>
      <c r="AM17">
        <v>0.53676471000000003</v>
      </c>
      <c r="AN17">
        <v>0.32352941000000002</v>
      </c>
      <c r="AO17">
        <v>91.095305266203695</v>
      </c>
      <c r="AP17">
        <v>9.2613679108796294</v>
      </c>
      <c r="AQ17">
        <v>0.11764706</v>
      </c>
      <c r="AR17">
        <v>116.75</v>
      </c>
      <c r="AS17">
        <v>0.49264706000000003</v>
      </c>
      <c r="AT17">
        <v>136</v>
      </c>
      <c r="AU17">
        <v>0.12466125</v>
      </c>
      <c r="AV17">
        <v>0.23712737</v>
      </c>
      <c r="AW17">
        <v>0.29499999999999998</v>
      </c>
      <c r="AX17">
        <v>0.51500000000000001</v>
      </c>
      <c r="AY17">
        <v>0.38900000000000001</v>
      </c>
      <c r="AZ17" t="s">
        <v>275</v>
      </c>
      <c r="BA17">
        <v>19709</v>
      </c>
      <c r="BB17">
        <v>665487</v>
      </c>
    </row>
    <row r="18" spans="1:54" x14ac:dyDescent="0.3">
      <c r="A18" t="s">
        <v>95</v>
      </c>
      <c r="B18" t="s">
        <v>32</v>
      </c>
      <c r="C18">
        <v>31</v>
      </c>
      <c r="D18">
        <v>128</v>
      </c>
      <c r="E18">
        <v>6</v>
      </c>
      <c r="F18">
        <v>20</v>
      </c>
      <c r="G18">
        <v>12</v>
      </c>
      <c r="H18">
        <v>2</v>
      </c>
      <c r="I18">
        <v>0.28037383100000002</v>
      </c>
      <c r="J18">
        <v>0.140625</v>
      </c>
      <c r="K18">
        <v>0.2734375</v>
      </c>
      <c r="L18">
        <v>0.3984375</v>
      </c>
      <c r="M18">
        <v>0.55140186899999999</v>
      </c>
      <c r="N18">
        <v>0.27102803800000003</v>
      </c>
      <c r="O18">
        <v>0.36363636300000002</v>
      </c>
      <c r="P18">
        <v>0.96551724100000003</v>
      </c>
      <c r="Q18">
        <v>0.20833333300000001</v>
      </c>
      <c r="R18">
        <v>0.38888888799999999</v>
      </c>
      <c r="S18">
        <v>0.402777777</v>
      </c>
      <c r="T18">
        <v>0.17241379300000001</v>
      </c>
      <c r="U18">
        <v>0.20689655100000001</v>
      </c>
      <c r="V18">
        <v>0</v>
      </c>
      <c r="W18">
        <v>0.410953589781062</v>
      </c>
      <c r="X18">
        <v>1.76349912788205</v>
      </c>
      <c r="Y18">
        <v>170.85099490998201</v>
      </c>
      <c r="Z18">
        <v>0.32841327999999997</v>
      </c>
      <c r="AA18">
        <v>0.73933649000000001</v>
      </c>
      <c r="AB18">
        <v>0.50829875999999996</v>
      </c>
      <c r="AC18">
        <v>0.42696629000000003</v>
      </c>
      <c r="AD18">
        <v>0.81410256000000003</v>
      </c>
      <c r="AE18">
        <v>0.67346938999999995</v>
      </c>
      <c r="AF18">
        <v>0.43775934</v>
      </c>
      <c r="AG18">
        <v>0.6171875</v>
      </c>
      <c r="AH18">
        <v>0.16563147</v>
      </c>
      <c r="AI18">
        <v>0.30555556</v>
      </c>
      <c r="AJ18">
        <v>0.40277777999999997</v>
      </c>
      <c r="AK18">
        <v>0.29166667000000002</v>
      </c>
      <c r="AL18">
        <v>0.18055556</v>
      </c>
      <c r="AM18">
        <v>0.45833332999999998</v>
      </c>
      <c r="AN18">
        <v>0.36111111000000001</v>
      </c>
      <c r="AO18">
        <v>90.2676730685763</v>
      </c>
      <c r="AP18">
        <v>15.3652767605251</v>
      </c>
      <c r="AQ18">
        <v>0.13888888999999999</v>
      </c>
      <c r="AR18">
        <v>114.205</v>
      </c>
      <c r="AS18">
        <v>0.43055556</v>
      </c>
      <c r="AT18">
        <v>72</v>
      </c>
      <c r="AU18">
        <v>0.13250518</v>
      </c>
      <c r="AV18">
        <v>0.29813665</v>
      </c>
      <c r="AW18">
        <v>0.26700000000000002</v>
      </c>
      <c r="AX18">
        <v>0.51900000000000002</v>
      </c>
      <c r="AY18">
        <v>0.38800000000000001</v>
      </c>
      <c r="AZ18" t="s">
        <v>95</v>
      </c>
      <c r="BA18">
        <v>11609</v>
      </c>
      <c r="BB18">
        <v>575929</v>
      </c>
    </row>
    <row r="19" spans="1:54" x14ac:dyDescent="0.3">
      <c r="A19" t="s">
        <v>97</v>
      </c>
      <c r="B19" t="s">
        <v>82</v>
      </c>
      <c r="C19">
        <v>44</v>
      </c>
      <c r="D19">
        <v>200</v>
      </c>
      <c r="E19">
        <v>6</v>
      </c>
      <c r="F19">
        <v>39</v>
      </c>
      <c r="G19">
        <v>34</v>
      </c>
      <c r="H19">
        <v>3</v>
      </c>
      <c r="I19">
        <v>0.35260115600000003</v>
      </c>
      <c r="J19">
        <v>0.115</v>
      </c>
      <c r="K19">
        <v>0.185</v>
      </c>
      <c r="L19">
        <v>0.43</v>
      </c>
      <c r="M19">
        <v>0.54335260100000005</v>
      </c>
      <c r="N19">
        <v>0.19075144499999999</v>
      </c>
      <c r="O19">
        <v>0.41666666600000002</v>
      </c>
      <c r="P19">
        <v>1.8</v>
      </c>
      <c r="Q19">
        <v>0.18840579700000001</v>
      </c>
      <c r="R19">
        <v>0.52173913000000005</v>
      </c>
      <c r="S19">
        <v>0.28985507199999999</v>
      </c>
      <c r="T19">
        <v>0.05</v>
      </c>
      <c r="U19">
        <v>0.15</v>
      </c>
      <c r="V19">
        <v>9.7222221999999997E-2</v>
      </c>
      <c r="W19">
        <v>0.42260883231857899</v>
      </c>
      <c r="X19">
        <v>2.5357031089164201</v>
      </c>
      <c r="Y19">
        <v>176.17094256289599</v>
      </c>
      <c r="Z19">
        <v>0.26839826999999999</v>
      </c>
      <c r="AA19">
        <v>0.73154361999999995</v>
      </c>
      <c r="AB19">
        <v>0.45</v>
      </c>
      <c r="AC19">
        <v>0.53225805999999998</v>
      </c>
      <c r="AD19">
        <v>0.82110092000000001</v>
      </c>
      <c r="AE19">
        <v>0.71637426999999998</v>
      </c>
      <c r="AF19">
        <v>0.39210526000000001</v>
      </c>
      <c r="AG19">
        <v>0.625</v>
      </c>
      <c r="AH19">
        <v>0.12763157999999999</v>
      </c>
      <c r="AI19">
        <v>0.36956522000000003</v>
      </c>
      <c r="AJ19">
        <v>0.32608695999999998</v>
      </c>
      <c r="AK19">
        <v>0.30434782999999999</v>
      </c>
      <c r="AL19">
        <v>0.11594203</v>
      </c>
      <c r="AM19">
        <v>0.45652174000000001</v>
      </c>
      <c r="AN19">
        <v>0.42753623000000002</v>
      </c>
      <c r="AO19">
        <v>94.219498460310206</v>
      </c>
      <c r="AP19">
        <v>6.8865374265795998</v>
      </c>
      <c r="AQ19">
        <v>0.10144928</v>
      </c>
      <c r="AR19">
        <v>114.589</v>
      </c>
      <c r="AS19">
        <v>0.59420289999999998</v>
      </c>
      <c r="AT19">
        <v>138</v>
      </c>
      <c r="AU19">
        <v>0.15394737</v>
      </c>
      <c r="AV19">
        <v>0.28157894999999999</v>
      </c>
      <c r="AW19">
        <v>0.29899999999999999</v>
      </c>
      <c r="AX19">
        <v>0.51900000000000002</v>
      </c>
      <c r="AY19">
        <v>0.38600000000000001</v>
      </c>
      <c r="AZ19" t="s">
        <v>97</v>
      </c>
      <c r="BA19">
        <v>20503</v>
      </c>
      <c r="BB19">
        <v>661388</v>
      </c>
    </row>
    <row r="20" spans="1:54" x14ac:dyDescent="0.3">
      <c r="A20" t="s">
        <v>171</v>
      </c>
      <c r="B20" t="s">
        <v>172</v>
      </c>
      <c r="C20">
        <v>43</v>
      </c>
      <c r="D20">
        <v>181</v>
      </c>
      <c r="E20">
        <v>12</v>
      </c>
      <c r="F20">
        <v>24</v>
      </c>
      <c r="G20">
        <v>33</v>
      </c>
      <c r="H20">
        <v>3</v>
      </c>
      <c r="I20">
        <v>0.256410256</v>
      </c>
      <c r="J20">
        <v>0.10497237500000001</v>
      </c>
      <c r="K20">
        <v>0.13812154600000001</v>
      </c>
      <c r="L20">
        <v>0.348066298</v>
      </c>
      <c r="M20">
        <v>0.53846153799999996</v>
      </c>
      <c r="N20">
        <v>0.28205128200000001</v>
      </c>
      <c r="O20">
        <v>0.23140495799999999</v>
      </c>
      <c r="P20">
        <v>1.2040816320000001</v>
      </c>
      <c r="Q20">
        <v>0.18796992400000001</v>
      </c>
      <c r="R20">
        <v>0.44360902200000002</v>
      </c>
      <c r="S20">
        <v>0.36842105200000003</v>
      </c>
      <c r="T20">
        <v>0.122448979</v>
      </c>
      <c r="U20">
        <v>0.244897959</v>
      </c>
      <c r="V20">
        <v>1.6949151999999999E-2</v>
      </c>
      <c r="W20">
        <v>0.374004417522387</v>
      </c>
      <c r="X20">
        <v>1.1225457491862101</v>
      </c>
      <c r="Y20">
        <v>146.65740363341399</v>
      </c>
      <c r="Z20">
        <v>0.36914601000000002</v>
      </c>
      <c r="AA20">
        <v>0.78838174000000005</v>
      </c>
      <c r="AB20">
        <v>0.53642383999999999</v>
      </c>
      <c r="AC20">
        <v>0.69402984999999995</v>
      </c>
      <c r="AD20">
        <v>0.86842105000000003</v>
      </c>
      <c r="AE20">
        <v>0.79629629999999996</v>
      </c>
      <c r="AF20">
        <v>0.39900661999999998</v>
      </c>
      <c r="AG20">
        <v>0.59116022000000001</v>
      </c>
      <c r="AH20">
        <v>0.10873147</v>
      </c>
      <c r="AI20">
        <v>0.39849624</v>
      </c>
      <c r="AJ20">
        <v>0.38345865000000001</v>
      </c>
      <c r="AK20">
        <v>0.21804510999999999</v>
      </c>
      <c r="AL20">
        <v>0.15037594000000001</v>
      </c>
      <c r="AM20">
        <v>0.50375939999999997</v>
      </c>
      <c r="AN20">
        <v>0.34586465999999999</v>
      </c>
      <c r="AO20">
        <v>91.383065958969397</v>
      </c>
      <c r="AP20">
        <v>13.405303256202201</v>
      </c>
      <c r="AQ20">
        <v>0.11278195000000001</v>
      </c>
      <c r="AR20">
        <v>109.53100000000001</v>
      </c>
      <c r="AS20">
        <v>0.43609023000000002</v>
      </c>
      <c r="AT20">
        <v>133</v>
      </c>
      <c r="AU20">
        <v>9.8846790000000004E-2</v>
      </c>
      <c r="AV20">
        <v>0.20757824999999999</v>
      </c>
      <c r="AW20">
        <v>0.29499999999999998</v>
      </c>
      <c r="AX20">
        <v>0.54</v>
      </c>
      <c r="AY20">
        <v>0.38500000000000001</v>
      </c>
      <c r="AZ20" t="s">
        <v>171</v>
      </c>
      <c r="BA20">
        <v>18839</v>
      </c>
      <c r="BB20">
        <v>647304</v>
      </c>
    </row>
    <row r="21" spans="1:54" x14ac:dyDescent="0.3">
      <c r="A21" t="s">
        <v>116</v>
      </c>
      <c r="B21" t="s">
        <v>25</v>
      </c>
      <c r="C21">
        <v>47</v>
      </c>
      <c r="D21">
        <v>208</v>
      </c>
      <c r="E21">
        <v>4</v>
      </c>
      <c r="F21">
        <v>27</v>
      </c>
      <c r="G21">
        <v>24</v>
      </c>
      <c r="H21">
        <v>1</v>
      </c>
      <c r="I21">
        <v>0.28823529399999998</v>
      </c>
      <c r="J21">
        <v>0.14423076900000001</v>
      </c>
      <c r="K21">
        <v>0.16826922999999999</v>
      </c>
      <c r="L21">
        <v>0.40384615299999999</v>
      </c>
      <c r="M21">
        <v>0.44117646999999999</v>
      </c>
      <c r="N21">
        <v>0.15294117600000001</v>
      </c>
      <c r="O21">
        <v>0.33582089500000001</v>
      </c>
      <c r="P21">
        <v>0.73333333300000003</v>
      </c>
      <c r="Q21">
        <v>0.246376811</v>
      </c>
      <c r="R21">
        <v>0.31884057900000001</v>
      </c>
      <c r="S21">
        <v>0.43478260800000001</v>
      </c>
      <c r="T21">
        <v>1.6666666E-2</v>
      </c>
      <c r="U21">
        <v>6.6666665999999999E-2</v>
      </c>
      <c r="V21">
        <v>2.2727272E-2</v>
      </c>
      <c r="W21">
        <v>0.370399478311632</v>
      </c>
      <c r="X21">
        <v>1.11793673291094</v>
      </c>
      <c r="Y21">
        <v>143.35608849017601</v>
      </c>
      <c r="Z21">
        <v>0.31041667000000001</v>
      </c>
      <c r="AA21">
        <v>0.76854599000000001</v>
      </c>
      <c r="AB21">
        <v>0.499388</v>
      </c>
      <c r="AC21">
        <v>0.74496644000000001</v>
      </c>
      <c r="AD21">
        <v>0.83783783999999994</v>
      </c>
      <c r="AE21">
        <v>0.80392156999999997</v>
      </c>
      <c r="AF21">
        <v>0.41248469999999998</v>
      </c>
      <c r="AG21">
        <v>0.58653845999999998</v>
      </c>
      <c r="AH21">
        <v>9.7680100000000006E-2</v>
      </c>
      <c r="AI21">
        <v>0.37681158999999997</v>
      </c>
      <c r="AJ21">
        <v>0.34782608999999998</v>
      </c>
      <c r="AK21">
        <v>0.27536231999999999</v>
      </c>
      <c r="AL21">
        <v>0.11594203</v>
      </c>
      <c r="AM21">
        <v>0.56521739000000004</v>
      </c>
      <c r="AN21">
        <v>0.31884057999999998</v>
      </c>
      <c r="AO21">
        <v>89.121136209239097</v>
      </c>
      <c r="AP21">
        <v>16.941087805706498</v>
      </c>
      <c r="AQ21">
        <v>8.6956519999999995E-2</v>
      </c>
      <c r="AR21">
        <v>112.3</v>
      </c>
      <c r="AS21">
        <v>0.42753623000000002</v>
      </c>
      <c r="AT21">
        <v>138</v>
      </c>
      <c r="AU21">
        <v>0.11599511999999999</v>
      </c>
      <c r="AV21">
        <v>0.21367521</v>
      </c>
      <c r="AW21">
        <v>0.28599999999999998</v>
      </c>
      <c r="AX21">
        <v>0.46700000000000003</v>
      </c>
      <c r="AY21">
        <v>0.38400000000000001</v>
      </c>
      <c r="AZ21" t="s">
        <v>116</v>
      </c>
      <c r="BA21">
        <v>5361</v>
      </c>
      <c r="BB21">
        <v>518692</v>
      </c>
    </row>
    <row r="22" spans="1:54" x14ac:dyDescent="0.3">
      <c r="A22" t="s">
        <v>128</v>
      </c>
      <c r="B22" t="s">
        <v>129</v>
      </c>
      <c r="C22">
        <v>45</v>
      </c>
      <c r="D22">
        <v>194</v>
      </c>
      <c r="E22">
        <v>8</v>
      </c>
      <c r="F22">
        <v>30</v>
      </c>
      <c r="G22">
        <v>28</v>
      </c>
      <c r="H22">
        <v>1</v>
      </c>
      <c r="I22">
        <v>0.25925925900000002</v>
      </c>
      <c r="J22">
        <v>0.13402061800000001</v>
      </c>
      <c r="K22">
        <v>0.226804123</v>
      </c>
      <c r="L22">
        <v>0.36597938099999999</v>
      </c>
      <c r="M22">
        <v>0.43827160399999998</v>
      </c>
      <c r="N22">
        <v>0.17901234499999999</v>
      </c>
      <c r="O22">
        <v>0.30088495500000001</v>
      </c>
      <c r="P22">
        <v>0.907407407</v>
      </c>
      <c r="Q22">
        <v>0.14876033</v>
      </c>
      <c r="R22">
        <v>0.40495867699999999</v>
      </c>
      <c r="S22">
        <v>0.44628099100000002</v>
      </c>
      <c r="T22">
        <v>0.16666666599999999</v>
      </c>
      <c r="U22">
        <v>0.14814814800000001</v>
      </c>
      <c r="V22">
        <v>6.1224489E-2</v>
      </c>
      <c r="W22">
        <v>0.357035749351855</v>
      </c>
      <c r="X22">
        <v>1.54712319655344</v>
      </c>
      <c r="Y22">
        <v>131.64606268484599</v>
      </c>
      <c r="Z22">
        <v>0.28048780000000001</v>
      </c>
      <c r="AA22">
        <v>0.75075075000000002</v>
      </c>
      <c r="AB22">
        <v>0.47030303000000001</v>
      </c>
      <c r="AC22">
        <v>0.58695651999999998</v>
      </c>
      <c r="AD22">
        <v>0.84799999999999998</v>
      </c>
      <c r="AE22">
        <v>0.75515463999999999</v>
      </c>
      <c r="AF22">
        <v>0.40363636000000003</v>
      </c>
      <c r="AG22">
        <v>0.57216495000000001</v>
      </c>
      <c r="AH22">
        <v>0.11487304</v>
      </c>
      <c r="AI22">
        <v>0.38842975000000002</v>
      </c>
      <c r="AJ22">
        <v>0.41322313999999999</v>
      </c>
      <c r="AK22">
        <v>0.19834710999999999</v>
      </c>
      <c r="AL22">
        <v>0.16528925999999999</v>
      </c>
      <c r="AM22">
        <v>0.46280991999999999</v>
      </c>
      <c r="AN22">
        <v>0.37190083000000002</v>
      </c>
      <c r="AO22">
        <v>90.028925619834695</v>
      </c>
      <c r="AP22">
        <v>13.8054743995351</v>
      </c>
      <c r="AQ22">
        <v>0.15702479</v>
      </c>
      <c r="AR22">
        <v>113.913</v>
      </c>
      <c r="AS22">
        <v>0.45454545000000002</v>
      </c>
      <c r="AT22">
        <v>121</v>
      </c>
      <c r="AU22">
        <v>0.14268439999999999</v>
      </c>
      <c r="AV22">
        <v>0.25755744000000003</v>
      </c>
      <c r="AW22">
        <v>0.25700000000000001</v>
      </c>
      <c r="AX22">
        <v>0.45500000000000002</v>
      </c>
      <c r="AY22">
        <v>0.38400000000000001</v>
      </c>
      <c r="AZ22" t="s">
        <v>128</v>
      </c>
      <c r="BA22">
        <v>13419</v>
      </c>
      <c r="BB22">
        <v>572233</v>
      </c>
    </row>
    <row r="23" spans="1:54" x14ac:dyDescent="0.3">
      <c r="A23" t="s">
        <v>77</v>
      </c>
      <c r="B23" t="s">
        <v>69</v>
      </c>
      <c r="C23">
        <v>44</v>
      </c>
      <c r="D23">
        <v>192</v>
      </c>
      <c r="E23">
        <v>6</v>
      </c>
      <c r="F23">
        <v>20</v>
      </c>
      <c r="G23">
        <v>24</v>
      </c>
      <c r="H23">
        <v>0</v>
      </c>
      <c r="I23">
        <v>0.30909090900000002</v>
      </c>
      <c r="J23">
        <v>0.119791666</v>
      </c>
      <c r="K23">
        <v>0.27083333300000001</v>
      </c>
      <c r="L23">
        <v>0.38947368399999999</v>
      </c>
      <c r="M23">
        <v>0.478787878</v>
      </c>
      <c r="N23">
        <v>0.169696969</v>
      </c>
      <c r="O23">
        <v>0.41284403600000003</v>
      </c>
      <c r="P23">
        <v>2.0344827579999998</v>
      </c>
      <c r="Q23">
        <v>0.234782608</v>
      </c>
      <c r="R23">
        <v>0.51304347800000005</v>
      </c>
      <c r="S23">
        <v>0.25217391300000003</v>
      </c>
      <c r="T23">
        <v>3.4482758000000002E-2</v>
      </c>
      <c r="U23">
        <v>0.20689655100000001</v>
      </c>
      <c r="V23">
        <v>6.7796609999999993E-2</v>
      </c>
      <c r="W23">
        <v>0.38013701684891199</v>
      </c>
      <c r="X23">
        <v>1.2262410925934</v>
      </c>
      <c r="Y23">
        <v>132.435520939057</v>
      </c>
      <c r="Z23">
        <v>0.30905076999999997</v>
      </c>
      <c r="AA23">
        <v>0.66575342000000004</v>
      </c>
      <c r="AB23">
        <v>0.46821516000000002</v>
      </c>
      <c r="AC23">
        <v>0.57142857000000002</v>
      </c>
      <c r="AD23">
        <v>0.86008229999999997</v>
      </c>
      <c r="AE23">
        <v>0.75456919</v>
      </c>
      <c r="AF23">
        <v>0.44621027000000002</v>
      </c>
      <c r="AG23">
        <v>0.58333332999999998</v>
      </c>
      <c r="AH23">
        <v>0.11477411</v>
      </c>
      <c r="AI23">
        <v>0.35652173999999998</v>
      </c>
      <c r="AJ23">
        <v>0.38260870000000002</v>
      </c>
      <c r="AK23">
        <v>0.26086957</v>
      </c>
      <c r="AL23">
        <v>0.12173913</v>
      </c>
      <c r="AM23">
        <v>0.46086957000000001</v>
      </c>
      <c r="AN23">
        <v>0.41739130000000002</v>
      </c>
      <c r="AO23">
        <v>93.814547354714904</v>
      </c>
      <c r="AP23">
        <v>6.2912918893914398</v>
      </c>
      <c r="AQ23">
        <v>0.11965812000000001</v>
      </c>
      <c r="AR23">
        <v>112.22199999999999</v>
      </c>
      <c r="AS23">
        <v>0.53846154000000002</v>
      </c>
      <c r="AT23">
        <v>117</v>
      </c>
      <c r="AU23">
        <v>0.15750916000000001</v>
      </c>
      <c r="AV23">
        <v>0.27228327000000002</v>
      </c>
      <c r="AW23">
        <v>0.28699999999999998</v>
      </c>
      <c r="AX23">
        <v>0.51600000000000001</v>
      </c>
      <c r="AY23">
        <v>0.38300000000000001</v>
      </c>
      <c r="AZ23" t="s">
        <v>77</v>
      </c>
      <c r="BA23">
        <v>15112</v>
      </c>
      <c r="BB23">
        <v>641857</v>
      </c>
    </row>
    <row r="24" spans="1:54" x14ac:dyDescent="0.3">
      <c r="A24" t="s">
        <v>152</v>
      </c>
      <c r="B24" t="s">
        <v>23</v>
      </c>
      <c r="C24">
        <v>44</v>
      </c>
      <c r="D24">
        <v>188</v>
      </c>
      <c r="E24">
        <v>9</v>
      </c>
      <c r="F24">
        <v>26</v>
      </c>
      <c r="G24">
        <v>27</v>
      </c>
      <c r="H24">
        <v>2</v>
      </c>
      <c r="I24">
        <v>0.27325581300000001</v>
      </c>
      <c r="J24">
        <v>6.9148935999999994E-2</v>
      </c>
      <c r="K24">
        <v>0.20744680800000001</v>
      </c>
      <c r="L24">
        <v>0.31914893599999999</v>
      </c>
      <c r="M24">
        <v>0.47674418600000001</v>
      </c>
      <c r="N24">
        <v>0.203488373</v>
      </c>
      <c r="O24">
        <v>0.299212598</v>
      </c>
      <c r="P24">
        <v>0.85714285700000004</v>
      </c>
      <c r="Q24">
        <v>0.235294117</v>
      </c>
      <c r="R24">
        <v>0.35294117600000002</v>
      </c>
      <c r="S24">
        <v>0.41176470500000001</v>
      </c>
      <c r="T24">
        <v>5.3571427999999997E-2</v>
      </c>
      <c r="U24">
        <v>0.16071428500000001</v>
      </c>
      <c r="V24">
        <v>4.1666665999999998E-2</v>
      </c>
      <c r="W24">
        <v>0.34501921591606499</v>
      </c>
      <c r="X24">
        <v>0.76674888536447094</v>
      </c>
      <c r="Y24">
        <v>122.80993788027099</v>
      </c>
      <c r="Z24">
        <v>0.23783783999999999</v>
      </c>
      <c r="AA24">
        <v>0.70760234</v>
      </c>
      <c r="AB24">
        <v>0.46348315000000001</v>
      </c>
      <c r="AC24">
        <v>0.67045454999999998</v>
      </c>
      <c r="AD24">
        <v>0.88016528999999999</v>
      </c>
      <c r="AE24">
        <v>0.82424242000000003</v>
      </c>
      <c r="AF24">
        <v>0.48033708000000003</v>
      </c>
      <c r="AG24">
        <v>0.65425531999999997</v>
      </c>
      <c r="AH24">
        <v>8.1460669999999999E-2</v>
      </c>
      <c r="AI24">
        <v>0.30147058999999998</v>
      </c>
      <c r="AJ24">
        <v>0.36764706000000003</v>
      </c>
      <c r="AK24">
        <v>0.33088234999999999</v>
      </c>
      <c r="AL24">
        <v>5.8823529999999999E-2</v>
      </c>
      <c r="AM24">
        <v>0.52205882000000003</v>
      </c>
      <c r="AN24">
        <v>0.41911765000000001</v>
      </c>
      <c r="AO24">
        <v>91.268894675925907</v>
      </c>
      <c r="AP24">
        <v>15.4545826099537</v>
      </c>
      <c r="AQ24">
        <v>0.11764706</v>
      </c>
      <c r="AR24">
        <v>108.557</v>
      </c>
      <c r="AS24">
        <v>0.44117646999999999</v>
      </c>
      <c r="AT24">
        <v>136</v>
      </c>
      <c r="AU24">
        <v>0.19241573000000001</v>
      </c>
      <c r="AV24">
        <v>0.27387640000000002</v>
      </c>
      <c r="AW24">
        <v>0.29299999999999998</v>
      </c>
      <c r="AX24">
        <v>0.54900000000000004</v>
      </c>
      <c r="AY24">
        <v>0.38300000000000001</v>
      </c>
      <c r="AZ24" t="s">
        <v>152</v>
      </c>
      <c r="BA24">
        <v>17548</v>
      </c>
      <c r="BB24">
        <v>621493</v>
      </c>
    </row>
    <row r="25" spans="1:54" x14ac:dyDescent="0.3">
      <c r="A25" t="s">
        <v>139</v>
      </c>
      <c r="B25" t="s">
        <v>32</v>
      </c>
      <c r="C25">
        <v>31</v>
      </c>
      <c r="D25">
        <v>131</v>
      </c>
      <c r="E25">
        <v>4</v>
      </c>
      <c r="F25">
        <v>12</v>
      </c>
      <c r="G25">
        <v>14</v>
      </c>
      <c r="H25">
        <v>2</v>
      </c>
      <c r="I25">
        <v>0.20909090899999999</v>
      </c>
      <c r="J25">
        <v>0.15267175499999999</v>
      </c>
      <c r="K25">
        <v>0.17557251900000001</v>
      </c>
      <c r="L25">
        <v>0.33076923000000003</v>
      </c>
      <c r="M25">
        <v>0.38181818099999998</v>
      </c>
      <c r="N25">
        <v>0.17272727199999999</v>
      </c>
      <c r="O25">
        <v>0.22891566199999999</v>
      </c>
      <c r="P25">
        <v>1.791666666</v>
      </c>
      <c r="Q25">
        <v>0.220930232</v>
      </c>
      <c r="R25">
        <v>0.5</v>
      </c>
      <c r="S25">
        <v>0.27906976700000002</v>
      </c>
      <c r="T25">
        <v>4.1666665999999998E-2</v>
      </c>
      <c r="U25">
        <v>0.16666666599999999</v>
      </c>
      <c r="V25">
        <v>0</v>
      </c>
      <c r="W25">
        <v>0.319520275260126</v>
      </c>
      <c r="X25">
        <v>0.730430956778651</v>
      </c>
      <c r="Y25">
        <v>108.76544215717701</v>
      </c>
      <c r="Z25">
        <v>0.20735786</v>
      </c>
      <c r="AA25">
        <v>0.55555555999999995</v>
      </c>
      <c r="AB25">
        <v>0.36022514</v>
      </c>
      <c r="AC25">
        <v>0.69354839000000001</v>
      </c>
      <c r="AD25">
        <v>0.9</v>
      </c>
      <c r="AE25">
        <v>0.83333332999999998</v>
      </c>
      <c r="AF25">
        <v>0.43902438999999999</v>
      </c>
      <c r="AG25">
        <v>0.54961831999999999</v>
      </c>
      <c r="AH25">
        <v>6.0037519999999997E-2</v>
      </c>
      <c r="AI25">
        <v>0.36363635999999999</v>
      </c>
      <c r="AJ25">
        <v>0.39772727000000002</v>
      </c>
      <c r="AK25">
        <v>0.23863635999999999</v>
      </c>
      <c r="AL25">
        <v>0.20454544999999999</v>
      </c>
      <c r="AM25">
        <v>0.47727272999999998</v>
      </c>
      <c r="AN25">
        <v>0.31818182</v>
      </c>
      <c r="AO25">
        <v>91.057787518168595</v>
      </c>
      <c r="AP25">
        <v>4.9297712459120602</v>
      </c>
      <c r="AQ25">
        <v>7.9545450000000004E-2</v>
      </c>
      <c r="AR25">
        <v>113.459</v>
      </c>
      <c r="AS25">
        <v>0.48863635999999999</v>
      </c>
      <c r="AT25">
        <v>88</v>
      </c>
      <c r="AU25">
        <v>0.24577861000000001</v>
      </c>
      <c r="AV25">
        <v>0.30581614000000001</v>
      </c>
      <c r="AW25">
        <v>0.27700000000000002</v>
      </c>
      <c r="AX25">
        <v>0.501</v>
      </c>
      <c r="AY25">
        <v>0.38300000000000001</v>
      </c>
      <c r="AZ25" t="s">
        <v>139</v>
      </c>
      <c r="BA25">
        <v>21454</v>
      </c>
      <c r="BB25">
        <v>663457</v>
      </c>
    </row>
    <row r="26" spans="1:54" x14ac:dyDescent="0.3">
      <c r="A26" t="s">
        <v>115</v>
      </c>
      <c r="B26" t="s">
        <v>99</v>
      </c>
      <c r="C26">
        <v>27</v>
      </c>
      <c r="D26">
        <v>111</v>
      </c>
      <c r="E26">
        <v>2</v>
      </c>
      <c r="F26">
        <v>15</v>
      </c>
      <c r="G26">
        <v>10</v>
      </c>
      <c r="H26">
        <v>0</v>
      </c>
      <c r="I26">
        <v>0.263157894</v>
      </c>
      <c r="J26">
        <v>0.13513513499999999</v>
      </c>
      <c r="K26">
        <v>0.18018018</v>
      </c>
      <c r="L26">
        <v>0.36036035999999999</v>
      </c>
      <c r="M26">
        <v>0.4</v>
      </c>
      <c r="N26">
        <v>0.13684210599999999</v>
      </c>
      <c r="O26">
        <v>0.31081080999999999</v>
      </c>
      <c r="P26">
        <v>0.92592592500000004</v>
      </c>
      <c r="Q26">
        <v>0.31578947299999999</v>
      </c>
      <c r="R26">
        <v>0.32894736800000002</v>
      </c>
      <c r="S26">
        <v>0.355263157</v>
      </c>
      <c r="T26">
        <v>7.4074074000000004E-2</v>
      </c>
      <c r="U26">
        <v>7.4074074000000004E-2</v>
      </c>
      <c r="V26">
        <v>0.08</v>
      </c>
      <c r="W26">
        <v>0.34071171122628202</v>
      </c>
      <c r="X26">
        <v>0.78673853855115705</v>
      </c>
      <c r="Y26">
        <v>123.030631907776</v>
      </c>
      <c r="Z26">
        <v>0.27338129</v>
      </c>
      <c r="AA26">
        <v>0.67045454999999998</v>
      </c>
      <c r="AB26">
        <v>0.42731278</v>
      </c>
      <c r="AC26">
        <v>0.68421052999999998</v>
      </c>
      <c r="AD26">
        <v>0.88135593000000001</v>
      </c>
      <c r="AE26">
        <v>0.80412371000000005</v>
      </c>
      <c r="AF26">
        <v>0.38766519999999999</v>
      </c>
      <c r="AG26">
        <v>0.62162161999999999</v>
      </c>
      <c r="AH26">
        <v>8.3700440000000001E-2</v>
      </c>
      <c r="AI26">
        <v>0.40789473999999998</v>
      </c>
      <c r="AJ26">
        <v>0.35526316000000002</v>
      </c>
      <c r="AK26">
        <v>0.23684210999999999</v>
      </c>
      <c r="AL26">
        <v>0.17105263000000001</v>
      </c>
      <c r="AM26">
        <v>0.5</v>
      </c>
      <c r="AN26">
        <v>0.32894737000000002</v>
      </c>
      <c r="AO26">
        <v>88.934930098684205</v>
      </c>
      <c r="AP26">
        <v>11.4570007324218</v>
      </c>
      <c r="AQ26">
        <v>7.8947370000000003E-2</v>
      </c>
      <c r="AR26">
        <v>110.789</v>
      </c>
      <c r="AS26">
        <v>0.42105262999999998</v>
      </c>
      <c r="AT26">
        <v>76</v>
      </c>
      <c r="AU26">
        <v>0.18281938</v>
      </c>
      <c r="AV26">
        <v>0.26651982000000002</v>
      </c>
      <c r="AW26">
        <v>0.29099999999999998</v>
      </c>
      <c r="AX26">
        <v>0.45200000000000001</v>
      </c>
      <c r="AY26">
        <v>0.38100000000000001</v>
      </c>
      <c r="AZ26" t="s">
        <v>115</v>
      </c>
      <c r="BA26">
        <v>14162</v>
      </c>
      <c r="BB26">
        <v>621043</v>
      </c>
    </row>
    <row r="27" spans="1:54" x14ac:dyDescent="0.3">
      <c r="A27" t="s">
        <v>540</v>
      </c>
      <c r="B27" t="s">
        <v>88</v>
      </c>
      <c r="C27">
        <v>34</v>
      </c>
      <c r="D27">
        <v>95</v>
      </c>
      <c r="E27">
        <v>4</v>
      </c>
      <c r="F27">
        <v>7</v>
      </c>
      <c r="G27">
        <v>16</v>
      </c>
      <c r="H27">
        <v>1</v>
      </c>
      <c r="I27">
        <v>0.20547945200000001</v>
      </c>
      <c r="J27">
        <v>0.2</v>
      </c>
      <c r="K27">
        <v>0.189473684</v>
      </c>
      <c r="L27">
        <v>0.37894736800000001</v>
      </c>
      <c r="M27">
        <v>0.41095890400000001</v>
      </c>
      <c r="N27">
        <v>0.20547945200000001</v>
      </c>
      <c r="O27">
        <v>0.21153846100000001</v>
      </c>
      <c r="P27">
        <v>0.88888888799999999</v>
      </c>
      <c r="Q27">
        <v>8.9285714000000002E-2</v>
      </c>
      <c r="R27">
        <v>0.42857142799999998</v>
      </c>
      <c r="S27">
        <v>0.48214285699999998</v>
      </c>
      <c r="T27">
        <v>3.7037037000000002E-2</v>
      </c>
      <c r="U27">
        <v>0.14814814800000001</v>
      </c>
      <c r="V27">
        <v>0</v>
      </c>
      <c r="W27">
        <v>0.35790810647763699</v>
      </c>
      <c r="X27">
        <v>0.38089148055919703</v>
      </c>
      <c r="Y27">
        <v>137.07888724524</v>
      </c>
      <c r="Z27">
        <v>0.18095238</v>
      </c>
      <c r="AA27">
        <v>0.66666667000000002</v>
      </c>
      <c r="AB27">
        <v>0.39024389999999998</v>
      </c>
      <c r="AC27">
        <v>0.42105262999999998</v>
      </c>
      <c r="AD27">
        <v>0.81132075000000003</v>
      </c>
      <c r="AE27">
        <v>0.70833332999999998</v>
      </c>
      <c r="AF27">
        <v>0.43089431</v>
      </c>
      <c r="AG27">
        <v>0.61052631999999996</v>
      </c>
      <c r="AH27">
        <v>0.11382114</v>
      </c>
      <c r="AI27">
        <v>0.58928570999999996</v>
      </c>
      <c r="AJ27">
        <v>0.25</v>
      </c>
      <c r="AK27">
        <v>0.16071429000000001</v>
      </c>
      <c r="AL27">
        <v>0.16071429000000001</v>
      </c>
      <c r="AM27">
        <v>0.46428571000000002</v>
      </c>
      <c r="AN27">
        <v>0.375</v>
      </c>
      <c r="AO27">
        <v>90.679033551897305</v>
      </c>
      <c r="AP27">
        <v>12.663643973214199</v>
      </c>
      <c r="AQ27">
        <v>0.125</v>
      </c>
      <c r="AR27">
        <v>109.73399999999999</v>
      </c>
      <c r="AS27">
        <v>0.48214286000000001</v>
      </c>
      <c r="AT27">
        <v>56</v>
      </c>
      <c r="AU27">
        <v>0.16531165</v>
      </c>
      <c r="AV27">
        <v>0.27913279000000002</v>
      </c>
      <c r="AW27">
        <v>0.22700000000000001</v>
      </c>
      <c r="AX27">
        <v>0.434</v>
      </c>
      <c r="AY27">
        <v>0.38100000000000001</v>
      </c>
      <c r="AZ27" t="s">
        <v>540</v>
      </c>
      <c r="BA27">
        <v>17766</v>
      </c>
      <c r="BB27">
        <v>621466</v>
      </c>
    </row>
    <row r="28" spans="1:54" x14ac:dyDescent="0.3">
      <c r="A28" t="s">
        <v>625</v>
      </c>
      <c r="B28" t="s">
        <v>17</v>
      </c>
      <c r="C28">
        <v>27</v>
      </c>
      <c r="D28">
        <v>91</v>
      </c>
      <c r="E28">
        <v>1</v>
      </c>
      <c r="F28">
        <v>9</v>
      </c>
      <c r="G28">
        <v>4</v>
      </c>
      <c r="H28">
        <v>1</v>
      </c>
      <c r="I28">
        <v>0.19736842099999999</v>
      </c>
      <c r="J28">
        <v>0.14285714199999999</v>
      </c>
      <c r="K28">
        <v>0.12087912000000001</v>
      </c>
      <c r="L28">
        <v>0.307692307</v>
      </c>
      <c r="M28">
        <v>0.30263157800000001</v>
      </c>
      <c r="N28">
        <v>0.105263157</v>
      </c>
      <c r="O28">
        <v>0.212121212</v>
      </c>
      <c r="P28">
        <v>0.56666666600000004</v>
      </c>
      <c r="Q28">
        <v>0.27692307599999999</v>
      </c>
      <c r="R28">
        <v>0.261538461</v>
      </c>
      <c r="S28">
        <v>0.46153846100000001</v>
      </c>
      <c r="T28">
        <v>6.6666665999999999E-2</v>
      </c>
      <c r="U28">
        <v>3.3333333E-2</v>
      </c>
      <c r="V28">
        <v>0</v>
      </c>
      <c r="W28">
        <v>0.28062117230761102</v>
      </c>
      <c r="X28">
        <v>0.44116486525461002</v>
      </c>
      <c r="Y28">
        <v>82.598595398639404</v>
      </c>
      <c r="Z28">
        <v>0.29850746</v>
      </c>
      <c r="AA28">
        <v>0.72727273000000003</v>
      </c>
      <c r="AB28">
        <v>0.47674419000000001</v>
      </c>
      <c r="AC28">
        <v>0.58333332999999998</v>
      </c>
      <c r="AD28">
        <v>0.875</v>
      </c>
      <c r="AE28">
        <v>0.76829267999999995</v>
      </c>
      <c r="AF28">
        <v>0.41569767000000002</v>
      </c>
      <c r="AG28">
        <v>0.62637363000000001</v>
      </c>
      <c r="AH28">
        <v>0.11046512</v>
      </c>
      <c r="AI28">
        <v>0.35820896000000002</v>
      </c>
      <c r="AJ28">
        <v>0.31343283999999999</v>
      </c>
      <c r="AK28">
        <v>0.32835820999999998</v>
      </c>
      <c r="AL28">
        <v>0.13432836000000001</v>
      </c>
      <c r="AM28">
        <v>0.55223880999999997</v>
      </c>
      <c r="AN28">
        <v>0.31343283999999999</v>
      </c>
      <c r="AO28">
        <v>88.220966045672995</v>
      </c>
      <c r="AP28">
        <v>20.114154522235498</v>
      </c>
      <c r="AQ28">
        <v>8.9552240000000005E-2</v>
      </c>
      <c r="AR28">
        <v>105.105</v>
      </c>
      <c r="AS28">
        <v>0.32835820999999998</v>
      </c>
      <c r="AT28">
        <v>67</v>
      </c>
      <c r="AU28">
        <v>0.13372092999999999</v>
      </c>
      <c r="AV28">
        <v>0.24418604999999999</v>
      </c>
      <c r="AW28">
        <v>0.28199999999999997</v>
      </c>
      <c r="AX28">
        <v>0.49099999999999999</v>
      </c>
      <c r="AY28">
        <v>0.38100000000000001</v>
      </c>
      <c r="AZ28" t="s">
        <v>625</v>
      </c>
      <c r="BA28">
        <v>27562</v>
      </c>
      <c r="BB28">
        <v>669224</v>
      </c>
    </row>
    <row r="29" spans="1:54" x14ac:dyDescent="0.3">
      <c r="A29" t="s">
        <v>349</v>
      </c>
      <c r="B29" t="s">
        <v>85</v>
      </c>
      <c r="C29">
        <v>40</v>
      </c>
      <c r="D29">
        <v>163</v>
      </c>
      <c r="E29">
        <v>7</v>
      </c>
      <c r="F29">
        <v>22</v>
      </c>
      <c r="G29">
        <v>29</v>
      </c>
      <c r="H29">
        <v>5</v>
      </c>
      <c r="I29">
        <v>0.29530201299999997</v>
      </c>
      <c r="J29">
        <v>6.1349692999999997E-2</v>
      </c>
      <c r="K29">
        <v>0.202453987</v>
      </c>
      <c r="L29">
        <v>0.34567901200000001</v>
      </c>
      <c r="M29">
        <v>0.52348993200000005</v>
      </c>
      <c r="N29">
        <v>0.22818791899999999</v>
      </c>
      <c r="O29">
        <v>0.33636363600000002</v>
      </c>
      <c r="P29">
        <v>1.2</v>
      </c>
      <c r="Q29">
        <v>0.24786324700000001</v>
      </c>
      <c r="R29">
        <v>0.41025641000000002</v>
      </c>
      <c r="S29">
        <v>0.34188034099999998</v>
      </c>
      <c r="T29">
        <v>0.1</v>
      </c>
      <c r="U29">
        <v>0.17499999999999999</v>
      </c>
      <c r="V29">
        <v>6.25E-2</v>
      </c>
      <c r="W29">
        <v>0.37645935349994197</v>
      </c>
      <c r="X29">
        <v>1.7348306535634599</v>
      </c>
      <c r="Y29">
        <v>148.53000588172901</v>
      </c>
      <c r="Z29">
        <v>0.34285714</v>
      </c>
      <c r="AA29">
        <v>0.74144487000000003</v>
      </c>
      <c r="AB29">
        <v>0.51386622999999998</v>
      </c>
      <c r="AC29">
        <v>0.53333333000000005</v>
      </c>
      <c r="AD29">
        <v>0.85128205000000001</v>
      </c>
      <c r="AE29">
        <v>0.73015872999999998</v>
      </c>
      <c r="AF29">
        <v>0.42903752000000001</v>
      </c>
      <c r="AG29">
        <v>0.61349693000000005</v>
      </c>
      <c r="AH29">
        <v>0.13821137999999999</v>
      </c>
      <c r="AI29">
        <v>0.41525424</v>
      </c>
      <c r="AJ29">
        <v>0.40677965999999999</v>
      </c>
      <c r="AK29">
        <v>0.17796609999999999</v>
      </c>
      <c r="AL29">
        <v>7.6271190000000003E-2</v>
      </c>
      <c r="AM29">
        <v>0.47457627000000002</v>
      </c>
      <c r="AN29">
        <v>0.44915253999999999</v>
      </c>
      <c r="AO29">
        <v>92.770858373397402</v>
      </c>
      <c r="AP29">
        <v>13.607934152978</v>
      </c>
      <c r="AQ29">
        <v>8.4745760000000003E-2</v>
      </c>
      <c r="AR29">
        <v>111.169</v>
      </c>
      <c r="AS29">
        <v>0.53389830999999999</v>
      </c>
      <c r="AT29">
        <v>118</v>
      </c>
      <c r="AU29">
        <v>0.14146341000000001</v>
      </c>
      <c r="AV29">
        <v>0.2796748</v>
      </c>
      <c r="AW29">
        <v>0.315</v>
      </c>
      <c r="AX29">
        <v>0.51800000000000002</v>
      </c>
      <c r="AY29">
        <v>0.38100000000000001</v>
      </c>
      <c r="AZ29" t="s">
        <v>349</v>
      </c>
      <c r="BA29">
        <v>27815</v>
      </c>
      <c r="BB29">
        <v>676059</v>
      </c>
    </row>
    <row r="30" spans="1:54" x14ac:dyDescent="0.3">
      <c r="A30" t="s">
        <v>604</v>
      </c>
      <c r="B30" t="s">
        <v>29</v>
      </c>
      <c r="C30">
        <v>37</v>
      </c>
      <c r="D30">
        <v>98</v>
      </c>
      <c r="E30">
        <v>4</v>
      </c>
      <c r="F30">
        <v>10</v>
      </c>
      <c r="G30">
        <v>15</v>
      </c>
      <c r="H30">
        <v>2</v>
      </c>
      <c r="I30">
        <v>0.26436781599999998</v>
      </c>
      <c r="J30">
        <v>7.1428570999999996E-2</v>
      </c>
      <c r="K30">
        <v>0.20408163200000001</v>
      </c>
      <c r="L30">
        <v>0.34020618499999999</v>
      </c>
      <c r="M30">
        <v>0.49425287299999998</v>
      </c>
      <c r="N30">
        <v>0.229885057</v>
      </c>
      <c r="O30">
        <v>0.30158730099999997</v>
      </c>
      <c r="P30">
        <v>0.96</v>
      </c>
      <c r="Q30">
        <v>0.25757575700000002</v>
      </c>
      <c r="R30">
        <v>0.36363636300000002</v>
      </c>
      <c r="S30">
        <v>0.37878787800000002</v>
      </c>
      <c r="T30">
        <v>0</v>
      </c>
      <c r="U30">
        <v>0.16</v>
      </c>
      <c r="V30">
        <v>8.3333332999999996E-2</v>
      </c>
      <c r="W30">
        <v>0.364595424883144</v>
      </c>
      <c r="X30">
        <v>1.0565200129378101</v>
      </c>
      <c r="Y30">
        <v>138.968456523035</v>
      </c>
      <c r="Z30">
        <v>0.29591836999999999</v>
      </c>
      <c r="AA30">
        <v>0.70503596999999996</v>
      </c>
      <c r="AB30">
        <v>0.46567164</v>
      </c>
      <c r="AC30">
        <v>0.43103448</v>
      </c>
      <c r="AD30">
        <v>0.84693878</v>
      </c>
      <c r="AE30">
        <v>0.69230769000000003</v>
      </c>
      <c r="AF30">
        <v>0.41492537000000002</v>
      </c>
      <c r="AG30">
        <v>0.76530611999999998</v>
      </c>
      <c r="AH30">
        <v>0.14328357999999999</v>
      </c>
      <c r="AI30">
        <v>0.48529412</v>
      </c>
      <c r="AJ30">
        <v>0.36764706000000003</v>
      </c>
      <c r="AK30">
        <v>0.14705882000000001</v>
      </c>
      <c r="AL30">
        <v>7.3529410000000003E-2</v>
      </c>
      <c r="AM30">
        <v>0.52941176000000001</v>
      </c>
      <c r="AN30">
        <v>0.39705881999999998</v>
      </c>
      <c r="AO30">
        <v>92.629216974431799</v>
      </c>
      <c r="AP30">
        <v>15.4542523008404</v>
      </c>
      <c r="AQ30">
        <v>7.3529410000000003E-2</v>
      </c>
      <c r="AR30">
        <v>109.964</v>
      </c>
      <c r="AS30">
        <v>0.45588234999999999</v>
      </c>
      <c r="AT30">
        <v>68</v>
      </c>
      <c r="AU30">
        <v>0.16716418</v>
      </c>
      <c r="AV30">
        <v>0.31044776000000002</v>
      </c>
      <c r="AW30">
        <v>0.29699999999999999</v>
      </c>
      <c r="AX30">
        <v>0.504</v>
      </c>
      <c r="AY30">
        <v>0.379</v>
      </c>
      <c r="AZ30" t="s">
        <v>604</v>
      </c>
      <c r="BA30">
        <v>20308</v>
      </c>
      <c r="BB30">
        <v>676694</v>
      </c>
    </row>
    <row r="31" spans="1:54" x14ac:dyDescent="0.3">
      <c r="A31" t="s">
        <v>603</v>
      </c>
      <c r="B31" t="s">
        <v>82</v>
      </c>
      <c r="C31">
        <v>30</v>
      </c>
      <c r="D31">
        <v>100</v>
      </c>
      <c r="E31">
        <v>5</v>
      </c>
      <c r="F31">
        <v>14</v>
      </c>
      <c r="G31">
        <v>22</v>
      </c>
      <c r="H31">
        <v>5</v>
      </c>
      <c r="I31">
        <v>0.24137931000000001</v>
      </c>
      <c r="J31">
        <v>0.1</v>
      </c>
      <c r="K31">
        <v>0.35</v>
      </c>
      <c r="L31">
        <v>0.34</v>
      </c>
      <c r="M31">
        <v>0.49425287299999998</v>
      </c>
      <c r="N31">
        <v>0.25287356300000002</v>
      </c>
      <c r="O31">
        <v>0.340425531</v>
      </c>
      <c r="P31">
        <v>0.375</v>
      </c>
      <c r="Q31">
        <v>0.36538461500000002</v>
      </c>
      <c r="R31">
        <v>0.17307692299999999</v>
      </c>
      <c r="S31">
        <v>0.46153846100000001</v>
      </c>
      <c r="T31">
        <v>4.1666665999999998E-2</v>
      </c>
      <c r="U31">
        <v>0.20833333300000001</v>
      </c>
      <c r="V31">
        <v>0</v>
      </c>
      <c r="W31">
        <v>0.36523394525051101</v>
      </c>
      <c r="X31">
        <v>0.64902349067755405</v>
      </c>
      <c r="Y31">
        <v>137.211930780214</v>
      </c>
      <c r="Z31">
        <v>0.23333333000000001</v>
      </c>
      <c r="AA31">
        <v>0.66489361999999996</v>
      </c>
      <c r="AB31">
        <v>0.43718593</v>
      </c>
      <c r="AC31">
        <v>0.40816327000000002</v>
      </c>
      <c r="AD31">
        <v>0.84799999999999998</v>
      </c>
      <c r="AE31">
        <v>0.72413793000000004</v>
      </c>
      <c r="AF31">
        <v>0.47236180999999999</v>
      </c>
      <c r="AG31">
        <v>0.65</v>
      </c>
      <c r="AH31">
        <v>0.12060302000000001</v>
      </c>
      <c r="AI31">
        <v>0.5</v>
      </c>
      <c r="AJ31">
        <v>0.26923077000000001</v>
      </c>
      <c r="AK31">
        <v>0.23076922999999999</v>
      </c>
      <c r="AL31">
        <v>0.17307692</v>
      </c>
      <c r="AM31">
        <v>0.38461538000000001</v>
      </c>
      <c r="AN31">
        <v>0.44230768999999998</v>
      </c>
      <c r="AO31">
        <v>91.895723783052802</v>
      </c>
      <c r="AP31">
        <v>23.3510648287259</v>
      </c>
      <c r="AQ31">
        <v>9.6153849999999999E-2</v>
      </c>
      <c r="AR31">
        <v>110.121</v>
      </c>
      <c r="AS31">
        <v>0.44230768999999998</v>
      </c>
      <c r="AT31">
        <v>52</v>
      </c>
      <c r="AU31">
        <v>0.19346733999999999</v>
      </c>
      <c r="AV31">
        <v>0.31407035</v>
      </c>
      <c r="AW31">
        <v>0.26100000000000001</v>
      </c>
      <c r="AX31">
        <v>0.52400000000000002</v>
      </c>
      <c r="AY31">
        <v>0.378</v>
      </c>
      <c r="AZ31" t="s">
        <v>603</v>
      </c>
      <c r="BA31">
        <v>15194</v>
      </c>
      <c r="BB31">
        <v>641343</v>
      </c>
    </row>
    <row r="32" spans="1:54" x14ac:dyDescent="0.3">
      <c r="A32" t="s">
        <v>637</v>
      </c>
      <c r="B32" t="s">
        <v>32</v>
      </c>
      <c r="C32">
        <v>30</v>
      </c>
      <c r="D32">
        <v>102</v>
      </c>
      <c r="E32">
        <v>3</v>
      </c>
      <c r="F32">
        <v>11</v>
      </c>
      <c r="G32">
        <v>14</v>
      </c>
      <c r="H32">
        <v>0</v>
      </c>
      <c r="I32">
        <v>0.28571428500000001</v>
      </c>
      <c r="J32">
        <v>6.8627450000000007E-2</v>
      </c>
      <c r="K32">
        <v>0.21568627400000001</v>
      </c>
      <c r="L32">
        <v>0.343137254</v>
      </c>
      <c r="M32">
        <v>0.395604395</v>
      </c>
      <c r="N32">
        <v>0.10989011</v>
      </c>
      <c r="O32">
        <v>0.33823529400000002</v>
      </c>
      <c r="P32">
        <v>1.217391304</v>
      </c>
      <c r="Q32">
        <v>0.28169013999999998</v>
      </c>
      <c r="R32">
        <v>0.39436619699999997</v>
      </c>
      <c r="S32">
        <v>0.32394366099999999</v>
      </c>
      <c r="T32">
        <v>0</v>
      </c>
      <c r="U32">
        <v>0.130434782</v>
      </c>
      <c r="V32">
        <v>3.5714284999999998E-2</v>
      </c>
      <c r="W32">
        <v>0.32855943079088201</v>
      </c>
      <c r="X32">
        <v>0.56627470821814996</v>
      </c>
      <c r="Y32">
        <v>114.903259324649</v>
      </c>
      <c r="Z32">
        <v>0.30701753999999998</v>
      </c>
      <c r="AA32">
        <v>0.62068966000000003</v>
      </c>
      <c r="AB32">
        <v>0.44278606999999998</v>
      </c>
      <c r="AC32">
        <v>0.62857143000000004</v>
      </c>
      <c r="AD32">
        <v>0.85185184999999997</v>
      </c>
      <c r="AE32">
        <v>0.76404494000000001</v>
      </c>
      <c r="AF32">
        <v>0.43283581999999998</v>
      </c>
      <c r="AG32">
        <v>0.59803921999999998</v>
      </c>
      <c r="AH32">
        <v>0.10447761</v>
      </c>
      <c r="AI32">
        <v>0.33802817000000002</v>
      </c>
      <c r="AJ32">
        <v>0.45070422999999998</v>
      </c>
      <c r="AK32">
        <v>0.21126760999999999</v>
      </c>
      <c r="AL32">
        <v>0.12676055999999999</v>
      </c>
      <c r="AM32">
        <v>0.49295774999999997</v>
      </c>
      <c r="AN32">
        <v>0.38028169000000001</v>
      </c>
      <c r="AO32">
        <v>90.376834542410705</v>
      </c>
      <c r="AP32">
        <v>11.4169485909598</v>
      </c>
      <c r="AQ32">
        <v>0.11267605999999999</v>
      </c>
      <c r="AR32">
        <v>112.377</v>
      </c>
      <c r="AS32">
        <v>0.43661971999999999</v>
      </c>
      <c r="AT32">
        <v>71</v>
      </c>
      <c r="AU32">
        <v>0.17910448000000001</v>
      </c>
      <c r="AV32">
        <v>0.28358209000000001</v>
      </c>
      <c r="AW32">
        <v>0.29099999999999998</v>
      </c>
      <c r="AX32">
        <v>0.46899999999999997</v>
      </c>
      <c r="AY32">
        <v>0.377</v>
      </c>
      <c r="AZ32" t="s">
        <v>638</v>
      </c>
      <c r="BA32">
        <v>20599</v>
      </c>
      <c r="BB32">
        <v>671056</v>
      </c>
    </row>
    <row r="33" spans="1:54" x14ac:dyDescent="0.3">
      <c r="A33" t="s">
        <v>63</v>
      </c>
      <c r="B33" t="s">
        <v>42</v>
      </c>
      <c r="C33">
        <v>41</v>
      </c>
      <c r="D33">
        <v>151</v>
      </c>
      <c r="E33">
        <v>10</v>
      </c>
      <c r="F33">
        <v>18</v>
      </c>
      <c r="G33">
        <v>26</v>
      </c>
      <c r="H33">
        <v>0</v>
      </c>
      <c r="I33">
        <v>0.222222222</v>
      </c>
      <c r="J33">
        <v>6.6225165000000003E-2</v>
      </c>
      <c r="K33">
        <v>0.22516556200000001</v>
      </c>
      <c r="L33">
        <v>0.28476821099999999</v>
      </c>
      <c r="M33">
        <v>0.51851851800000004</v>
      </c>
      <c r="N33">
        <v>0.29629629600000001</v>
      </c>
      <c r="O33">
        <v>0.21276595700000001</v>
      </c>
      <c r="P33">
        <v>0.89130434700000005</v>
      </c>
      <c r="Q33">
        <v>0.16346153799999999</v>
      </c>
      <c r="R33">
        <v>0.39423076899999998</v>
      </c>
      <c r="S33">
        <v>0.44230769199999997</v>
      </c>
      <c r="T33">
        <v>0.130434782</v>
      </c>
      <c r="U33">
        <v>0.21739130400000001</v>
      </c>
      <c r="V33">
        <v>4.8780486999999997E-2</v>
      </c>
      <c r="W33">
        <v>0.33749854844688498</v>
      </c>
      <c r="X33">
        <v>1.3149195889826899</v>
      </c>
      <c r="Y33">
        <v>124.13353605672501</v>
      </c>
      <c r="Z33">
        <v>0.37048193000000001</v>
      </c>
      <c r="AA33">
        <v>0.73364485999999995</v>
      </c>
      <c r="AB33">
        <v>0.51282050999999995</v>
      </c>
      <c r="AC33">
        <v>0.56910569</v>
      </c>
      <c r="AD33">
        <v>0.89171975000000003</v>
      </c>
      <c r="AE33">
        <v>0.75</v>
      </c>
      <c r="AF33">
        <v>0.39194139</v>
      </c>
      <c r="AG33">
        <v>0.64900661999999998</v>
      </c>
      <c r="AH33">
        <v>0.12797074999999999</v>
      </c>
      <c r="AI33">
        <v>0.38461538000000001</v>
      </c>
      <c r="AJ33">
        <v>0.48076922999999999</v>
      </c>
      <c r="AK33">
        <v>0.13461538000000001</v>
      </c>
      <c r="AL33">
        <v>0.13461538000000001</v>
      </c>
      <c r="AM33">
        <v>0.48076922999999999</v>
      </c>
      <c r="AN33">
        <v>0.38461538000000001</v>
      </c>
      <c r="AO33">
        <v>91.989670973557693</v>
      </c>
      <c r="AP33">
        <v>14.6611163799579</v>
      </c>
      <c r="AQ33">
        <v>0.16346153999999999</v>
      </c>
      <c r="AR33">
        <v>110.75</v>
      </c>
      <c r="AS33">
        <v>0.48076922999999999</v>
      </c>
      <c r="AT33">
        <v>104</v>
      </c>
      <c r="AU33">
        <v>0.14076781999999999</v>
      </c>
      <c r="AV33">
        <v>0.26873857000000001</v>
      </c>
      <c r="AW33">
        <v>0.26600000000000001</v>
      </c>
      <c r="AX33">
        <v>0.57199999999999995</v>
      </c>
      <c r="AY33">
        <v>0.377</v>
      </c>
      <c r="AZ33" t="s">
        <v>63</v>
      </c>
      <c r="BA33">
        <v>25816</v>
      </c>
      <c r="BB33">
        <v>669127</v>
      </c>
    </row>
    <row r="34" spans="1:54" x14ac:dyDescent="0.3">
      <c r="A34" t="s">
        <v>20</v>
      </c>
      <c r="B34" t="s">
        <v>21</v>
      </c>
      <c r="C34">
        <v>41</v>
      </c>
      <c r="D34">
        <v>175</v>
      </c>
      <c r="E34">
        <v>5</v>
      </c>
      <c r="F34">
        <v>17</v>
      </c>
      <c r="G34">
        <v>23</v>
      </c>
      <c r="H34">
        <v>0</v>
      </c>
      <c r="I34">
        <v>0.22666666599999999</v>
      </c>
      <c r="J34">
        <v>0.114285714</v>
      </c>
      <c r="K34">
        <v>0.257142857</v>
      </c>
      <c r="L34">
        <v>0.33142857100000001</v>
      </c>
      <c r="M34">
        <v>0.4</v>
      </c>
      <c r="N34">
        <v>0.17333333400000001</v>
      </c>
      <c r="O34">
        <v>0.28712871200000001</v>
      </c>
      <c r="P34">
        <v>0.75555555500000005</v>
      </c>
      <c r="Q34">
        <v>0.25471698100000001</v>
      </c>
      <c r="R34">
        <v>0.320754716</v>
      </c>
      <c r="S34">
        <v>0.424528301</v>
      </c>
      <c r="T34">
        <v>6.6666665999999999E-2</v>
      </c>
      <c r="U34">
        <v>0.111111111</v>
      </c>
      <c r="V34">
        <v>8.8235294000000006E-2</v>
      </c>
      <c r="W34">
        <v>0.32336608006085898</v>
      </c>
      <c r="X34">
        <v>0.18982477832804101</v>
      </c>
      <c r="Y34">
        <v>107.584006755687</v>
      </c>
      <c r="Z34">
        <v>0.29816514</v>
      </c>
      <c r="AA34">
        <v>0.73400673000000005</v>
      </c>
      <c r="AB34">
        <v>0.47476126000000002</v>
      </c>
      <c r="AC34">
        <v>0.62307692000000003</v>
      </c>
      <c r="AD34">
        <v>0.81651375999999998</v>
      </c>
      <c r="AE34">
        <v>0.74425286999999996</v>
      </c>
      <c r="AF34">
        <v>0.40518417000000001</v>
      </c>
      <c r="AG34">
        <v>0.54857142999999997</v>
      </c>
      <c r="AH34">
        <v>0.12141883000000001</v>
      </c>
      <c r="AI34">
        <v>0.46226414999999998</v>
      </c>
      <c r="AJ34">
        <v>0.28301886999999998</v>
      </c>
      <c r="AK34">
        <v>0.25471697999999998</v>
      </c>
      <c r="AL34">
        <v>0.14150942999999999</v>
      </c>
      <c r="AM34">
        <v>0.5</v>
      </c>
      <c r="AN34">
        <v>0.35849057000000001</v>
      </c>
      <c r="AO34">
        <v>94.403776041666603</v>
      </c>
      <c r="AP34">
        <v>16.7801920572916</v>
      </c>
      <c r="AQ34">
        <v>0.12264151</v>
      </c>
      <c r="AR34">
        <v>113.922</v>
      </c>
      <c r="AS34">
        <v>0.56603773999999996</v>
      </c>
      <c r="AT34">
        <v>106</v>
      </c>
      <c r="AU34">
        <v>0.12414733999999999</v>
      </c>
      <c r="AV34">
        <v>0.24556617</v>
      </c>
      <c r="AW34">
        <v>0.26800000000000002</v>
      </c>
      <c r="AX34">
        <v>0.49199999999999999</v>
      </c>
      <c r="AY34">
        <v>0.376</v>
      </c>
      <c r="AZ34" t="s">
        <v>20</v>
      </c>
      <c r="BA34">
        <v>14344</v>
      </c>
      <c r="BB34">
        <v>621566</v>
      </c>
    </row>
    <row r="35" spans="1:54" x14ac:dyDescent="0.3">
      <c r="A35" t="s">
        <v>28</v>
      </c>
      <c r="B35" t="s">
        <v>29</v>
      </c>
      <c r="C35">
        <v>44</v>
      </c>
      <c r="D35">
        <v>191</v>
      </c>
      <c r="E35">
        <v>8</v>
      </c>
      <c r="F35">
        <v>23</v>
      </c>
      <c r="G35">
        <v>20</v>
      </c>
      <c r="H35">
        <v>0</v>
      </c>
      <c r="I35">
        <v>0.25294117599999999</v>
      </c>
      <c r="J35">
        <v>8.3769632999999996E-2</v>
      </c>
      <c r="K35">
        <v>0.178010471</v>
      </c>
      <c r="L35">
        <v>0.324607329</v>
      </c>
      <c r="M35">
        <v>0.42941176399999997</v>
      </c>
      <c r="N35">
        <v>0.17647058800000001</v>
      </c>
      <c r="O35">
        <v>0.26923076899999998</v>
      </c>
      <c r="P35">
        <v>0.765625</v>
      </c>
      <c r="Q35">
        <v>0.175182481</v>
      </c>
      <c r="R35">
        <v>0.357664233</v>
      </c>
      <c r="S35">
        <v>0.467153284</v>
      </c>
      <c r="T35">
        <v>4.6875E-2</v>
      </c>
      <c r="U35">
        <v>0.125</v>
      </c>
      <c r="V35">
        <v>8.1632652999999999E-2</v>
      </c>
      <c r="W35">
        <v>0.32910745673709402</v>
      </c>
      <c r="X35">
        <v>0.51460478381392805</v>
      </c>
      <c r="Y35">
        <v>114.641658493205</v>
      </c>
      <c r="Z35">
        <v>0.36363635999999999</v>
      </c>
      <c r="AA35">
        <v>0.6484375</v>
      </c>
      <c r="AB35">
        <v>0.47007299000000002</v>
      </c>
      <c r="AC35">
        <v>0.70512821000000003</v>
      </c>
      <c r="AD35">
        <v>0.90361446000000001</v>
      </c>
      <c r="AE35">
        <v>0.80745341999999998</v>
      </c>
      <c r="AF35">
        <v>0.37372263</v>
      </c>
      <c r="AG35">
        <v>0.61256544999999996</v>
      </c>
      <c r="AH35">
        <v>9.0247450000000007E-2</v>
      </c>
      <c r="AI35">
        <v>0.33333332999999998</v>
      </c>
      <c r="AJ35">
        <v>0.39130435000000002</v>
      </c>
      <c r="AK35">
        <v>0.27536231999999999</v>
      </c>
      <c r="AL35">
        <v>0.10144928</v>
      </c>
      <c r="AM35">
        <v>0.54347825999999999</v>
      </c>
      <c r="AN35">
        <v>0.35507245999999998</v>
      </c>
      <c r="AO35">
        <v>92.723319171989004</v>
      </c>
      <c r="AP35">
        <v>18.3600967295848</v>
      </c>
      <c r="AQ35">
        <v>0.13043478</v>
      </c>
      <c r="AR35">
        <v>116.782</v>
      </c>
      <c r="AS35">
        <v>0.46376812000000001</v>
      </c>
      <c r="AT35">
        <v>138</v>
      </c>
      <c r="AU35">
        <v>0.16448325999999999</v>
      </c>
      <c r="AV35">
        <v>0.25473071000000003</v>
      </c>
      <c r="AW35">
        <v>0.27700000000000002</v>
      </c>
      <c r="AX35">
        <v>0.54600000000000004</v>
      </c>
      <c r="AY35">
        <v>0.376</v>
      </c>
      <c r="AZ35" t="s">
        <v>28</v>
      </c>
      <c r="BA35">
        <v>19556</v>
      </c>
      <c r="BB35">
        <v>670541</v>
      </c>
    </row>
    <row r="36" spans="1:54" x14ac:dyDescent="0.3">
      <c r="A36" t="s">
        <v>286</v>
      </c>
      <c r="B36" t="s">
        <v>19</v>
      </c>
      <c r="C36">
        <v>43</v>
      </c>
      <c r="D36">
        <v>189</v>
      </c>
      <c r="E36">
        <v>4</v>
      </c>
      <c r="F36">
        <v>17</v>
      </c>
      <c r="G36">
        <v>19</v>
      </c>
      <c r="H36">
        <v>1</v>
      </c>
      <c r="I36">
        <v>0.268292682</v>
      </c>
      <c r="J36">
        <v>0.126984126</v>
      </c>
      <c r="K36">
        <v>0.20105820099999999</v>
      </c>
      <c r="L36">
        <v>0.36507936499999999</v>
      </c>
      <c r="M36">
        <v>0.37804877999999997</v>
      </c>
      <c r="N36">
        <v>0.109756098</v>
      </c>
      <c r="O36">
        <v>0.32786885199999999</v>
      </c>
      <c r="P36">
        <v>1.7222222220000001</v>
      </c>
      <c r="Q36">
        <v>0.222222222</v>
      </c>
      <c r="R36">
        <v>0.49206349199999999</v>
      </c>
      <c r="S36">
        <v>0.28571428500000001</v>
      </c>
      <c r="T36">
        <v>0.13888888799999999</v>
      </c>
      <c r="U36">
        <v>0.111111111</v>
      </c>
      <c r="V36">
        <v>3.2258064000000003E-2</v>
      </c>
      <c r="W36">
        <v>0.335558982605629</v>
      </c>
      <c r="X36">
        <v>0.69022031789673899</v>
      </c>
      <c r="Y36">
        <v>119.60026761738899</v>
      </c>
      <c r="Z36">
        <v>0.25339367000000002</v>
      </c>
      <c r="AA36">
        <v>0.72340426000000002</v>
      </c>
      <c r="AB36">
        <v>0.45395590000000002</v>
      </c>
      <c r="AC36">
        <v>0.57142857000000002</v>
      </c>
      <c r="AD36">
        <v>0.87394958</v>
      </c>
      <c r="AE36">
        <v>0.77714285999999999</v>
      </c>
      <c r="AF36">
        <v>0.42671854999999997</v>
      </c>
      <c r="AG36">
        <v>0.61904762000000002</v>
      </c>
      <c r="AH36">
        <v>0.10103627</v>
      </c>
      <c r="AI36">
        <v>0.34920635</v>
      </c>
      <c r="AJ36">
        <v>0.41269841000000002</v>
      </c>
      <c r="AK36">
        <v>0.23809524000000001</v>
      </c>
      <c r="AL36">
        <v>0.17599999999999999</v>
      </c>
      <c r="AM36">
        <v>0.40799999999999997</v>
      </c>
      <c r="AN36">
        <v>0.41599999999999998</v>
      </c>
      <c r="AO36">
        <v>94.196726562500004</v>
      </c>
      <c r="AP36">
        <v>6.7684389144655199</v>
      </c>
      <c r="AQ36">
        <v>0.11904762000000001</v>
      </c>
      <c r="AR36">
        <v>117.572</v>
      </c>
      <c r="AS36">
        <v>0.57936507999999998</v>
      </c>
      <c r="AT36">
        <v>126</v>
      </c>
      <c r="AU36">
        <v>0.15673575000000001</v>
      </c>
      <c r="AV36">
        <v>0.25777201999999999</v>
      </c>
      <c r="AW36">
        <v>0.28899999999999998</v>
      </c>
      <c r="AX36">
        <v>0.48199999999999998</v>
      </c>
      <c r="AY36">
        <v>0.376</v>
      </c>
      <c r="AZ36" t="s">
        <v>286</v>
      </c>
      <c r="BA36">
        <v>19611</v>
      </c>
      <c r="BB36">
        <v>665489</v>
      </c>
    </row>
    <row r="37" spans="1:54" x14ac:dyDescent="0.3">
      <c r="A37" t="s">
        <v>134</v>
      </c>
      <c r="B37" t="s">
        <v>61</v>
      </c>
      <c r="C37">
        <v>41</v>
      </c>
      <c r="D37">
        <v>136</v>
      </c>
      <c r="E37">
        <v>5</v>
      </c>
      <c r="F37">
        <v>15</v>
      </c>
      <c r="G37">
        <v>22</v>
      </c>
      <c r="H37">
        <v>0</v>
      </c>
      <c r="I37">
        <v>0.27642276399999999</v>
      </c>
      <c r="J37">
        <v>5.1470587999999998E-2</v>
      </c>
      <c r="K37">
        <v>0.227941176</v>
      </c>
      <c r="L37">
        <v>0.32835820799999998</v>
      </c>
      <c r="M37">
        <v>0.52032520299999996</v>
      </c>
      <c r="N37">
        <v>0.243902439</v>
      </c>
      <c r="O37">
        <v>0.32954545400000002</v>
      </c>
      <c r="P37">
        <v>0.97435897400000004</v>
      </c>
      <c r="Q37">
        <v>0.17204301</v>
      </c>
      <c r="R37">
        <v>0.40860215</v>
      </c>
      <c r="S37">
        <v>0.41935483800000001</v>
      </c>
      <c r="T37">
        <v>0.128205128</v>
      </c>
      <c r="U37">
        <v>0.128205128</v>
      </c>
      <c r="V37">
        <v>0</v>
      </c>
      <c r="W37">
        <v>0.36586107469316698</v>
      </c>
      <c r="X37">
        <v>0.81678386114319201</v>
      </c>
      <c r="Y37">
        <v>138.70585451787201</v>
      </c>
      <c r="Z37">
        <v>0.34948097</v>
      </c>
      <c r="AA37">
        <v>0.66359447000000005</v>
      </c>
      <c r="AB37">
        <v>0.48418971999999999</v>
      </c>
      <c r="AC37">
        <v>0.61386138999999995</v>
      </c>
      <c r="AD37">
        <v>0.88888889000000004</v>
      </c>
      <c r="AE37">
        <v>0.77551020000000004</v>
      </c>
      <c r="AF37">
        <v>0.42885374999999998</v>
      </c>
      <c r="AG37">
        <v>0.60294117999999997</v>
      </c>
      <c r="AH37">
        <v>0.10869565</v>
      </c>
      <c r="AI37">
        <v>0.40860215</v>
      </c>
      <c r="AJ37">
        <v>0.32258065000000002</v>
      </c>
      <c r="AK37">
        <v>0.26881719999999998</v>
      </c>
      <c r="AL37">
        <v>0.19354838999999999</v>
      </c>
      <c r="AM37">
        <v>0.56989246999999998</v>
      </c>
      <c r="AN37">
        <v>0.23655914</v>
      </c>
      <c r="AO37">
        <v>88.046980006720403</v>
      </c>
      <c r="AP37">
        <v>16.421940629200201</v>
      </c>
      <c r="AQ37">
        <v>0.12631579000000001</v>
      </c>
      <c r="AR37">
        <v>109</v>
      </c>
      <c r="AS37">
        <v>0.45263157999999998</v>
      </c>
      <c r="AT37">
        <v>95</v>
      </c>
      <c r="AU37">
        <v>0.16798419000000001</v>
      </c>
      <c r="AV37">
        <v>0.27667984000000001</v>
      </c>
      <c r="AW37">
        <v>0.27500000000000002</v>
      </c>
      <c r="AX37">
        <v>0.55900000000000005</v>
      </c>
      <c r="AY37">
        <v>0.376</v>
      </c>
      <c r="AZ37" t="s">
        <v>134</v>
      </c>
      <c r="BA37">
        <v>25961</v>
      </c>
      <c r="BB37">
        <v>681481</v>
      </c>
    </row>
    <row r="38" spans="1:54" x14ac:dyDescent="0.3">
      <c r="A38" t="s">
        <v>65</v>
      </c>
      <c r="B38" t="s">
        <v>61</v>
      </c>
      <c r="C38">
        <v>44</v>
      </c>
      <c r="D38">
        <v>188</v>
      </c>
      <c r="E38">
        <v>9</v>
      </c>
      <c r="F38">
        <v>30</v>
      </c>
      <c r="G38">
        <v>20</v>
      </c>
      <c r="H38">
        <v>0</v>
      </c>
      <c r="I38">
        <v>0.24528301799999999</v>
      </c>
      <c r="J38">
        <v>0.14361702100000001</v>
      </c>
      <c r="K38">
        <v>0.26063829700000002</v>
      </c>
      <c r="L38">
        <v>0.35638297800000002</v>
      </c>
      <c r="M38">
        <v>0.47169811299999997</v>
      </c>
      <c r="N38">
        <v>0.22641509500000001</v>
      </c>
      <c r="O38">
        <v>0.29411764699999998</v>
      </c>
      <c r="P38">
        <v>1.3783783780000001</v>
      </c>
      <c r="Q38">
        <v>0.207207207</v>
      </c>
      <c r="R38">
        <v>0.45945945900000001</v>
      </c>
      <c r="S38">
        <v>0.33333333300000001</v>
      </c>
      <c r="T38">
        <v>2.7027026999999999E-2</v>
      </c>
      <c r="U38">
        <v>0.243243243</v>
      </c>
      <c r="V38">
        <v>5.8823528999999999E-2</v>
      </c>
      <c r="W38">
        <v>0.36271648770347598</v>
      </c>
      <c r="X38">
        <v>1.4685881411536701</v>
      </c>
      <c r="Y38">
        <v>136.55025822476799</v>
      </c>
      <c r="Z38">
        <v>0.25330395999999999</v>
      </c>
      <c r="AA38">
        <v>0.62695924999999997</v>
      </c>
      <c r="AB38">
        <v>0.40750322999999999</v>
      </c>
      <c r="AC38">
        <v>0.56521739000000004</v>
      </c>
      <c r="AD38">
        <v>0.85</v>
      </c>
      <c r="AE38">
        <v>0.74603174999999999</v>
      </c>
      <c r="AF38">
        <v>0.41267788</v>
      </c>
      <c r="AG38">
        <v>0.58510638000000004</v>
      </c>
      <c r="AH38">
        <v>0.10349288</v>
      </c>
      <c r="AI38">
        <v>0.36936936999999997</v>
      </c>
      <c r="AJ38">
        <v>0.37837838000000001</v>
      </c>
      <c r="AK38">
        <v>0.25225225000000001</v>
      </c>
      <c r="AL38">
        <v>7.2072070000000002E-2</v>
      </c>
      <c r="AM38">
        <v>0.58558558999999999</v>
      </c>
      <c r="AN38">
        <v>0.34234234000000002</v>
      </c>
      <c r="AO38">
        <v>91.954814189189193</v>
      </c>
      <c r="AP38">
        <v>10.365272865639</v>
      </c>
      <c r="AQ38">
        <v>0.16216216</v>
      </c>
      <c r="AR38">
        <v>110.998</v>
      </c>
      <c r="AS38">
        <v>0.46846847000000003</v>
      </c>
      <c r="AT38">
        <v>111</v>
      </c>
      <c r="AU38">
        <v>0.19534282</v>
      </c>
      <c r="AV38">
        <v>0.29883570999999998</v>
      </c>
      <c r="AW38">
        <v>0.25700000000000001</v>
      </c>
      <c r="AX38">
        <v>0.51600000000000001</v>
      </c>
      <c r="AY38">
        <v>0.376</v>
      </c>
      <c r="AZ38" t="s">
        <v>65</v>
      </c>
      <c r="BA38">
        <v>25976</v>
      </c>
      <c r="BB38">
        <v>682985</v>
      </c>
    </row>
    <row r="39" spans="1:54" x14ac:dyDescent="0.3">
      <c r="A39" t="s">
        <v>43</v>
      </c>
      <c r="B39" t="s">
        <v>44</v>
      </c>
      <c r="C39">
        <v>34</v>
      </c>
      <c r="D39">
        <v>151</v>
      </c>
      <c r="E39">
        <v>7</v>
      </c>
      <c r="F39">
        <v>19</v>
      </c>
      <c r="G39">
        <v>18</v>
      </c>
      <c r="H39">
        <v>0</v>
      </c>
      <c r="I39">
        <v>0.28461538400000003</v>
      </c>
      <c r="J39">
        <v>0.12582781400000001</v>
      </c>
      <c r="K39">
        <v>0.238410596</v>
      </c>
      <c r="L39">
        <v>0.38410596000000002</v>
      </c>
      <c r="M39">
        <v>0.52307692299999997</v>
      </c>
      <c r="N39">
        <v>0.238461539</v>
      </c>
      <c r="O39">
        <v>0.34482758600000002</v>
      </c>
      <c r="P39">
        <v>1.3636363629999999</v>
      </c>
      <c r="Q39">
        <v>0.17021276499999999</v>
      </c>
      <c r="R39">
        <v>0.47872340400000002</v>
      </c>
      <c r="S39">
        <v>0.35106382899999999</v>
      </c>
      <c r="T39">
        <v>0.15151515099999999</v>
      </c>
      <c r="U39">
        <v>0.212121212</v>
      </c>
      <c r="V39">
        <v>2.2222222E-2</v>
      </c>
      <c r="W39">
        <v>0.392831131515886</v>
      </c>
      <c r="X39">
        <v>1.21253185873369</v>
      </c>
      <c r="Y39">
        <v>151.37124655482799</v>
      </c>
      <c r="Z39">
        <v>0.32047478000000001</v>
      </c>
      <c r="AA39">
        <v>0.74809159999999997</v>
      </c>
      <c r="AB39">
        <v>0.50751252000000002</v>
      </c>
      <c r="AC39">
        <v>0.68518519</v>
      </c>
      <c r="AD39">
        <v>0.79591836999999999</v>
      </c>
      <c r="AE39">
        <v>0.75657894999999997</v>
      </c>
      <c r="AF39">
        <v>0.43739566000000002</v>
      </c>
      <c r="AG39">
        <v>0.61589404000000003</v>
      </c>
      <c r="AH39">
        <v>0.12353923</v>
      </c>
      <c r="AI39">
        <v>0.37234043</v>
      </c>
      <c r="AJ39">
        <v>0.41489362000000002</v>
      </c>
      <c r="AK39">
        <v>0.21276596</v>
      </c>
      <c r="AL39">
        <v>0.12765957</v>
      </c>
      <c r="AM39">
        <v>0.46808511000000003</v>
      </c>
      <c r="AN39">
        <v>0.40425531999999997</v>
      </c>
      <c r="AO39">
        <v>93.097521193483999</v>
      </c>
      <c r="AP39">
        <v>8.7083019500083108</v>
      </c>
      <c r="AQ39">
        <v>0.11702128000000001</v>
      </c>
      <c r="AR39">
        <v>113.294</v>
      </c>
      <c r="AS39">
        <v>0.53191489000000003</v>
      </c>
      <c r="AT39">
        <v>94</v>
      </c>
      <c r="AU39">
        <v>0.12687813000000001</v>
      </c>
      <c r="AV39">
        <v>0.25041735999999998</v>
      </c>
      <c r="AW39">
        <v>0.26700000000000002</v>
      </c>
      <c r="AX39">
        <v>0.51100000000000001</v>
      </c>
      <c r="AY39">
        <v>0.375</v>
      </c>
      <c r="AZ39" t="s">
        <v>43</v>
      </c>
      <c r="BA39">
        <v>17350</v>
      </c>
      <c r="BB39">
        <v>646240</v>
      </c>
    </row>
    <row r="40" spans="1:54" x14ac:dyDescent="0.3">
      <c r="A40" t="s">
        <v>189</v>
      </c>
      <c r="B40" t="s">
        <v>279</v>
      </c>
      <c r="C40">
        <v>40</v>
      </c>
      <c r="D40">
        <v>178</v>
      </c>
      <c r="E40">
        <v>7</v>
      </c>
      <c r="F40">
        <v>27</v>
      </c>
      <c r="G40">
        <v>20</v>
      </c>
      <c r="H40">
        <v>8</v>
      </c>
      <c r="I40">
        <v>0.26086956500000003</v>
      </c>
      <c r="J40">
        <v>6.7415729999999993E-2</v>
      </c>
      <c r="K40">
        <v>0.18539325800000001</v>
      </c>
      <c r="L40">
        <v>0.32203389799999999</v>
      </c>
      <c r="M40">
        <v>0.490683229</v>
      </c>
      <c r="N40">
        <v>0.229813664</v>
      </c>
      <c r="O40">
        <v>0.28688524500000001</v>
      </c>
      <c r="P40">
        <v>0.97916666600000002</v>
      </c>
      <c r="Q40">
        <v>0.263565891</v>
      </c>
      <c r="R40">
        <v>0.36434108500000001</v>
      </c>
      <c r="S40">
        <v>0.37209302300000002</v>
      </c>
      <c r="T40">
        <v>0.14583333300000001</v>
      </c>
      <c r="U40">
        <v>0.14583333300000001</v>
      </c>
      <c r="V40">
        <v>6.3829786999999999E-2</v>
      </c>
      <c r="W40">
        <v>0.34856689998081702</v>
      </c>
      <c r="X40">
        <v>1.1188904280785399</v>
      </c>
      <c r="Y40">
        <v>125.7340893224</v>
      </c>
      <c r="Z40">
        <v>0.43073048000000003</v>
      </c>
      <c r="AA40">
        <v>0.68904593999999997</v>
      </c>
      <c r="AB40">
        <v>0.53823529000000003</v>
      </c>
      <c r="AC40">
        <v>0.72514619999999996</v>
      </c>
      <c r="AD40">
        <v>0.85641025999999998</v>
      </c>
      <c r="AE40">
        <v>0.79508197000000003</v>
      </c>
      <c r="AF40">
        <v>0.41617647000000002</v>
      </c>
      <c r="AG40">
        <v>0.68539326</v>
      </c>
      <c r="AH40">
        <v>0.11013216000000001</v>
      </c>
      <c r="AI40">
        <v>0.5</v>
      </c>
      <c r="AJ40">
        <v>0.29230769000000001</v>
      </c>
      <c r="AK40">
        <v>0.20769230999999999</v>
      </c>
      <c r="AL40">
        <v>0.18461538</v>
      </c>
      <c r="AM40">
        <v>0.42307692000000002</v>
      </c>
      <c r="AN40">
        <v>0.39230768999999999</v>
      </c>
      <c r="AO40">
        <v>89.184349060058594</v>
      </c>
      <c r="AP40">
        <v>14.056239401647201</v>
      </c>
      <c r="AQ40">
        <v>7.6923080000000005E-2</v>
      </c>
      <c r="AR40">
        <v>109.884</v>
      </c>
      <c r="AS40">
        <v>0.4</v>
      </c>
      <c r="AT40">
        <v>130</v>
      </c>
      <c r="AU40">
        <v>0.13803230999999999</v>
      </c>
      <c r="AV40">
        <v>0.24816446</v>
      </c>
      <c r="AW40">
        <v>0.308</v>
      </c>
      <c r="AX40">
        <v>0.502</v>
      </c>
      <c r="AY40">
        <v>0.374</v>
      </c>
      <c r="AZ40" t="s">
        <v>189</v>
      </c>
      <c r="BA40">
        <v>25768</v>
      </c>
      <c r="BB40">
        <v>682928</v>
      </c>
    </row>
    <row r="41" spans="1:54" x14ac:dyDescent="0.3">
      <c r="A41" t="s">
        <v>346</v>
      </c>
      <c r="B41" t="s">
        <v>82</v>
      </c>
      <c r="C41">
        <v>38</v>
      </c>
      <c r="D41">
        <v>156</v>
      </c>
      <c r="E41">
        <v>9</v>
      </c>
      <c r="F41">
        <v>17</v>
      </c>
      <c r="G41">
        <v>27</v>
      </c>
      <c r="H41">
        <v>1</v>
      </c>
      <c r="I41">
        <v>0.233082706</v>
      </c>
      <c r="J41">
        <v>0.115384615</v>
      </c>
      <c r="K41">
        <v>0.21153846100000001</v>
      </c>
      <c r="L41">
        <v>0.33974358900000001</v>
      </c>
      <c r="M41">
        <v>0.47368420999999999</v>
      </c>
      <c r="N41">
        <v>0.24060150399999999</v>
      </c>
      <c r="O41">
        <v>0.239130434</v>
      </c>
      <c r="P41">
        <v>0.60784313700000003</v>
      </c>
      <c r="Q41">
        <v>0.188118811</v>
      </c>
      <c r="R41">
        <v>0.30693069299999998</v>
      </c>
      <c r="S41">
        <v>0.504950495</v>
      </c>
      <c r="T41">
        <v>0.13725490100000001</v>
      </c>
      <c r="U41">
        <v>0.17647058800000001</v>
      </c>
      <c r="V41">
        <v>0.12903225800000001</v>
      </c>
      <c r="W41">
        <v>0.35780149430800701</v>
      </c>
      <c r="X41">
        <v>0.36508830390521102</v>
      </c>
      <c r="Y41">
        <v>132.16510701044001</v>
      </c>
      <c r="Z41">
        <v>0.23383085000000001</v>
      </c>
      <c r="AA41">
        <v>0.59531772999999999</v>
      </c>
      <c r="AB41">
        <v>0.38801711999999999</v>
      </c>
      <c r="AC41">
        <v>0.70212766000000004</v>
      </c>
      <c r="AD41">
        <v>0.83707865000000004</v>
      </c>
      <c r="AE41">
        <v>0.79044117999999997</v>
      </c>
      <c r="AF41">
        <v>0.42653352</v>
      </c>
      <c r="AG41">
        <v>0.57692308000000003</v>
      </c>
      <c r="AH41">
        <v>8.1196580000000004E-2</v>
      </c>
      <c r="AI41">
        <v>0.48514850999999998</v>
      </c>
      <c r="AJ41">
        <v>0.29702970000000001</v>
      </c>
      <c r="AK41">
        <v>0.21782177999999999</v>
      </c>
      <c r="AL41">
        <v>0.20792078999999999</v>
      </c>
      <c r="AM41">
        <v>0.44554454999999998</v>
      </c>
      <c r="AN41">
        <v>0.34653465</v>
      </c>
      <c r="AO41">
        <v>88.7975034808168</v>
      </c>
      <c r="AP41">
        <v>19.000387966042599</v>
      </c>
      <c r="AQ41">
        <v>0.15841584</v>
      </c>
      <c r="AR41">
        <v>107.444</v>
      </c>
      <c r="AS41">
        <v>0.40594058999999999</v>
      </c>
      <c r="AT41">
        <v>101</v>
      </c>
      <c r="AU41">
        <v>0.20655271</v>
      </c>
      <c r="AV41">
        <v>0.28774928999999999</v>
      </c>
      <c r="AW41">
        <v>0.24099999999999999</v>
      </c>
      <c r="AX41">
        <v>0.52900000000000003</v>
      </c>
      <c r="AY41">
        <v>0.373</v>
      </c>
      <c r="AZ41" t="s">
        <v>346</v>
      </c>
      <c r="BA41">
        <v>16472</v>
      </c>
      <c r="BB41">
        <v>656555</v>
      </c>
    </row>
    <row r="42" spans="1:54" x14ac:dyDescent="0.3">
      <c r="A42" t="s">
        <v>174</v>
      </c>
      <c r="B42" t="s">
        <v>25</v>
      </c>
      <c r="C42">
        <v>39</v>
      </c>
      <c r="D42">
        <v>172</v>
      </c>
      <c r="E42">
        <v>4</v>
      </c>
      <c r="F42">
        <v>25</v>
      </c>
      <c r="G42">
        <v>30</v>
      </c>
      <c r="H42">
        <v>0</v>
      </c>
      <c r="I42">
        <v>0.31543624100000001</v>
      </c>
      <c r="J42">
        <v>9.8837208999999995E-2</v>
      </c>
      <c r="K42">
        <v>0.15116278999999999</v>
      </c>
      <c r="L42">
        <v>0.38372093000000002</v>
      </c>
      <c r="M42">
        <v>0.47651006699999998</v>
      </c>
      <c r="N42">
        <v>0.161073826</v>
      </c>
      <c r="O42">
        <v>0.34959349499999998</v>
      </c>
      <c r="P42">
        <v>0.88235294099999995</v>
      </c>
      <c r="Q42">
        <v>0.244094488</v>
      </c>
      <c r="R42">
        <v>0.35433070799999999</v>
      </c>
      <c r="S42">
        <v>0.40157480299999998</v>
      </c>
      <c r="T42">
        <v>5.8823528999999999E-2</v>
      </c>
      <c r="U42">
        <v>7.8431371999999999E-2</v>
      </c>
      <c r="V42">
        <v>8.8888887999999999E-2</v>
      </c>
      <c r="W42">
        <v>0.37000369778751602</v>
      </c>
      <c r="X42">
        <v>1.89370234890386</v>
      </c>
      <c r="Y42">
        <v>143.08734341911199</v>
      </c>
      <c r="Z42">
        <v>0.31818182</v>
      </c>
      <c r="AA42">
        <v>0.70790377999999998</v>
      </c>
      <c r="AB42">
        <v>0.48872179999999998</v>
      </c>
      <c r="AC42">
        <v>0.74789916000000001</v>
      </c>
      <c r="AD42">
        <v>0.88834950999999995</v>
      </c>
      <c r="AE42">
        <v>0.83692308000000004</v>
      </c>
      <c r="AF42">
        <v>0.43759397999999999</v>
      </c>
      <c r="AG42">
        <v>0.61627907000000004</v>
      </c>
      <c r="AH42">
        <v>7.9579579999999997E-2</v>
      </c>
      <c r="AI42">
        <v>0.36220471999999998</v>
      </c>
      <c r="AJ42">
        <v>0.40944881999999999</v>
      </c>
      <c r="AK42">
        <v>0.22834646</v>
      </c>
      <c r="AL42">
        <v>0.1496063</v>
      </c>
      <c r="AM42">
        <v>0.51181102000000001</v>
      </c>
      <c r="AN42">
        <v>0.33858268000000002</v>
      </c>
      <c r="AO42">
        <v>90.513333538385794</v>
      </c>
      <c r="AP42">
        <v>16.080172320989099</v>
      </c>
      <c r="AQ42">
        <v>8.6614170000000004E-2</v>
      </c>
      <c r="AR42">
        <v>109.083</v>
      </c>
      <c r="AS42">
        <v>0.44881890000000002</v>
      </c>
      <c r="AT42">
        <v>127</v>
      </c>
      <c r="AU42">
        <v>0.15615615999999999</v>
      </c>
      <c r="AV42">
        <v>0.23573574</v>
      </c>
      <c r="AW42">
        <v>0.29199999999999998</v>
      </c>
      <c r="AX42">
        <v>0.50700000000000001</v>
      </c>
      <c r="AY42">
        <v>0.373</v>
      </c>
      <c r="AZ42" t="s">
        <v>174</v>
      </c>
      <c r="BA42">
        <v>19197</v>
      </c>
      <c r="BB42">
        <v>669257</v>
      </c>
    </row>
    <row r="43" spans="1:54" x14ac:dyDescent="0.3">
      <c r="A43" t="s">
        <v>434</v>
      </c>
      <c r="B43" t="s">
        <v>21</v>
      </c>
      <c r="C43">
        <v>36</v>
      </c>
      <c r="D43">
        <v>116</v>
      </c>
      <c r="E43">
        <v>5</v>
      </c>
      <c r="F43">
        <v>15</v>
      </c>
      <c r="G43">
        <v>16</v>
      </c>
      <c r="H43">
        <v>0</v>
      </c>
      <c r="I43">
        <v>0.25490195999999998</v>
      </c>
      <c r="J43">
        <v>8.6206896000000005E-2</v>
      </c>
      <c r="K43">
        <v>0.24137931000000001</v>
      </c>
      <c r="L43">
        <v>0.33620689599999998</v>
      </c>
      <c r="M43">
        <v>0.5</v>
      </c>
      <c r="N43">
        <v>0.24509803999999999</v>
      </c>
      <c r="O43">
        <v>0.3</v>
      </c>
      <c r="P43">
        <v>1.259259259</v>
      </c>
      <c r="Q43">
        <v>0.18666666600000001</v>
      </c>
      <c r="R43">
        <v>0.453333333</v>
      </c>
      <c r="S43">
        <v>0.36</v>
      </c>
      <c r="T43">
        <v>7.4074074000000004E-2</v>
      </c>
      <c r="U43">
        <v>0.185185185</v>
      </c>
      <c r="V43">
        <v>0</v>
      </c>
      <c r="W43">
        <v>0.36355088291497001</v>
      </c>
      <c r="X43">
        <v>1.15346327382734</v>
      </c>
      <c r="Y43">
        <v>134.87051288894901</v>
      </c>
      <c r="Z43">
        <v>0.31460674</v>
      </c>
      <c r="AA43">
        <v>0.75</v>
      </c>
      <c r="AB43">
        <v>0.49450548999999999</v>
      </c>
      <c r="AC43">
        <v>0.57142857000000002</v>
      </c>
      <c r="AD43">
        <v>0.75886525000000005</v>
      </c>
      <c r="AE43">
        <v>0.68888888999999998</v>
      </c>
      <c r="AF43">
        <v>0.41318681000000002</v>
      </c>
      <c r="AG43">
        <v>0.69827585999999997</v>
      </c>
      <c r="AH43">
        <v>0.15384614999999999</v>
      </c>
      <c r="AI43">
        <v>0.36</v>
      </c>
      <c r="AJ43">
        <v>0.37333333000000002</v>
      </c>
      <c r="AK43">
        <v>0.26666666999999999</v>
      </c>
      <c r="AL43">
        <v>0.18666667000000001</v>
      </c>
      <c r="AM43">
        <v>0.48</v>
      </c>
      <c r="AN43">
        <v>0.33333332999999998</v>
      </c>
      <c r="AO43">
        <v>90.083636558219098</v>
      </c>
      <c r="AP43">
        <v>11.6014948664484</v>
      </c>
      <c r="AQ43">
        <v>9.3333330000000006E-2</v>
      </c>
      <c r="AR43">
        <v>109.767</v>
      </c>
      <c r="AS43">
        <v>0.45333332999999998</v>
      </c>
      <c r="AT43">
        <v>75</v>
      </c>
      <c r="AU43">
        <v>0.14945054999999999</v>
      </c>
      <c r="AV43">
        <v>0.30329669999999997</v>
      </c>
      <c r="AW43">
        <v>0.27900000000000003</v>
      </c>
      <c r="AX43">
        <v>0.504</v>
      </c>
      <c r="AY43">
        <v>0.371</v>
      </c>
      <c r="AZ43" t="s">
        <v>434</v>
      </c>
      <c r="BA43">
        <v>7739</v>
      </c>
      <c r="BB43">
        <v>518595</v>
      </c>
    </row>
    <row r="44" spans="1:54" x14ac:dyDescent="0.3">
      <c r="A44" t="s">
        <v>528</v>
      </c>
      <c r="B44" t="s">
        <v>19</v>
      </c>
      <c r="C44">
        <v>36</v>
      </c>
      <c r="D44">
        <v>119</v>
      </c>
      <c r="E44">
        <v>5</v>
      </c>
      <c r="F44">
        <v>17</v>
      </c>
      <c r="G44">
        <v>17</v>
      </c>
      <c r="H44">
        <v>2</v>
      </c>
      <c r="I44">
        <v>0.26</v>
      </c>
      <c r="J44">
        <v>0.12605042</v>
      </c>
      <c r="K44">
        <v>0.26050420099999999</v>
      </c>
      <c r="L44">
        <v>0.36974789899999999</v>
      </c>
      <c r="M44">
        <v>0.49</v>
      </c>
      <c r="N44">
        <v>0.23</v>
      </c>
      <c r="O44">
        <v>0.32307692300000002</v>
      </c>
      <c r="P44">
        <v>0.58823529399999996</v>
      </c>
      <c r="Q44">
        <v>0.22857142799999999</v>
      </c>
      <c r="R44">
        <v>0.28571428500000001</v>
      </c>
      <c r="S44">
        <v>0.48571428500000002</v>
      </c>
      <c r="T44">
        <v>0.117647058</v>
      </c>
      <c r="U44">
        <v>0.14705882300000001</v>
      </c>
      <c r="V44">
        <v>0.1</v>
      </c>
      <c r="W44">
        <v>0.37715372668594799</v>
      </c>
      <c r="X44">
        <v>0.97608883411745395</v>
      </c>
      <c r="Y44">
        <v>148.113225422695</v>
      </c>
      <c r="Z44">
        <v>0.21100917</v>
      </c>
      <c r="AA44">
        <v>0.69268293000000003</v>
      </c>
      <c r="AB44">
        <v>0.39661654000000002</v>
      </c>
      <c r="AC44">
        <v>0.62318841000000003</v>
      </c>
      <c r="AD44">
        <v>0.80281690000000006</v>
      </c>
      <c r="AE44">
        <v>0.74407582999999999</v>
      </c>
      <c r="AF44">
        <v>0.38533835</v>
      </c>
      <c r="AG44">
        <v>0.52100840000000004</v>
      </c>
      <c r="AH44">
        <v>0.10150376</v>
      </c>
      <c r="AI44">
        <v>0.5</v>
      </c>
      <c r="AJ44">
        <v>0.24285714</v>
      </c>
      <c r="AK44">
        <v>0.25714285999999997</v>
      </c>
      <c r="AL44">
        <v>0.17391303999999999</v>
      </c>
      <c r="AM44">
        <v>0.46376812000000001</v>
      </c>
      <c r="AN44">
        <v>0.36231883999999998</v>
      </c>
      <c r="AO44">
        <v>90.957861328125006</v>
      </c>
      <c r="AP44">
        <v>21.537782505580299</v>
      </c>
      <c r="AQ44">
        <v>0.18571429</v>
      </c>
      <c r="AR44">
        <v>109.303</v>
      </c>
      <c r="AS44">
        <v>0.4</v>
      </c>
      <c r="AT44">
        <v>70</v>
      </c>
      <c r="AU44">
        <v>0.18984962</v>
      </c>
      <c r="AV44">
        <v>0.29135338</v>
      </c>
      <c r="AW44">
        <v>0.24199999999999999</v>
      </c>
      <c r="AX44">
        <v>0.48299999999999998</v>
      </c>
      <c r="AY44">
        <v>0.371</v>
      </c>
      <c r="AZ44" t="s">
        <v>528</v>
      </c>
      <c r="BA44">
        <v>23565</v>
      </c>
      <c r="BB44">
        <v>676914</v>
      </c>
    </row>
    <row r="45" spans="1:54" x14ac:dyDescent="0.3">
      <c r="A45" t="s">
        <v>34</v>
      </c>
      <c r="B45" t="s">
        <v>35</v>
      </c>
      <c r="C45">
        <v>42</v>
      </c>
      <c r="D45">
        <v>185</v>
      </c>
      <c r="E45">
        <v>5</v>
      </c>
      <c r="F45">
        <v>18</v>
      </c>
      <c r="G45">
        <v>16</v>
      </c>
      <c r="H45">
        <v>0</v>
      </c>
      <c r="I45">
        <v>0.237804878</v>
      </c>
      <c r="J45">
        <v>0.10270270200000001</v>
      </c>
      <c r="K45">
        <v>0.167567567</v>
      </c>
      <c r="L45">
        <v>0.318918918</v>
      </c>
      <c r="M45">
        <v>0.34756097499999999</v>
      </c>
      <c r="N45">
        <v>0.109756097</v>
      </c>
      <c r="O45">
        <v>0.263565891</v>
      </c>
      <c r="P45">
        <v>1.111111111</v>
      </c>
      <c r="Q45">
        <v>0.149253731</v>
      </c>
      <c r="R45">
        <v>0.44776119399999997</v>
      </c>
      <c r="S45">
        <v>0.402985074</v>
      </c>
      <c r="T45">
        <v>5.5555555E-2</v>
      </c>
      <c r="U45">
        <v>9.2592592000000001E-2</v>
      </c>
      <c r="V45">
        <v>8.3333332999999996E-2</v>
      </c>
      <c r="W45">
        <v>0.29785681715428503</v>
      </c>
      <c r="X45">
        <v>0.50433068422308303</v>
      </c>
      <c r="Y45">
        <v>89.9887521521661</v>
      </c>
      <c r="Z45">
        <v>0.29682997</v>
      </c>
      <c r="AA45">
        <v>0.81454545</v>
      </c>
      <c r="AB45">
        <v>0.52572346999999997</v>
      </c>
      <c r="AC45">
        <v>0.57281552999999996</v>
      </c>
      <c r="AD45">
        <v>0.89285714000000005</v>
      </c>
      <c r="AE45">
        <v>0.79204892999999998</v>
      </c>
      <c r="AF45">
        <v>0.44212219000000003</v>
      </c>
      <c r="AG45">
        <v>0.6</v>
      </c>
      <c r="AH45">
        <v>0.10932476000000001</v>
      </c>
      <c r="AI45">
        <v>0.43283581999999998</v>
      </c>
      <c r="AJ45">
        <v>0.33582089999999998</v>
      </c>
      <c r="AK45">
        <v>0.23134328000000001</v>
      </c>
      <c r="AL45">
        <v>0.13432836000000001</v>
      </c>
      <c r="AM45">
        <v>0.48507463000000001</v>
      </c>
      <c r="AN45">
        <v>0.38059701000000001</v>
      </c>
      <c r="AO45">
        <v>89.222284573227597</v>
      </c>
      <c r="AP45">
        <v>12.171521542677199</v>
      </c>
      <c r="AQ45">
        <v>9.7014929999999999E-2</v>
      </c>
      <c r="AR45">
        <v>113.3</v>
      </c>
      <c r="AS45">
        <v>0.40298507</v>
      </c>
      <c r="AT45">
        <v>134</v>
      </c>
      <c r="AU45">
        <v>9.8070740000000003E-2</v>
      </c>
      <c r="AV45">
        <v>0.20739550000000001</v>
      </c>
      <c r="AW45">
        <v>0.27300000000000002</v>
      </c>
      <c r="AX45">
        <v>0.51200000000000001</v>
      </c>
      <c r="AY45">
        <v>0.37</v>
      </c>
      <c r="AZ45" t="s">
        <v>34</v>
      </c>
      <c r="BA45">
        <v>13624</v>
      </c>
      <c r="BB45">
        <v>608369</v>
      </c>
    </row>
    <row r="46" spans="1:54" x14ac:dyDescent="0.3">
      <c r="A46" t="s">
        <v>86</v>
      </c>
      <c r="B46" t="s">
        <v>85</v>
      </c>
      <c r="C46">
        <v>42</v>
      </c>
      <c r="D46">
        <v>189</v>
      </c>
      <c r="E46">
        <v>13</v>
      </c>
      <c r="F46">
        <v>32</v>
      </c>
      <c r="G46">
        <v>29</v>
      </c>
      <c r="H46">
        <v>6</v>
      </c>
      <c r="I46">
        <v>0.26347305300000001</v>
      </c>
      <c r="J46">
        <v>7.9365079000000005E-2</v>
      </c>
      <c r="K46">
        <v>0.24867724799999999</v>
      </c>
      <c r="L46">
        <v>0.33862433800000002</v>
      </c>
      <c r="M46">
        <v>0.56886227499999997</v>
      </c>
      <c r="N46">
        <v>0.30538922200000002</v>
      </c>
      <c r="O46">
        <v>0.28440366900000003</v>
      </c>
      <c r="P46">
        <v>1.2272727269999999</v>
      </c>
      <c r="Q46">
        <v>0.19672131100000001</v>
      </c>
      <c r="R46">
        <v>0.44262295000000001</v>
      </c>
      <c r="S46">
        <v>0.36065573699999998</v>
      </c>
      <c r="T46">
        <v>9.0909089999999998E-2</v>
      </c>
      <c r="U46">
        <v>0.29545454500000001</v>
      </c>
      <c r="V46">
        <v>1.8518518000000001E-2</v>
      </c>
      <c r="W46">
        <v>0.38670795331609997</v>
      </c>
      <c r="X46">
        <v>2.5334461902488701</v>
      </c>
      <c r="Y46">
        <v>155.555362103595</v>
      </c>
      <c r="Z46">
        <v>0.27135678000000002</v>
      </c>
      <c r="AA46">
        <v>0.70833332999999998</v>
      </c>
      <c r="AB46">
        <v>0.46338027999999998</v>
      </c>
      <c r="AC46">
        <v>0.62037036999999995</v>
      </c>
      <c r="AD46">
        <v>0.83257919000000002</v>
      </c>
      <c r="AE46">
        <v>0.76291792999999997</v>
      </c>
      <c r="AF46">
        <v>0.43943662</v>
      </c>
      <c r="AG46">
        <v>0.53439152999999995</v>
      </c>
      <c r="AH46">
        <v>0.10970464000000001</v>
      </c>
      <c r="AI46">
        <v>0.47540983999999997</v>
      </c>
      <c r="AJ46">
        <v>0.30327869000000002</v>
      </c>
      <c r="AK46">
        <v>0.22131148</v>
      </c>
      <c r="AL46">
        <v>9.8360660000000003E-2</v>
      </c>
      <c r="AM46">
        <v>0.45081967000000001</v>
      </c>
      <c r="AN46">
        <v>0.45081967000000001</v>
      </c>
      <c r="AO46">
        <v>93.943951716188494</v>
      </c>
      <c r="AP46">
        <v>11.1112971071337</v>
      </c>
      <c r="AQ46">
        <v>0.12295082</v>
      </c>
      <c r="AR46">
        <v>112.83799999999999</v>
      </c>
      <c r="AS46">
        <v>0.56557376999999998</v>
      </c>
      <c r="AT46">
        <v>122</v>
      </c>
      <c r="AU46">
        <v>0.16736989999999999</v>
      </c>
      <c r="AV46">
        <v>0.27707453999999998</v>
      </c>
      <c r="AW46">
        <v>0.27200000000000002</v>
      </c>
      <c r="AX46">
        <v>0.52100000000000002</v>
      </c>
      <c r="AY46">
        <v>0.37</v>
      </c>
      <c r="AZ46" t="s">
        <v>86</v>
      </c>
      <c r="BA46">
        <v>26289</v>
      </c>
      <c r="BB46">
        <v>683002</v>
      </c>
    </row>
    <row r="47" spans="1:54" x14ac:dyDescent="0.3">
      <c r="A47" t="s">
        <v>110</v>
      </c>
      <c r="B47" t="s">
        <v>40</v>
      </c>
      <c r="C47">
        <v>35</v>
      </c>
      <c r="D47">
        <v>147</v>
      </c>
      <c r="E47">
        <v>6</v>
      </c>
      <c r="F47">
        <v>19</v>
      </c>
      <c r="G47">
        <v>11</v>
      </c>
      <c r="H47">
        <v>1</v>
      </c>
      <c r="I47">
        <v>0.21259842500000001</v>
      </c>
      <c r="J47">
        <v>0.122448979</v>
      </c>
      <c r="K47">
        <v>0.26530612199999998</v>
      </c>
      <c r="L47">
        <v>0.31972789099999999</v>
      </c>
      <c r="M47">
        <v>0.37795275499999997</v>
      </c>
      <c r="N47">
        <v>0.16535432999999999</v>
      </c>
      <c r="O47">
        <v>0.25609756</v>
      </c>
      <c r="P47">
        <v>0.97297297199999999</v>
      </c>
      <c r="Q47">
        <v>0.17045454500000001</v>
      </c>
      <c r="R47">
        <v>0.409090909</v>
      </c>
      <c r="S47">
        <v>0.42045454500000001</v>
      </c>
      <c r="T47">
        <v>8.1081080999999999E-2</v>
      </c>
      <c r="U47">
        <v>0.162162162</v>
      </c>
      <c r="V47">
        <v>0.13888888799999999</v>
      </c>
      <c r="W47">
        <v>0.31319513427068102</v>
      </c>
      <c r="X47">
        <v>8.6598796913097104E-2</v>
      </c>
      <c r="Y47">
        <v>100.69529261287801</v>
      </c>
      <c r="Z47">
        <v>0.20775622999999999</v>
      </c>
      <c r="AA47">
        <v>0.70652174000000001</v>
      </c>
      <c r="AB47">
        <v>0.42386184999999998</v>
      </c>
      <c r="AC47">
        <v>0.6</v>
      </c>
      <c r="AD47">
        <v>0.8</v>
      </c>
      <c r="AE47">
        <v>0.74444443999999999</v>
      </c>
      <c r="AF47">
        <v>0.43328100000000003</v>
      </c>
      <c r="AG47">
        <v>0.60544218000000005</v>
      </c>
      <c r="AH47">
        <v>0.10815047</v>
      </c>
      <c r="AI47">
        <v>0.43181818</v>
      </c>
      <c r="AJ47">
        <v>0.40909090999999997</v>
      </c>
      <c r="AK47">
        <v>0.15909091</v>
      </c>
      <c r="AL47">
        <v>0.17045455000000001</v>
      </c>
      <c r="AM47">
        <v>0.42045454999999998</v>
      </c>
      <c r="AN47">
        <v>0.40909090999999997</v>
      </c>
      <c r="AO47">
        <v>89.581143465909093</v>
      </c>
      <c r="AP47">
        <v>12.173467462713001</v>
      </c>
      <c r="AQ47">
        <v>0.14772726999999999</v>
      </c>
      <c r="AR47">
        <v>108.547</v>
      </c>
      <c r="AS47">
        <v>0.48863635999999999</v>
      </c>
      <c r="AT47">
        <v>88</v>
      </c>
      <c r="AU47">
        <v>0.17868339</v>
      </c>
      <c r="AV47">
        <v>0.28683386</v>
      </c>
      <c r="AW47">
        <v>0.249</v>
      </c>
      <c r="AX47">
        <v>0.51500000000000001</v>
      </c>
      <c r="AY47">
        <v>0.36899999999999999</v>
      </c>
      <c r="AZ47" t="s">
        <v>110</v>
      </c>
      <c r="BA47">
        <v>9847</v>
      </c>
      <c r="BB47">
        <v>457705</v>
      </c>
    </row>
    <row r="48" spans="1:54" x14ac:dyDescent="0.3">
      <c r="A48" t="s">
        <v>221</v>
      </c>
      <c r="B48" t="s">
        <v>269</v>
      </c>
      <c r="C48">
        <v>47</v>
      </c>
      <c r="D48">
        <v>182</v>
      </c>
      <c r="E48">
        <v>7</v>
      </c>
      <c r="F48">
        <v>25</v>
      </c>
      <c r="G48">
        <v>30</v>
      </c>
      <c r="H48">
        <v>3</v>
      </c>
      <c r="I48">
        <v>0.324840764</v>
      </c>
      <c r="J48">
        <v>0.12637362599999999</v>
      </c>
      <c r="K48">
        <v>0.14285714199999999</v>
      </c>
      <c r="L48">
        <v>0.412087912</v>
      </c>
      <c r="M48">
        <v>0.50955413999999999</v>
      </c>
      <c r="N48">
        <v>0.18471337600000001</v>
      </c>
      <c r="O48">
        <v>0.35199999999999998</v>
      </c>
      <c r="P48">
        <v>1.111111111</v>
      </c>
      <c r="Q48">
        <v>0.263565891</v>
      </c>
      <c r="R48">
        <v>0.38759689899999999</v>
      </c>
      <c r="S48">
        <v>0.34883720899999998</v>
      </c>
      <c r="T48">
        <v>4.4444444E-2</v>
      </c>
      <c r="U48">
        <v>0.15555555500000001</v>
      </c>
      <c r="V48">
        <v>0</v>
      </c>
      <c r="W48">
        <v>0.40497143255485202</v>
      </c>
      <c r="X48">
        <v>1.79852819735953</v>
      </c>
      <c r="Y48">
        <v>169.70422787620399</v>
      </c>
      <c r="Z48">
        <v>0.27937916000000002</v>
      </c>
      <c r="AA48">
        <v>0.71061092999999997</v>
      </c>
      <c r="AB48">
        <v>0.45538057999999998</v>
      </c>
      <c r="AC48">
        <v>0.65873015999999995</v>
      </c>
      <c r="AD48">
        <v>0.91855204000000001</v>
      </c>
      <c r="AE48">
        <v>0.82420749000000004</v>
      </c>
      <c r="AF48">
        <v>0.40813648000000002</v>
      </c>
      <c r="AG48">
        <v>0.54395603999999997</v>
      </c>
      <c r="AH48">
        <v>8.0052490000000004E-2</v>
      </c>
      <c r="AI48">
        <v>0.39393939</v>
      </c>
      <c r="AJ48">
        <v>0.37878788000000002</v>
      </c>
      <c r="AK48">
        <v>0.22727273000000001</v>
      </c>
      <c r="AL48">
        <v>0.16666666999999999</v>
      </c>
      <c r="AM48">
        <v>0.54545454999999998</v>
      </c>
      <c r="AN48">
        <v>0.28787879</v>
      </c>
      <c r="AO48">
        <v>90.107906371124002</v>
      </c>
      <c r="AP48">
        <v>12.0320988144985</v>
      </c>
      <c r="AQ48">
        <v>5.3030300000000002E-2</v>
      </c>
      <c r="AR48">
        <v>109.46599999999999</v>
      </c>
      <c r="AS48">
        <v>0.39393939</v>
      </c>
      <c r="AT48">
        <v>132</v>
      </c>
      <c r="AU48">
        <v>0.14566929000000001</v>
      </c>
      <c r="AV48">
        <v>0.22572178000000001</v>
      </c>
      <c r="AW48">
        <v>0.30099999999999999</v>
      </c>
      <c r="AX48">
        <v>0.44400000000000001</v>
      </c>
      <c r="AY48">
        <v>0.36899999999999999</v>
      </c>
      <c r="AZ48" t="s">
        <v>221</v>
      </c>
      <c r="BA48">
        <v>10815</v>
      </c>
      <c r="BB48">
        <v>595777</v>
      </c>
    </row>
    <row r="49" spans="1:54" x14ac:dyDescent="0.3">
      <c r="A49" t="s">
        <v>47</v>
      </c>
      <c r="B49" t="s">
        <v>48</v>
      </c>
      <c r="C49">
        <v>45</v>
      </c>
      <c r="D49">
        <v>186</v>
      </c>
      <c r="E49">
        <v>9</v>
      </c>
      <c r="F49">
        <v>22</v>
      </c>
      <c r="G49">
        <v>31</v>
      </c>
      <c r="H49">
        <v>4</v>
      </c>
      <c r="I49">
        <v>0.21472392600000001</v>
      </c>
      <c r="J49">
        <v>0.102150537</v>
      </c>
      <c r="K49">
        <v>0.21505376300000001</v>
      </c>
      <c r="L49">
        <v>0.29569892399999997</v>
      </c>
      <c r="M49">
        <v>0.41717791399999998</v>
      </c>
      <c r="N49">
        <v>0.202453988</v>
      </c>
      <c r="O49">
        <v>0.222222222</v>
      </c>
      <c r="P49">
        <v>1.2340425530000001</v>
      </c>
      <c r="Q49">
        <v>0.16666666599999999</v>
      </c>
      <c r="R49">
        <v>0.46031746000000001</v>
      </c>
      <c r="S49">
        <v>0.373015873</v>
      </c>
      <c r="T49">
        <v>0.23404255299999999</v>
      </c>
      <c r="U49">
        <v>0.191489361</v>
      </c>
      <c r="V49">
        <v>6.8965517000000004E-2</v>
      </c>
      <c r="W49">
        <v>0.31108721204706102</v>
      </c>
      <c r="X49">
        <v>0.10755764095445799</v>
      </c>
      <c r="Y49">
        <v>101.650486251742</v>
      </c>
      <c r="Z49">
        <v>0.2961165</v>
      </c>
      <c r="AA49">
        <v>0.74912891999999998</v>
      </c>
      <c r="AB49">
        <v>0.48211731000000002</v>
      </c>
      <c r="AC49">
        <v>0.62295082000000002</v>
      </c>
      <c r="AD49">
        <v>0.78604651000000003</v>
      </c>
      <c r="AE49">
        <v>0.72700297000000003</v>
      </c>
      <c r="AF49">
        <v>0.41058654999999999</v>
      </c>
      <c r="AG49">
        <v>0.61827957</v>
      </c>
      <c r="AH49">
        <v>0.1316166</v>
      </c>
      <c r="AI49">
        <v>0.54761905</v>
      </c>
      <c r="AJ49">
        <v>0.26984127000000002</v>
      </c>
      <c r="AK49">
        <v>0.18253968000000001</v>
      </c>
      <c r="AL49">
        <v>0.21428570999999999</v>
      </c>
      <c r="AM49">
        <v>0.40476190000000001</v>
      </c>
      <c r="AN49">
        <v>0.38095237999999998</v>
      </c>
      <c r="AO49">
        <v>90.408079117063494</v>
      </c>
      <c r="AP49">
        <v>14.6619873046875</v>
      </c>
      <c r="AQ49">
        <v>0.11111111</v>
      </c>
      <c r="AR49">
        <v>111.39400000000001</v>
      </c>
      <c r="AS49">
        <v>0.46031746000000001</v>
      </c>
      <c r="AT49">
        <v>126</v>
      </c>
      <c r="AU49">
        <v>0.13447782999999999</v>
      </c>
      <c r="AV49">
        <v>0.26609442</v>
      </c>
      <c r="AW49">
        <v>0.27400000000000002</v>
      </c>
      <c r="AX49">
        <v>0.51400000000000001</v>
      </c>
      <c r="AY49">
        <v>0.36799999999999999</v>
      </c>
      <c r="AZ49" t="s">
        <v>47</v>
      </c>
      <c r="BA49">
        <v>21897</v>
      </c>
      <c r="BB49">
        <v>666624</v>
      </c>
    </row>
    <row r="50" spans="1:54" x14ac:dyDescent="0.3">
      <c r="A50" t="s">
        <v>527</v>
      </c>
      <c r="B50" t="s">
        <v>85</v>
      </c>
      <c r="C50">
        <v>40</v>
      </c>
      <c r="D50">
        <v>132</v>
      </c>
      <c r="E50">
        <v>6</v>
      </c>
      <c r="F50">
        <v>14</v>
      </c>
      <c r="G50">
        <v>22</v>
      </c>
      <c r="H50">
        <v>3</v>
      </c>
      <c r="I50">
        <v>0.263157894</v>
      </c>
      <c r="J50">
        <v>0.113636363</v>
      </c>
      <c r="K50">
        <v>0.303030303</v>
      </c>
      <c r="L50">
        <v>0.34848484800000001</v>
      </c>
      <c r="M50">
        <v>0.50877192900000001</v>
      </c>
      <c r="N50">
        <v>0.24561403500000001</v>
      </c>
      <c r="O50">
        <v>0.342857142</v>
      </c>
      <c r="P50">
        <v>1.1785714279999999</v>
      </c>
      <c r="Q50">
        <v>0.19736842099999999</v>
      </c>
      <c r="R50">
        <v>0.43421052599999999</v>
      </c>
      <c r="S50">
        <v>0.36842105200000003</v>
      </c>
      <c r="T50">
        <v>0</v>
      </c>
      <c r="U50">
        <v>0.21428571399999999</v>
      </c>
      <c r="V50">
        <v>6.0606060000000003E-2</v>
      </c>
      <c r="W50">
        <v>0.36847607006553401</v>
      </c>
      <c r="X50">
        <v>1.43880943811286</v>
      </c>
      <c r="Y50">
        <v>143.05751100897501</v>
      </c>
      <c r="Z50">
        <v>0.25766871000000002</v>
      </c>
      <c r="AA50">
        <v>0.68240343000000003</v>
      </c>
      <c r="AB50">
        <v>0.43470482999999999</v>
      </c>
      <c r="AC50">
        <v>0.44047618999999999</v>
      </c>
      <c r="AD50">
        <v>0.81132075000000003</v>
      </c>
      <c r="AE50">
        <v>0.68312757000000002</v>
      </c>
      <c r="AF50">
        <v>0.41681573999999999</v>
      </c>
      <c r="AG50">
        <v>0.59090909000000003</v>
      </c>
      <c r="AH50">
        <v>0.13774597</v>
      </c>
      <c r="AI50">
        <v>0.46052631999999999</v>
      </c>
      <c r="AJ50">
        <v>0.23684210999999999</v>
      </c>
      <c r="AK50">
        <v>0.30263158000000001</v>
      </c>
      <c r="AL50">
        <v>0.11842105</v>
      </c>
      <c r="AM50">
        <v>0.48684210999999999</v>
      </c>
      <c r="AN50">
        <v>0.39473683999999998</v>
      </c>
      <c r="AO50">
        <v>90.929597553453902</v>
      </c>
      <c r="AP50">
        <v>11.8877330579255</v>
      </c>
      <c r="AQ50">
        <v>0.15789474000000001</v>
      </c>
      <c r="AR50">
        <v>113.593</v>
      </c>
      <c r="AS50">
        <v>0.48684210999999999</v>
      </c>
      <c r="AT50">
        <v>76</v>
      </c>
      <c r="AU50">
        <v>0.17352414999999999</v>
      </c>
      <c r="AV50">
        <v>0.31127012999999998</v>
      </c>
      <c r="AW50">
        <v>0.25700000000000001</v>
      </c>
      <c r="AX50">
        <v>0.51300000000000001</v>
      </c>
      <c r="AY50">
        <v>0.36799999999999999</v>
      </c>
      <c r="AZ50" t="s">
        <v>527</v>
      </c>
      <c r="BA50">
        <v>29591</v>
      </c>
      <c r="BB50">
        <v>681297</v>
      </c>
    </row>
    <row r="51" spans="1:54" x14ac:dyDescent="0.3">
      <c r="A51" t="s">
        <v>536</v>
      </c>
      <c r="B51" t="s">
        <v>40</v>
      </c>
      <c r="C51">
        <v>28</v>
      </c>
      <c r="D51">
        <v>101</v>
      </c>
      <c r="E51">
        <v>5</v>
      </c>
      <c r="F51">
        <v>12</v>
      </c>
      <c r="G51">
        <v>14</v>
      </c>
      <c r="H51">
        <v>0</v>
      </c>
      <c r="I51">
        <v>0.236559139</v>
      </c>
      <c r="J51">
        <v>6.9306930000000003E-2</v>
      </c>
      <c r="K51">
        <v>0.198019801</v>
      </c>
      <c r="L51">
        <v>0.29702970200000001</v>
      </c>
      <c r="M51">
        <v>0.43010752600000002</v>
      </c>
      <c r="N51">
        <v>0.19354838699999999</v>
      </c>
      <c r="O51">
        <v>0.25</v>
      </c>
      <c r="P51">
        <v>1.59090909</v>
      </c>
      <c r="Q51">
        <v>0.219178082</v>
      </c>
      <c r="R51">
        <v>0.47945205400000002</v>
      </c>
      <c r="S51">
        <v>0.30136986300000002</v>
      </c>
      <c r="T51">
        <v>0.22727272700000001</v>
      </c>
      <c r="U51">
        <v>0.22727272700000001</v>
      </c>
      <c r="V51">
        <v>5.7142856999999998E-2</v>
      </c>
      <c r="W51">
        <v>0.32065192779691998</v>
      </c>
      <c r="X51">
        <v>3.8434953842533599E-2</v>
      </c>
      <c r="Y51">
        <v>105.75864561791499</v>
      </c>
      <c r="Z51">
        <v>0.32727273000000001</v>
      </c>
      <c r="AA51">
        <v>0.72928177000000005</v>
      </c>
      <c r="AB51">
        <v>0.50872817999999997</v>
      </c>
      <c r="AC51">
        <v>0.65277777999999997</v>
      </c>
      <c r="AD51">
        <v>0.89393939</v>
      </c>
      <c r="AE51">
        <v>0.80882352999999996</v>
      </c>
      <c r="AF51">
        <v>0.45137157</v>
      </c>
      <c r="AG51">
        <v>0.58415841999999996</v>
      </c>
      <c r="AH51">
        <v>9.6774189999999996E-2</v>
      </c>
      <c r="AI51">
        <v>0.57534247000000005</v>
      </c>
      <c r="AJ51">
        <v>0.23287670999999999</v>
      </c>
      <c r="AK51">
        <v>0.19178081999999999</v>
      </c>
      <c r="AL51">
        <v>0.27397260000000001</v>
      </c>
      <c r="AM51">
        <v>0.45205478999999998</v>
      </c>
      <c r="AN51">
        <v>0.27397260000000001</v>
      </c>
      <c r="AO51">
        <v>85.333817155393803</v>
      </c>
      <c r="AP51">
        <v>8.1133606793129207</v>
      </c>
      <c r="AQ51">
        <v>9.5890409999999995E-2</v>
      </c>
      <c r="AR51">
        <v>109.946</v>
      </c>
      <c r="AS51">
        <v>0.27397260000000001</v>
      </c>
      <c r="AT51">
        <v>73</v>
      </c>
      <c r="AU51">
        <v>0.14392060000000001</v>
      </c>
      <c r="AV51">
        <v>0.24069478999999999</v>
      </c>
      <c r="AW51">
        <v>0.312</v>
      </c>
      <c r="AX51">
        <v>0.47799999999999998</v>
      </c>
      <c r="AY51">
        <v>0.36699999999999999</v>
      </c>
      <c r="AZ51" t="s">
        <v>536</v>
      </c>
      <c r="BA51">
        <v>19698</v>
      </c>
      <c r="BB51">
        <v>658668</v>
      </c>
    </row>
    <row r="52" spans="1:54" x14ac:dyDescent="0.3">
      <c r="A52" t="s">
        <v>609</v>
      </c>
      <c r="B52" t="s">
        <v>99</v>
      </c>
      <c r="C52">
        <v>22</v>
      </c>
      <c r="D52">
        <v>81</v>
      </c>
      <c r="E52">
        <v>3</v>
      </c>
      <c r="F52">
        <v>12</v>
      </c>
      <c r="G52">
        <v>12</v>
      </c>
      <c r="H52">
        <v>0</v>
      </c>
      <c r="I52">
        <v>0.287671232</v>
      </c>
      <c r="J52">
        <v>8.6419753000000002E-2</v>
      </c>
      <c r="K52">
        <v>0.24691357999999999</v>
      </c>
      <c r="L52">
        <v>0.34567901200000001</v>
      </c>
      <c r="M52">
        <v>0.43835616399999999</v>
      </c>
      <c r="N52">
        <v>0.15068493199999999</v>
      </c>
      <c r="O52">
        <v>0.35294117600000002</v>
      </c>
      <c r="P52">
        <v>0.83333333300000001</v>
      </c>
      <c r="Q52">
        <v>0.185185185</v>
      </c>
      <c r="R52">
        <v>0.37037037</v>
      </c>
      <c r="S52">
        <v>0.44444444399999999</v>
      </c>
      <c r="T52">
        <v>4.1666665999999998E-2</v>
      </c>
      <c r="U52">
        <v>0.125</v>
      </c>
      <c r="V52">
        <v>0.05</v>
      </c>
      <c r="W52">
        <v>0.34542464547687102</v>
      </c>
      <c r="X52">
        <v>0.28862555302814702</v>
      </c>
      <c r="Y52">
        <v>126.261321226761</v>
      </c>
      <c r="Z52">
        <v>0.33146067000000001</v>
      </c>
      <c r="AA52">
        <v>0.66911765000000001</v>
      </c>
      <c r="AB52">
        <v>0.47770700999999999</v>
      </c>
      <c r="AC52">
        <v>0.47457627000000002</v>
      </c>
      <c r="AD52">
        <v>0.84615384999999999</v>
      </c>
      <c r="AE52">
        <v>0.7</v>
      </c>
      <c r="AF52">
        <v>0.43312102000000002</v>
      </c>
      <c r="AG52">
        <v>0.54320988000000003</v>
      </c>
      <c r="AH52">
        <v>0.1433121</v>
      </c>
      <c r="AI52">
        <v>0.38888888999999999</v>
      </c>
      <c r="AJ52">
        <v>0.37037037</v>
      </c>
      <c r="AK52">
        <v>0.24074074000000001</v>
      </c>
      <c r="AL52">
        <v>0.11320755</v>
      </c>
      <c r="AM52">
        <v>0.43396225999999999</v>
      </c>
      <c r="AN52">
        <v>0.45283019000000002</v>
      </c>
      <c r="AO52">
        <v>94.689199942129605</v>
      </c>
      <c r="AP52">
        <v>18.1138441297743</v>
      </c>
      <c r="AQ52">
        <v>9.2592590000000002E-2</v>
      </c>
      <c r="AR52">
        <v>111.1</v>
      </c>
      <c r="AS52">
        <v>0.53703703999999997</v>
      </c>
      <c r="AT52">
        <v>54</v>
      </c>
      <c r="AU52">
        <v>0.15923567</v>
      </c>
      <c r="AV52">
        <v>0.30254776999999999</v>
      </c>
      <c r="AW52">
        <v>0.29299999999999998</v>
      </c>
      <c r="AX52">
        <v>0.51100000000000001</v>
      </c>
      <c r="AY52">
        <v>0.36699999999999999</v>
      </c>
      <c r="AZ52" t="s">
        <v>609</v>
      </c>
      <c r="BA52">
        <v>21501</v>
      </c>
      <c r="BB52">
        <v>663616</v>
      </c>
    </row>
    <row r="53" spans="1:54" x14ac:dyDescent="0.3">
      <c r="A53" t="s">
        <v>639</v>
      </c>
      <c r="B53" t="s">
        <v>51</v>
      </c>
      <c r="C53">
        <v>39</v>
      </c>
      <c r="D53">
        <v>131</v>
      </c>
      <c r="E53">
        <v>2</v>
      </c>
      <c r="F53">
        <v>8</v>
      </c>
      <c r="G53">
        <v>18</v>
      </c>
      <c r="H53">
        <v>5</v>
      </c>
      <c r="I53">
        <v>0.23140495799999999</v>
      </c>
      <c r="J53">
        <v>4.5801526000000002E-2</v>
      </c>
      <c r="K53">
        <v>0.198473282</v>
      </c>
      <c r="L53">
        <v>0.28244274800000002</v>
      </c>
      <c r="M53">
        <v>0.30578512299999999</v>
      </c>
      <c r="N53">
        <v>7.4380164999999998E-2</v>
      </c>
      <c r="O53">
        <v>0.27659574399999998</v>
      </c>
      <c r="P53">
        <v>2.2608695650000001</v>
      </c>
      <c r="Q53">
        <v>0.21875</v>
      </c>
      <c r="R53">
        <v>0.54166666600000002</v>
      </c>
      <c r="S53">
        <v>0.23958333300000001</v>
      </c>
      <c r="T53">
        <v>8.6956520999999995E-2</v>
      </c>
      <c r="U53">
        <v>8.6956520999999995E-2</v>
      </c>
      <c r="V53">
        <v>1.9230769000000002E-2</v>
      </c>
      <c r="W53">
        <v>0.26635693411790601</v>
      </c>
      <c r="X53">
        <v>-0.25647485295546102</v>
      </c>
      <c r="Y53">
        <v>69.846600211404294</v>
      </c>
      <c r="Z53">
        <v>0.43396225999999999</v>
      </c>
      <c r="AA53">
        <v>0.76344086</v>
      </c>
      <c r="AB53">
        <v>0.56984478999999999</v>
      </c>
      <c r="AC53">
        <v>0.57391303999999999</v>
      </c>
      <c r="AD53">
        <v>0.90845070000000006</v>
      </c>
      <c r="AE53">
        <v>0.75875486000000003</v>
      </c>
      <c r="AF53">
        <v>0.41241685</v>
      </c>
      <c r="AG53">
        <v>0.71755725000000004</v>
      </c>
      <c r="AH53">
        <v>0.13747228</v>
      </c>
      <c r="AI53">
        <v>0.3125</v>
      </c>
      <c r="AJ53">
        <v>0.4375</v>
      </c>
      <c r="AK53">
        <v>0.25</v>
      </c>
      <c r="AL53">
        <v>0.14583333000000001</v>
      </c>
      <c r="AM53">
        <v>0.48958332999999998</v>
      </c>
      <c r="AN53">
        <v>0.36458332999999998</v>
      </c>
      <c r="AO53">
        <v>93.7971598307291</v>
      </c>
      <c r="AP53">
        <v>5.2523880004882804</v>
      </c>
      <c r="AQ53">
        <v>0.10416667</v>
      </c>
      <c r="AR53">
        <v>115.746</v>
      </c>
      <c r="AS53">
        <v>0.51041667000000002</v>
      </c>
      <c r="AT53">
        <v>96</v>
      </c>
      <c r="AU53">
        <v>0.12416851</v>
      </c>
      <c r="AV53">
        <v>0.26164080000000001</v>
      </c>
      <c r="AW53">
        <v>0.3</v>
      </c>
      <c r="AX53">
        <v>0.51</v>
      </c>
      <c r="AY53">
        <v>0.36599999999999999</v>
      </c>
      <c r="AZ53" t="s">
        <v>103</v>
      </c>
      <c r="BA53">
        <v>19913</v>
      </c>
      <c r="BB53">
        <v>660821</v>
      </c>
    </row>
    <row r="54" spans="1:54" x14ac:dyDescent="0.3">
      <c r="A54" t="s">
        <v>159</v>
      </c>
      <c r="B54" t="s">
        <v>46</v>
      </c>
      <c r="C54">
        <v>45</v>
      </c>
      <c r="D54">
        <v>189</v>
      </c>
      <c r="E54">
        <v>4</v>
      </c>
      <c r="F54">
        <v>22</v>
      </c>
      <c r="G54">
        <v>37</v>
      </c>
      <c r="H54">
        <v>2</v>
      </c>
      <c r="I54">
        <v>0.33136094599999999</v>
      </c>
      <c r="J54">
        <v>8.4656084000000006E-2</v>
      </c>
      <c r="K54">
        <v>0.14814814800000001</v>
      </c>
      <c r="L54">
        <v>0.396825396</v>
      </c>
      <c r="M54">
        <v>0.520710059</v>
      </c>
      <c r="N54">
        <v>0.18934911300000001</v>
      </c>
      <c r="O54">
        <v>0.37681159400000003</v>
      </c>
      <c r="P54">
        <v>1.3191489359999999</v>
      </c>
      <c r="Q54">
        <v>0.23239436599999999</v>
      </c>
      <c r="R54">
        <v>0.43661971799999999</v>
      </c>
      <c r="S54">
        <v>0.33098591500000002</v>
      </c>
      <c r="T54">
        <v>8.5106381999999994E-2</v>
      </c>
      <c r="U54">
        <v>8.5106381999999994E-2</v>
      </c>
      <c r="V54">
        <v>1.6129032000000001E-2</v>
      </c>
      <c r="W54">
        <v>0.398973782328849</v>
      </c>
      <c r="X54">
        <v>2.1930848960869098</v>
      </c>
      <c r="Y54">
        <v>159.81831503795701</v>
      </c>
      <c r="Z54">
        <v>0.28767123</v>
      </c>
      <c r="AA54">
        <v>0.68120804999999995</v>
      </c>
      <c r="AB54">
        <v>0.46455505000000002</v>
      </c>
      <c r="AC54">
        <v>0.76190475999999996</v>
      </c>
      <c r="AD54">
        <v>0.93596058999999998</v>
      </c>
      <c r="AE54">
        <v>0.87662337999999995</v>
      </c>
      <c r="AF54">
        <v>0.44947209999999999</v>
      </c>
      <c r="AG54">
        <v>0.60317460000000001</v>
      </c>
      <c r="AH54">
        <v>5.7228920000000003E-2</v>
      </c>
      <c r="AI54">
        <v>0.35915492999999998</v>
      </c>
      <c r="AJ54">
        <v>0.35211268000000001</v>
      </c>
      <c r="AK54">
        <v>0.28873239000000001</v>
      </c>
      <c r="AL54">
        <v>0.13380281999999999</v>
      </c>
      <c r="AM54">
        <v>0.50704225000000003</v>
      </c>
      <c r="AN54">
        <v>0.35915492999999998</v>
      </c>
      <c r="AO54">
        <v>91.039488886443607</v>
      </c>
      <c r="AP54">
        <v>11.795993858659701</v>
      </c>
      <c r="AQ54">
        <v>6.3380279999999997E-2</v>
      </c>
      <c r="AR54">
        <v>110.80200000000001</v>
      </c>
      <c r="AS54">
        <v>0.43661971999999999</v>
      </c>
      <c r="AT54">
        <v>142</v>
      </c>
      <c r="AU54">
        <v>0.16114458000000001</v>
      </c>
      <c r="AV54">
        <v>0.21837349</v>
      </c>
      <c r="AW54">
        <v>0.30199999999999999</v>
      </c>
      <c r="AX54">
        <v>0.47499999999999998</v>
      </c>
      <c r="AY54">
        <v>0.36599999999999999</v>
      </c>
      <c r="AZ54" t="s">
        <v>159</v>
      </c>
      <c r="BA54">
        <v>21618</v>
      </c>
      <c r="BB54">
        <v>664761</v>
      </c>
    </row>
    <row r="55" spans="1:54" x14ac:dyDescent="0.3">
      <c r="A55" t="s">
        <v>198</v>
      </c>
      <c r="B55" t="s">
        <v>269</v>
      </c>
      <c r="C55">
        <v>43</v>
      </c>
      <c r="D55">
        <v>190</v>
      </c>
      <c r="E55">
        <v>7</v>
      </c>
      <c r="F55">
        <v>20</v>
      </c>
      <c r="G55">
        <v>28</v>
      </c>
      <c r="H55">
        <v>1</v>
      </c>
      <c r="I55">
        <v>0.27544910099999997</v>
      </c>
      <c r="J55">
        <v>8.4210525999999994E-2</v>
      </c>
      <c r="K55">
        <v>0.16842105199999999</v>
      </c>
      <c r="L55">
        <v>0.34224598899999997</v>
      </c>
      <c r="M55">
        <v>0.47305389199999998</v>
      </c>
      <c r="N55">
        <v>0.197604791</v>
      </c>
      <c r="O55">
        <v>0.3</v>
      </c>
      <c r="P55">
        <v>1.142857142</v>
      </c>
      <c r="Q55">
        <v>0.227941176</v>
      </c>
      <c r="R55">
        <v>0.41176470500000001</v>
      </c>
      <c r="S55">
        <v>0.36029411700000002</v>
      </c>
      <c r="T55">
        <v>6.1224489E-2</v>
      </c>
      <c r="U55">
        <v>0.14285714199999999</v>
      </c>
      <c r="V55">
        <v>3.5714284999999998E-2</v>
      </c>
      <c r="W55">
        <v>0.35613126168276499</v>
      </c>
      <c r="X55">
        <v>1.3237372400073599</v>
      </c>
      <c r="Y55">
        <v>136.540506085929</v>
      </c>
      <c r="Z55">
        <v>0.25245097999999999</v>
      </c>
      <c r="AA55">
        <v>0.72543352999999999</v>
      </c>
      <c r="AB55">
        <v>0.46949602000000001</v>
      </c>
      <c r="AC55">
        <v>0.66019417000000002</v>
      </c>
      <c r="AD55">
        <v>0.90836653000000001</v>
      </c>
      <c r="AE55">
        <v>0.83615819000000002</v>
      </c>
      <c r="AF55">
        <v>0.45888593999999999</v>
      </c>
      <c r="AG55">
        <v>0.57894736999999996</v>
      </c>
      <c r="AH55">
        <v>7.6719579999999996E-2</v>
      </c>
      <c r="AI55">
        <v>0.3649635</v>
      </c>
      <c r="AJ55">
        <v>0.39416057999999998</v>
      </c>
      <c r="AK55">
        <v>0.24087591</v>
      </c>
      <c r="AL55">
        <v>0.11678832</v>
      </c>
      <c r="AM55">
        <v>0.55474453000000001</v>
      </c>
      <c r="AN55">
        <v>0.32846714999999999</v>
      </c>
      <c r="AO55">
        <v>90.322518807870296</v>
      </c>
      <c r="AP55">
        <v>12.4107873987268</v>
      </c>
      <c r="AQ55">
        <v>0.1</v>
      </c>
      <c r="AR55">
        <v>109.72799999999999</v>
      </c>
      <c r="AS55">
        <v>0.4</v>
      </c>
      <c r="AT55">
        <v>140</v>
      </c>
      <c r="AU55">
        <v>0.15873016000000001</v>
      </c>
      <c r="AV55">
        <v>0.23544973999999999</v>
      </c>
      <c r="AW55">
        <v>0.28799999999999998</v>
      </c>
      <c r="AX55">
        <v>0.49299999999999999</v>
      </c>
      <c r="AY55">
        <v>0.36499999999999999</v>
      </c>
      <c r="AZ55" t="s">
        <v>198</v>
      </c>
      <c r="BA55">
        <v>18036</v>
      </c>
      <c r="BB55">
        <v>630105</v>
      </c>
    </row>
    <row r="56" spans="1:54" x14ac:dyDescent="0.3">
      <c r="A56" t="s">
        <v>364</v>
      </c>
      <c r="B56" t="s">
        <v>99</v>
      </c>
      <c r="C56">
        <v>38</v>
      </c>
      <c r="D56">
        <v>152</v>
      </c>
      <c r="E56">
        <v>10</v>
      </c>
      <c r="F56">
        <v>22</v>
      </c>
      <c r="G56">
        <v>31</v>
      </c>
      <c r="H56">
        <v>1</v>
      </c>
      <c r="I56">
        <v>0.27480916</v>
      </c>
      <c r="J56">
        <v>6.5789473000000001E-2</v>
      </c>
      <c r="K56">
        <v>0.20394736799999999</v>
      </c>
      <c r="L56">
        <v>0.355263157</v>
      </c>
      <c r="M56">
        <v>0.59541984699999995</v>
      </c>
      <c r="N56">
        <v>0.32061068700000001</v>
      </c>
      <c r="O56">
        <v>0.27956989199999999</v>
      </c>
      <c r="P56">
        <v>0.95238095199999995</v>
      </c>
      <c r="Q56">
        <v>0.203883495</v>
      </c>
      <c r="R56">
        <v>0.38834951400000001</v>
      </c>
      <c r="S56">
        <v>0.40776699</v>
      </c>
      <c r="T56">
        <v>9.5238094999999995E-2</v>
      </c>
      <c r="U56">
        <v>0.23809523799999999</v>
      </c>
      <c r="V56">
        <v>0.1</v>
      </c>
      <c r="W56">
        <v>0.404655718489697</v>
      </c>
      <c r="X56">
        <v>1.7386354010429299</v>
      </c>
      <c r="Y56">
        <v>166.863881067412</v>
      </c>
      <c r="Z56">
        <v>0.31831831999999999</v>
      </c>
      <c r="AA56">
        <v>0.65546218000000001</v>
      </c>
      <c r="AB56">
        <v>0.45884413000000002</v>
      </c>
      <c r="AC56">
        <v>0.64150943000000005</v>
      </c>
      <c r="AD56">
        <v>0.87179487</v>
      </c>
      <c r="AE56">
        <v>0.77862595000000001</v>
      </c>
      <c r="AF56">
        <v>0.41681260999999997</v>
      </c>
      <c r="AG56">
        <v>0.61184210999999999</v>
      </c>
      <c r="AH56">
        <v>0.10139860000000001</v>
      </c>
      <c r="AI56">
        <v>0.46601942000000002</v>
      </c>
      <c r="AJ56">
        <v>0.35922330000000002</v>
      </c>
      <c r="AK56">
        <v>0.17475727999999999</v>
      </c>
      <c r="AL56">
        <v>0.26213592000000002</v>
      </c>
      <c r="AM56">
        <v>0.36893204000000002</v>
      </c>
      <c r="AN56">
        <v>0.36893204000000002</v>
      </c>
      <c r="AO56">
        <v>85.317657766990294</v>
      </c>
      <c r="AP56">
        <v>14.949919172861</v>
      </c>
      <c r="AQ56">
        <v>0.10679611999999999</v>
      </c>
      <c r="AR56">
        <v>113.94199999999999</v>
      </c>
      <c r="AS56">
        <v>0.34951455999999997</v>
      </c>
      <c r="AT56">
        <v>103</v>
      </c>
      <c r="AU56">
        <v>0.18706294000000001</v>
      </c>
      <c r="AV56">
        <v>0.28846154000000002</v>
      </c>
      <c r="AW56">
        <v>0.26300000000000001</v>
      </c>
      <c r="AX56">
        <v>0.50800000000000001</v>
      </c>
      <c r="AY56">
        <v>0.36499999999999999</v>
      </c>
      <c r="AZ56" t="s">
        <v>364</v>
      </c>
      <c r="BA56">
        <v>24618</v>
      </c>
      <c r="BB56">
        <v>680777</v>
      </c>
    </row>
    <row r="57" spans="1:54" x14ac:dyDescent="0.3">
      <c r="A57" t="s">
        <v>70</v>
      </c>
      <c r="B57" t="s">
        <v>46</v>
      </c>
      <c r="C57">
        <v>41</v>
      </c>
      <c r="D57">
        <v>182</v>
      </c>
      <c r="E57">
        <v>10</v>
      </c>
      <c r="F57">
        <v>26</v>
      </c>
      <c r="G57">
        <v>32</v>
      </c>
      <c r="H57">
        <v>2</v>
      </c>
      <c r="I57">
        <v>0.263157894</v>
      </c>
      <c r="J57">
        <v>0.159340659</v>
      </c>
      <c r="K57">
        <v>0.22527472500000001</v>
      </c>
      <c r="L57">
        <v>0.37912087900000002</v>
      </c>
      <c r="M57">
        <v>0.50657894699999995</v>
      </c>
      <c r="N57">
        <v>0.243421053</v>
      </c>
      <c r="O57">
        <v>0.29411764699999998</v>
      </c>
      <c r="P57">
        <v>0.85714285700000004</v>
      </c>
      <c r="Q57">
        <v>0.1875</v>
      </c>
      <c r="R57">
        <v>0.375</v>
      </c>
      <c r="S57">
        <v>0.4375</v>
      </c>
      <c r="T57">
        <v>4.0816326E-2</v>
      </c>
      <c r="U57">
        <v>0.20408163200000001</v>
      </c>
      <c r="V57">
        <v>7.1428570999999996E-2</v>
      </c>
      <c r="W57">
        <v>0.37718507376584098</v>
      </c>
      <c r="X57">
        <v>1.5137822620113599</v>
      </c>
      <c r="Y57">
        <v>145.02322615824201</v>
      </c>
      <c r="Z57">
        <v>0.32142857000000002</v>
      </c>
      <c r="AA57">
        <v>0.75272726999999995</v>
      </c>
      <c r="AB57">
        <v>0.49208633000000002</v>
      </c>
      <c r="AC57">
        <v>0.51851851999999998</v>
      </c>
      <c r="AD57">
        <v>0.84541063000000005</v>
      </c>
      <c r="AE57">
        <v>0.71637426999999998</v>
      </c>
      <c r="AF57">
        <v>0.39568344999999999</v>
      </c>
      <c r="AG57">
        <v>0.57142857000000002</v>
      </c>
      <c r="AH57">
        <v>0.13916786</v>
      </c>
      <c r="AI57">
        <v>0.33928571000000002</v>
      </c>
      <c r="AJ57">
        <v>0.39285713999999999</v>
      </c>
      <c r="AK57">
        <v>0.26785713999999999</v>
      </c>
      <c r="AL57">
        <v>0.125</v>
      </c>
      <c r="AM57">
        <v>0.45535713999999999</v>
      </c>
      <c r="AN57">
        <v>0.41964286000000001</v>
      </c>
      <c r="AO57">
        <v>90.978934151785694</v>
      </c>
      <c r="AP57">
        <v>13.7268676757812</v>
      </c>
      <c r="AQ57">
        <v>9.8214289999999996E-2</v>
      </c>
      <c r="AR57">
        <v>111.96299999999999</v>
      </c>
      <c r="AS57">
        <v>0.46428571000000002</v>
      </c>
      <c r="AT57">
        <v>112</v>
      </c>
      <c r="AU57">
        <v>0.11190818</v>
      </c>
      <c r="AV57">
        <v>0.25107604</v>
      </c>
      <c r="AW57">
        <v>0.25800000000000001</v>
      </c>
      <c r="AX57">
        <v>0.48499999999999999</v>
      </c>
      <c r="AY57">
        <v>0.36399999999999999</v>
      </c>
      <c r="AZ57" t="s">
        <v>70</v>
      </c>
      <c r="BA57">
        <v>11579</v>
      </c>
      <c r="BB57">
        <v>547180</v>
      </c>
    </row>
    <row r="58" spans="1:54" x14ac:dyDescent="0.3">
      <c r="A58" t="s">
        <v>337</v>
      </c>
      <c r="B58" t="s">
        <v>44</v>
      </c>
      <c r="C58">
        <v>35</v>
      </c>
      <c r="D58">
        <v>148</v>
      </c>
      <c r="E58">
        <v>10</v>
      </c>
      <c r="F58">
        <v>26</v>
      </c>
      <c r="G58">
        <v>16</v>
      </c>
      <c r="H58">
        <v>1</v>
      </c>
      <c r="I58">
        <v>0.25396825299999998</v>
      </c>
      <c r="J58">
        <v>0.13513513499999999</v>
      </c>
      <c r="K58">
        <v>0.317567567</v>
      </c>
      <c r="L58">
        <v>0.36486486400000001</v>
      </c>
      <c r="M58">
        <v>0.53968253899999996</v>
      </c>
      <c r="N58">
        <v>0.28571428599999998</v>
      </c>
      <c r="O58">
        <v>0.31884057900000001</v>
      </c>
      <c r="P58">
        <v>0.67500000000000004</v>
      </c>
      <c r="Q58">
        <v>0.15189873400000001</v>
      </c>
      <c r="R58">
        <v>0.34177215100000002</v>
      </c>
      <c r="S58">
        <v>0.50632911300000005</v>
      </c>
      <c r="T58">
        <v>0.17499999999999999</v>
      </c>
      <c r="U58">
        <v>0.25</v>
      </c>
      <c r="V58">
        <v>0.111111111</v>
      </c>
      <c r="W58">
        <v>0.38507698890235598</v>
      </c>
      <c r="X58">
        <v>0.97458831743377505</v>
      </c>
      <c r="Y58">
        <v>146.055826396719</v>
      </c>
      <c r="Z58">
        <v>0.26944444000000001</v>
      </c>
      <c r="AA58">
        <v>0.61199999999999999</v>
      </c>
      <c r="AB58">
        <v>0.40983607</v>
      </c>
      <c r="AC58">
        <v>0.58762886999999997</v>
      </c>
      <c r="AD58">
        <v>0.75816992999999999</v>
      </c>
      <c r="AE58">
        <v>0.69199999999999995</v>
      </c>
      <c r="AF58">
        <v>0.40983607</v>
      </c>
      <c r="AG58">
        <v>0.59459459000000003</v>
      </c>
      <c r="AH58">
        <v>0.12622950999999999</v>
      </c>
      <c r="AI58">
        <v>0.50632911000000003</v>
      </c>
      <c r="AJ58">
        <v>0.27848100999999997</v>
      </c>
      <c r="AK58">
        <v>0.21518987000000001</v>
      </c>
      <c r="AL58">
        <v>0.16455696</v>
      </c>
      <c r="AM58">
        <v>0.50632911000000003</v>
      </c>
      <c r="AN58">
        <v>0.32911392</v>
      </c>
      <c r="AO58">
        <v>91.836401058148695</v>
      </c>
      <c r="AP58">
        <v>20.984750482100399</v>
      </c>
      <c r="AQ58">
        <v>0.16455696</v>
      </c>
      <c r="AR58">
        <v>110.643</v>
      </c>
      <c r="AS58">
        <v>0.46835442999999999</v>
      </c>
      <c r="AT58">
        <v>79</v>
      </c>
      <c r="AU58">
        <v>0.18852458999999999</v>
      </c>
      <c r="AV58">
        <v>0.31475409999999998</v>
      </c>
      <c r="AW58">
        <v>0.23</v>
      </c>
      <c r="AX58">
        <v>0.52900000000000003</v>
      </c>
      <c r="AY58">
        <v>0.36399999999999999</v>
      </c>
      <c r="AZ58" t="s">
        <v>337</v>
      </c>
      <c r="BA58">
        <v>15711</v>
      </c>
      <c r="BB58">
        <v>641933</v>
      </c>
    </row>
    <row r="59" spans="1:54" x14ac:dyDescent="0.3">
      <c r="A59" t="s">
        <v>356</v>
      </c>
      <c r="B59" t="s">
        <v>274</v>
      </c>
      <c r="C59">
        <v>39</v>
      </c>
      <c r="D59">
        <v>149</v>
      </c>
      <c r="E59">
        <v>3</v>
      </c>
      <c r="F59">
        <v>11</v>
      </c>
      <c r="G59">
        <v>12</v>
      </c>
      <c r="H59">
        <v>1</v>
      </c>
      <c r="I59">
        <v>0.23622047199999999</v>
      </c>
      <c r="J59">
        <v>0.120805369</v>
      </c>
      <c r="K59">
        <v>0.16778523400000001</v>
      </c>
      <c r="L59">
        <v>0.34228187900000001</v>
      </c>
      <c r="M59">
        <v>0.40157480299999998</v>
      </c>
      <c r="N59">
        <v>0.16535433099999999</v>
      </c>
      <c r="O59">
        <v>0.27</v>
      </c>
      <c r="P59">
        <v>1</v>
      </c>
      <c r="Q59">
        <v>0.242718446</v>
      </c>
      <c r="R59">
        <v>0.37864077600000001</v>
      </c>
      <c r="S59">
        <v>0.37864077600000001</v>
      </c>
      <c r="T59">
        <v>0.15384615300000001</v>
      </c>
      <c r="U59">
        <v>7.6923076000000007E-2</v>
      </c>
      <c r="V59">
        <v>5.1282051000000002E-2</v>
      </c>
      <c r="W59">
        <v>0.33329935201862498</v>
      </c>
      <c r="X59">
        <v>5.9883533683615098E-2</v>
      </c>
      <c r="Y59">
        <v>115.683538883346</v>
      </c>
      <c r="Z59">
        <v>0.27596439</v>
      </c>
      <c r="AA59">
        <v>0.64257028000000005</v>
      </c>
      <c r="AB59">
        <v>0.43174061000000002</v>
      </c>
      <c r="AC59">
        <v>0.70967742</v>
      </c>
      <c r="AD59">
        <v>0.9</v>
      </c>
      <c r="AE59">
        <v>0.83003952999999997</v>
      </c>
      <c r="AF59">
        <v>0.42491467999999999</v>
      </c>
      <c r="AG59">
        <v>0.59060402999999995</v>
      </c>
      <c r="AH59">
        <v>7.3253830000000006E-2</v>
      </c>
      <c r="AI59">
        <v>0.40776699</v>
      </c>
      <c r="AJ59">
        <v>0.36893204000000002</v>
      </c>
      <c r="AK59">
        <v>0.22330096999999999</v>
      </c>
      <c r="AL59">
        <v>0.18446602000000001</v>
      </c>
      <c r="AM59">
        <v>0.51456310999999999</v>
      </c>
      <c r="AN59">
        <v>0.30097087</v>
      </c>
      <c r="AO59">
        <v>90.318627450980301</v>
      </c>
      <c r="AP59">
        <v>11.9995141122855</v>
      </c>
      <c r="AQ59">
        <v>6.7961170000000001E-2</v>
      </c>
      <c r="AR59">
        <v>107.376</v>
      </c>
      <c r="AS59">
        <v>0.39805825</v>
      </c>
      <c r="AT59">
        <v>103</v>
      </c>
      <c r="AU59">
        <v>0.18228279</v>
      </c>
      <c r="AV59">
        <v>0.25553662999999999</v>
      </c>
      <c r="AW59">
        <v>0.28000000000000003</v>
      </c>
      <c r="AX59">
        <v>0.441</v>
      </c>
      <c r="AY59">
        <v>0.36399999999999999</v>
      </c>
      <c r="AZ59" t="s">
        <v>356</v>
      </c>
      <c r="BA59">
        <v>19901</v>
      </c>
      <c r="BB59">
        <v>657757</v>
      </c>
    </row>
    <row r="60" spans="1:54" x14ac:dyDescent="0.3">
      <c r="A60" t="s">
        <v>361</v>
      </c>
      <c r="B60" t="s">
        <v>271</v>
      </c>
      <c r="C60">
        <v>43</v>
      </c>
      <c r="D60">
        <v>177</v>
      </c>
      <c r="E60">
        <v>5</v>
      </c>
      <c r="F60">
        <v>21</v>
      </c>
      <c r="G60">
        <v>25</v>
      </c>
      <c r="H60">
        <v>0</v>
      </c>
      <c r="I60">
        <v>0.230263157</v>
      </c>
      <c r="J60">
        <v>0.107344632</v>
      </c>
      <c r="K60">
        <v>0.13559321999999999</v>
      </c>
      <c r="L60">
        <v>0.31073446300000002</v>
      </c>
      <c r="M60">
        <v>0.40789473599999998</v>
      </c>
      <c r="N60">
        <v>0.17763157900000001</v>
      </c>
      <c r="O60">
        <v>0.234375</v>
      </c>
      <c r="P60">
        <v>1.0943396219999999</v>
      </c>
      <c r="Q60">
        <v>0.165413533</v>
      </c>
      <c r="R60">
        <v>0.436090225</v>
      </c>
      <c r="S60">
        <v>0.39849624</v>
      </c>
      <c r="T60">
        <v>5.6603773000000003E-2</v>
      </c>
      <c r="U60">
        <v>9.4339621999999998E-2</v>
      </c>
      <c r="V60">
        <v>6.8965517000000004E-2</v>
      </c>
      <c r="W60">
        <v>0.31508606840661602</v>
      </c>
      <c r="X60">
        <v>0.41530758213210001</v>
      </c>
      <c r="Y60">
        <v>100.0547616499</v>
      </c>
      <c r="Z60">
        <v>0.29976581000000002</v>
      </c>
      <c r="AA60">
        <v>0.64726026999999997</v>
      </c>
      <c r="AB60">
        <v>0.44089012999999999</v>
      </c>
      <c r="AC60">
        <v>0.765625</v>
      </c>
      <c r="AD60">
        <v>0.95767195999999999</v>
      </c>
      <c r="AE60">
        <v>0.88012617999999998</v>
      </c>
      <c r="AF60">
        <v>0.40611961000000002</v>
      </c>
      <c r="AG60">
        <v>0.60451977000000001</v>
      </c>
      <c r="AH60">
        <v>5.2631579999999997E-2</v>
      </c>
      <c r="AI60">
        <v>0.45112782000000001</v>
      </c>
      <c r="AJ60">
        <v>0.41353382999999999</v>
      </c>
      <c r="AK60">
        <v>0.13533835</v>
      </c>
      <c r="AL60">
        <v>0.15037594000000001</v>
      </c>
      <c r="AM60">
        <v>0.48872179999999998</v>
      </c>
      <c r="AN60">
        <v>0.36090225999999997</v>
      </c>
      <c r="AO60">
        <v>91.873325892857096</v>
      </c>
      <c r="AP60">
        <v>13.668335878759301</v>
      </c>
      <c r="AQ60">
        <v>0.10526315999999999</v>
      </c>
      <c r="AR60">
        <v>111.634</v>
      </c>
      <c r="AS60">
        <v>0.48120300999999999</v>
      </c>
      <c r="AT60">
        <v>133</v>
      </c>
      <c r="AU60">
        <v>0.17728532</v>
      </c>
      <c r="AV60">
        <v>0.22991690000000001</v>
      </c>
      <c r="AW60">
        <v>0.27200000000000002</v>
      </c>
      <c r="AX60">
        <v>0.48399999999999999</v>
      </c>
      <c r="AY60">
        <v>0.36399999999999999</v>
      </c>
      <c r="AZ60" t="s">
        <v>361</v>
      </c>
      <c r="BA60">
        <v>27676</v>
      </c>
      <c r="BB60">
        <v>686469</v>
      </c>
    </row>
    <row r="61" spans="1:54" x14ac:dyDescent="0.3">
      <c r="A61" t="s">
        <v>144</v>
      </c>
      <c r="B61" t="s">
        <v>112</v>
      </c>
      <c r="C61">
        <v>45</v>
      </c>
      <c r="D61">
        <v>184</v>
      </c>
      <c r="E61">
        <v>9</v>
      </c>
      <c r="F61">
        <v>35</v>
      </c>
      <c r="G61">
        <v>22</v>
      </c>
      <c r="H61">
        <v>30</v>
      </c>
      <c r="I61">
        <v>0.27044025100000002</v>
      </c>
      <c r="J61">
        <v>0.119565217</v>
      </c>
      <c r="K61">
        <v>0.30978260800000001</v>
      </c>
      <c r="L61">
        <v>0.369565217</v>
      </c>
      <c r="M61">
        <v>0.50314465399999997</v>
      </c>
      <c r="N61">
        <v>0.232704403</v>
      </c>
      <c r="O61">
        <v>0.36559139699999998</v>
      </c>
      <c r="P61">
        <v>1.6451612900000001</v>
      </c>
      <c r="Q61">
        <v>0.18</v>
      </c>
      <c r="R61">
        <v>0.51</v>
      </c>
      <c r="S61">
        <v>0.31</v>
      </c>
      <c r="T61">
        <v>3.2258064000000003E-2</v>
      </c>
      <c r="U61">
        <v>0.29032258</v>
      </c>
      <c r="V61">
        <v>5.8823528999999999E-2</v>
      </c>
      <c r="W61">
        <v>0.38290552470994998</v>
      </c>
      <c r="X61">
        <v>2.0364378006221</v>
      </c>
      <c r="Y61">
        <v>144.27124535242999</v>
      </c>
      <c r="Z61">
        <v>0.29074889999999998</v>
      </c>
      <c r="AA61">
        <v>0.61724137999999995</v>
      </c>
      <c r="AB61">
        <v>0.41801074999999999</v>
      </c>
      <c r="AC61">
        <v>0.51515151999999997</v>
      </c>
      <c r="AD61">
        <v>0.77653631000000001</v>
      </c>
      <c r="AE61">
        <v>0.66559486000000001</v>
      </c>
      <c r="AF61">
        <v>0.38978495000000002</v>
      </c>
      <c r="AG61">
        <v>0.61413043</v>
      </c>
      <c r="AH61">
        <v>0.13978494999999999</v>
      </c>
      <c r="AI61">
        <v>0.42156863</v>
      </c>
      <c r="AJ61">
        <v>0.31372549</v>
      </c>
      <c r="AK61">
        <v>0.26470588</v>
      </c>
      <c r="AL61">
        <v>9.8039219999999996E-2</v>
      </c>
      <c r="AM61">
        <v>0.53921569000000003</v>
      </c>
      <c r="AN61">
        <v>0.36274509999999999</v>
      </c>
      <c r="AO61">
        <v>92.996123046874999</v>
      </c>
      <c r="AP61">
        <v>8.6850506591796801</v>
      </c>
      <c r="AQ61">
        <v>0.12745097999999999</v>
      </c>
      <c r="AR61">
        <v>113.377</v>
      </c>
      <c r="AS61">
        <v>0.5</v>
      </c>
      <c r="AT61">
        <v>102</v>
      </c>
      <c r="AU61">
        <v>0.17473118000000001</v>
      </c>
      <c r="AV61">
        <v>0.31451613</v>
      </c>
      <c r="AW61">
        <v>0.26100000000000001</v>
      </c>
      <c r="AX61">
        <v>0.46800000000000003</v>
      </c>
      <c r="AY61">
        <v>0.36099999999999999</v>
      </c>
      <c r="AZ61" t="s">
        <v>144</v>
      </c>
      <c r="BA61">
        <v>26668</v>
      </c>
      <c r="BB61">
        <v>682829</v>
      </c>
    </row>
    <row r="62" spans="1:54" x14ac:dyDescent="0.3">
      <c r="A62" t="s">
        <v>126</v>
      </c>
      <c r="B62" t="s">
        <v>48</v>
      </c>
      <c r="C62">
        <v>21</v>
      </c>
      <c r="D62">
        <v>96</v>
      </c>
      <c r="E62">
        <v>4</v>
      </c>
      <c r="F62">
        <v>16</v>
      </c>
      <c r="G62">
        <v>15</v>
      </c>
      <c r="H62">
        <v>1</v>
      </c>
      <c r="I62">
        <v>0.28235294100000002</v>
      </c>
      <c r="J62">
        <v>7.2916666000000005E-2</v>
      </c>
      <c r="K62">
        <v>0.25</v>
      </c>
      <c r="L62">
        <v>0.34375</v>
      </c>
      <c r="M62">
        <v>0.48235294099999998</v>
      </c>
      <c r="N62">
        <v>0.2</v>
      </c>
      <c r="O62">
        <v>0.33898305000000001</v>
      </c>
      <c r="P62">
        <v>0.96153846099999996</v>
      </c>
      <c r="Q62">
        <v>0.19047618999999999</v>
      </c>
      <c r="R62">
        <v>0.396825396</v>
      </c>
      <c r="S62">
        <v>0.41269841200000001</v>
      </c>
      <c r="T62">
        <v>7.6923076000000007E-2</v>
      </c>
      <c r="U62">
        <v>0.15384615300000001</v>
      </c>
      <c r="V62">
        <v>0.16</v>
      </c>
      <c r="W62">
        <v>0.35896283263961398</v>
      </c>
      <c r="X62">
        <v>0.53758956854345397</v>
      </c>
      <c r="Y62">
        <v>134.15925379939199</v>
      </c>
      <c r="Z62">
        <v>0.25114154999999999</v>
      </c>
      <c r="AA62">
        <v>0.62345678999999998</v>
      </c>
      <c r="AB62">
        <v>0.40944881999999999</v>
      </c>
      <c r="AC62">
        <v>0.56363635999999995</v>
      </c>
      <c r="AD62">
        <v>0.86138614000000002</v>
      </c>
      <c r="AE62">
        <v>0.75641026</v>
      </c>
      <c r="AF62">
        <v>0.42519685000000002</v>
      </c>
      <c r="AG62">
        <v>0.58333332999999998</v>
      </c>
      <c r="AH62">
        <v>9.9476439999999999E-2</v>
      </c>
      <c r="AI62">
        <v>0.33333332999999998</v>
      </c>
      <c r="AJ62">
        <v>0.47619048000000003</v>
      </c>
      <c r="AK62">
        <v>0.19047618999999999</v>
      </c>
      <c r="AL62">
        <v>0.14285713999999999</v>
      </c>
      <c r="AM62">
        <v>0.44444444</v>
      </c>
      <c r="AN62">
        <v>0.41269841000000002</v>
      </c>
      <c r="AO62">
        <v>93.011183965773796</v>
      </c>
      <c r="AP62">
        <v>13.424631270151201</v>
      </c>
      <c r="AQ62">
        <v>7.9365080000000005E-2</v>
      </c>
      <c r="AR62">
        <v>115.03100000000001</v>
      </c>
      <c r="AS62">
        <v>0.53968254000000004</v>
      </c>
      <c r="AT62">
        <v>63</v>
      </c>
      <c r="AU62">
        <v>0.20942408000000001</v>
      </c>
      <c r="AV62">
        <v>0.30890052000000001</v>
      </c>
      <c r="AW62">
        <v>0.27300000000000002</v>
      </c>
      <c r="AX62">
        <v>0.501</v>
      </c>
      <c r="AY62">
        <v>0.36099999999999999</v>
      </c>
      <c r="AZ62" t="s">
        <v>126</v>
      </c>
      <c r="BA62">
        <v>30116</v>
      </c>
      <c r="BB62">
        <v>673548</v>
      </c>
    </row>
    <row r="63" spans="1:54" x14ac:dyDescent="0.3">
      <c r="A63" t="s">
        <v>119</v>
      </c>
      <c r="B63" t="s">
        <v>40</v>
      </c>
      <c r="C63">
        <v>46</v>
      </c>
      <c r="D63">
        <v>205</v>
      </c>
      <c r="E63">
        <v>5</v>
      </c>
      <c r="F63">
        <v>17</v>
      </c>
      <c r="G63">
        <v>20</v>
      </c>
      <c r="H63">
        <v>3</v>
      </c>
      <c r="I63">
        <v>0.254143646</v>
      </c>
      <c r="J63">
        <v>0.11707317</v>
      </c>
      <c r="K63">
        <v>0.19512195099999999</v>
      </c>
      <c r="L63">
        <v>0.34146341400000002</v>
      </c>
      <c r="M63">
        <v>0.41436464000000001</v>
      </c>
      <c r="N63">
        <v>0.16022099400000001</v>
      </c>
      <c r="O63">
        <v>0.30147058799999998</v>
      </c>
      <c r="P63">
        <v>1.488888888</v>
      </c>
      <c r="Q63">
        <v>0.20567375800000001</v>
      </c>
      <c r="R63">
        <v>0.47517730400000002</v>
      </c>
      <c r="S63">
        <v>0.31914893599999999</v>
      </c>
      <c r="T63">
        <v>2.2222222E-2</v>
      </c>
      <c r="U63">
        <v>0.111111111</v>
      </c>
      <c r="V63">
        <v>8.9552238000000006E-2</v>
      </c>
      <c r="W63">
        <v>0.33513574068452701</v>
      </c>
      <c r="X63">
        <v>0.50948925707973103</v>
      </c>
      <c r="Y63">
        <v>115.593524007776</v>
      </c>
      <c r="Z63">
        <v>0.29577464999999997</v>
      </c>
      <c r="AA63">
        <v>0.69230769000000003</v>
      </c>
      <c r="AB63">
        <v>0.44870209999999999</v>
      </c>
      <c r="AC63">
        <v>0.57142857000000002</v>
      </c>
      <c r="AD63">
        <v>0.82407406999999999</v>
      </c>
      <c r="AE63">
        <v>0.72176309000000005</v>
      </c>
      <c r="AF63">
        <v>0.38566130999999998</v>
      </c>
      <c r="AG63">
        <v>0.63414634000000003</v>
      </c>
      <c r="AH63">
        <v>0.12484549</v>
      </c>
      <c r="AI63">
        <v>0.41134752000000002</v>
      </c>
      <c r="AJ63">
        <v>0.34042552999999998</v>
      </c>
      <c r="AK63">
        <v>0.24822695</v>
      </c>
      <c r="AL63">
        <v>0.19148936</v>
      </c>
      <c r="AM63">
        <v>0.48936170000000001</v>
      </c>
      <c r="AN63">
        <v>0.31914893999999999</v>
      </c>
      <c r="AO63">
        <v>88.479159740691401</v>
      </c>
      <c r="AP63">
        <v>8.9100497631316493</v>
      </c>
      <c r="AQ63">
        <v>7.8014180000000002E-2</v>
      </c>
      <c r="AR63">
        <v>109.26300000000001</v>
      </c>
      <c r="AS63">
        <v>0.42553191000000001</v>
      </c>
      <c r="AT63">
        <v>141</v>
      </c>
      <c r="AU63">
        <v>0.15945612000000001</v>
      </c>
      <c r="AV63">
        <v>0.28430160999999998</v>
      </c>
      <c r="AW63">
        <v>0.27800000000000002</v>
      </c>
      <c r="AX63">
        <v>0.46899999999999997</v>
      </c>
      <c r="AY63">
        <v>0.36</v>
      </c>
      <c r="AZ63" t="s">
        <v>119</v>
      </c>
      <c r="BA63">
        <v>19326</v>
      </c>
      <c r="BB63">
        <v>668804</v>
      </c>
    </row>
    <row r="64" spans="1:54" x14ac:dyDescent="0.3">
      <c r="A64" t="s">
        <v>168</v>
      </c>
      <c r="B64" t="s">
        <v>85</v>
      </c>
      <c r="C64">
        <v>41</v>
      </c>
      <c r="D64">
        <v>184</v>
      </c>
      <c r="E64">
        <v>9</v>
      </c>
      <c r="F64">
        <v>26</v>
      </c>
      <c r="G64">
        <v>28</v>
      </c>
      <c r="H64">
        <v>1</v>
      </c>
      <c r="I64">
        <v>0.317919075</v>
      </c>
      <c r="J64">
        <v>4.8913043000000003E-2</v>
      </c>
      <c r="K64">
        <v>0.16847825999999999</v>
      </c>
      <c r="L64">
        <v>0.35326086899999998</v>
      </c>
      <c r="M64">
        <v>0.51445086699999998</v>
      </c>
      <c r="N64">
        <v>0.19653179200000001</v>
      </c>
      <c r="O64">
        <v>0.34328358199999998</v>
      </c>
      <c r="P64">
        <v>0.89285714199999999</v>
      </c>
      <c r="Q64">
        <v>0.25874125799999997</v>
      </c>
      <c r="R64">
        <v>0.34965034900000003</v>
      </c>
      <c r="S64">
        <v>0.391608391</v>
      </c>
      <c r="T64">
        <v>5.3571427999999997E-2</v>
      </c>
      <c r="U64">
        <v>0.16071428500000001</v>
      </c>
      <c r="V64">
        <v>0.02</v>
      </c>
      <c r="W64">
        <v>0.37635875399646801</v>
      </c>
      <c r="X64">
        <v>1.57464333645229</v>
      </c>
      <c r="Y64">
        <v>148.46104550076799</v>
      </c>
      <c r="Z64">
        <v>0.34643734999999998</v>
      </c>
      <c r="AA64">
        <v>0.63344051000000001</v>
      </c>
      <c r="AB64">
        <v>0.47075209000000001</v>
      </c>
      <c r="AC64">
        <v>0.73758864999999996</v>
      </c>
      <c r="AD64">
        <v>0.89847716</v>
      </c>
      <c r="AE64">
        <v>0.83136094999999999</v>
      </c>
      <c r="AF64">
        <v>0.43314763000000001</v>
      </c>
      <c r="AG64">
        <v>0.57608696000000004</v>
      </c>
      <c r="AH64">
        <v>7.9387189999999996E-2</v>
      </c>
      <c r="AI64">
        <v>0.43356643</v>
      </c>
      <c r="AJ64">
        <v>0.37762237999999998</v>
      </c>
      <c r="AK64">
        <v>0.18881118999999999</v>
      </c>
      <c r="AL64">
        <v>0.13286713</v>
      </c>
      <c r="AM64">
        <v>0.51748251999999995</v>
      </c>
      <c r="AN64">
        <v>0.34965035</v>
      </c>
      <c r="AO64">
        <v>89.775609156468505</v>
      </c>
      <c r="AP64">
        <v>17.544233842329501</v>
      </c>
      <c r="AQ64">
        <v>7.6923080000000005E-2</v>
      </c>
      <c r="AR64">
        <v>107.5</v>
      </c>
      <c r="AS64">
        <v>0.46153845999999998</v>
      </c>
      <c r="AT64">
        <v>143</v>
      </c>
      <c r="AU64">
        <v>0.19637883</v>
      </c>
      <c r="AV64">
        <v>0.27576602</v>
      </c>
      <c r="AW64">
        <v>0.307</v>
      </c>
      <c r="AX64">
        <v>0.49399999999999999</v>
      </c>
      <c r="AY64">
        <v>0.36</v>
      </c>
      <c r="AZ64" t="s">
        <v>168</v>
      </c>
      <c r="BA64">
        <v>26288</v>
      </c>
      <c r="BB64">
        <v>668939</v>
      </c>
    </row>
    <row r="65" spans="1:54" x14ac:dyDescent="0.3">
      <c r="A65" t="s">
        <v>182</v>
      </c>
      <c r="B65" t="s">
        <v>129</v>
      </c>
      <c r="C65">
        <v>44</v>
      </c>
      <c r="D65">
        <v>197</v>
      </c>
      <c r="E65">
        <v>9</v>
      </c>
      <c r="F65">
        <v>30</v>
      </c>
      <c r="G65">
        <v>24</v>
      </c>
      <c r="H65">
        <v>1</v>
      </c>
      <c r="I65">
        <v>0.28813559300000002</v>
      </c>
      <c r="J65">
        <v>7.1065988999999996E-2</v>
      </c>
      <c r="K65">
        <v>0.203045685</v>
      </c>
      <c r="L65">
        <v>0.33502537999999998</v>
      </c>
      <c r="M65">
        <v>0.51977401099999998</v>
      </c>
      <c r="N65">
        <v>0.23163841800000001</v>
      </c>
      <c r="O65">
        <v>0.31578947299999999</v>
      </c>
      <c r="P65">
        <v>1.6136363629999999</v>
      </c>
      <c r="Q65">
        <v>0.190140845</v>
      </c>
      <c r="R65">
        <v>0.5</v>
      </c>
      <c r="S65">
        <v>0.30985915400000003</v>
      </c>
      <c r="T65">
        <v>4.5454544999999999E-2</v>
      </c>
      <c r="U65">
        <v>0.20454545399999999</v>
      </c>
      <c r="V65">
        <v>9.8591549000000001E-2</v>
      </c>
      <c r="W65">
        <v>0.36267976394066398</v>
      </c>
      <c r="X65">
        <v>1.9425616777382699</v>
      </c>
      <c r="Y65">
        <v>135.47849255274599</v>
      </c>
      <c r="Z65">
        <v>0.34517766</v>
      </c>
      <c r="AA65">
        <v>0.76507937000000004</v>
      </c>
      <c r="AB65">
        <v>0.53173484000000004</v>
      </c>
      <c r="AC65">
        <v>0.66176471000000003</v>
      </c>
      <c r="AD65">
        <v>0.87551867000000005</v>
      </c>
      <c r="AE65">
        <v>0.79840849000000003</v>
      </c>
      <c r="AF65">
        <v>0.44428772999999999</v>
      </c>
      <c r="AG65">
        <v>0.61421320000000001</v>
      </c>
      <c r="AH65">
        <v>0.10704225000000001</v>
      </c>
      <c r="AI65">
        <v>0.48591549000000001</v>
      </c>
      <c r="AJ65">
        <v>0.31690140999999999</v>
      </c>
      <c r="AK65">
        <v>0.1971831</v>
      </c>
      <c r="AL65">
        <v>9.859155E-2</v>
      </c>
      <c r="AM65">
        <v>0.47183099000000001</v>
      </c>
      <c r="AN65">
        <v>0.42957746000000002</v>
      </c>
      <c r="AO65">
        <v>93.217371730939703</v>
      </c>
      <c r="AP65">
        <v>6.5765276969747299</v>
      </c>
      <c r="AQ65">
        <v>0.11267605999999999</v>
      </c>
      <c r="AR65">
        <v>114.449</v>
      </c>
      <c r="AS65">
        <v>0.51408450999999999</v>
      </c>
      <c r="AT65">
        <v>142</v>
      </c>
      <c r="AU65">
        <v>0.12394366</v>
      </c>
      <c r="AV65">
        <v>0.23098592000000001</v>
      </c>
      <c r="AW65">
        <v>0.28299999999999997</v>
      </c>
      <c r="AX65">
        <v>0.48699999999999999</v>
      </c>
      <c r="AY65">
        <v>0.35899999999999999</v>
      </c>
      <c r="AZ65" t="s">
        <v>182</v>
      </c>
      <c r="BA65">
        <v>13613</v>
      </c>
      <c r="BB65">
        <v>606466</v>
      </c>
    </row>
    <row r="66" spans="1:54" x14ac:dyDescent="0.3">
      <c r="A66" t="s">
        <v>111</v>
      </c>
      <c r="B66" t="s">
        <v>112</v>
      </c>
      <c r="C66">
        <v>36</v>
      </c>
      <c r="D66">
        <v>120</v>
      </c>
      <c r="E66">
        <v>5</v>
      </c>
      <c r="F66">
        <v>18</v>
      </c>
      <c r="G66">
        <v>14</v>
      </c>
      <c r="H66">
        <v>1</v>
      </c>
      <c r="I66">
        <v>0.26415094300000003</v>
      </c>
      <c r="J66">
        <v>0.1</v>
      </c>
      <c r="K66">
        <v>0.2</v>
      </c>
      <c r="L66">
        <v>0.34166666600000001</v>
      </c>
      <c r="M66">
        <v>0.47169811299999997</v>
      </c>
      <c r="N66">
        <v>0.20754717</v>
      </c>
      <c r="O66">
        <v>0.29487179400000002</v>
      </c>
      <c r="P66">
        <v>1.6296296290000001</v>
      </c>
      <c r="Q66">
        <v>0.14457831300000001</v>
      </c>
      <c r="R66">
        <v>0.53012048099999998</v>
      </c>
      <c r="S66">
        <v>0.32530120400000001</v>
      </c>
      <c r="T66">
        <v>3.7037037000000002E-2</v>
      </c>
      <c r="U66">
        <v>0.185185185</v>
      </c>
      <c r="V66">
        <v>0</v>
      </c>
      <c r="W66">
        <v>0.35621347377697599</v>
      </c>
      <c r="X66">
        <v>1.02289617432727</v>
      </c>
      <c r="Y66">
        <v>126.146661933765</v>
      </c>
      <c r="Z66">
        <v>0.24583332999999999</v>
      </c>
      <c r="AA66">
        <v>0.59798994999999999</v>
      </c>
      <c r="AB66">
        <v>0.40546696999999998</v>
      </c>
      <c r="AC66">
        <v>0.57627119000000004</v>
      </c>
      <c r="AD66">
        <v>0.92436974999999999</v>
      </c>
      <c r="AE66">
        <v>0.80898875999999997</v>
      </c>
      <c r="AF66">
        <v>0.45330295999999998</v>
      </c>
      <c r="AG66">
        <v>0.69166667000000004</v>
      </c>
      <c r="AH66">
        <v>7.7448749999999997E-2</v>
      </c>
      <c r="AI66">
        <v>0.43373494000000001</v>
      </c>
      <c r="AJ66">
        <v>0.40963854999999999</v>
      </c>
      <c r="AK66">
        <v>0.15662651</v>
      </c>
      <c r="AL66">
        <v>0.12048193</v>
      </c>
      <c r="AM66">
        <v>0.48192771000000001</v>
      </c>
      <c r="AN66">
        <v>0.39759035999999998</v>
      </c>
      <c r="AO66">
        <v>91.785715126129503</v>
      </c>
      <c r="AP66">
        <v>7.0453719173569196</v>
      </c>
      <c r="AQ66">
        <v>0.14457830999999999</v>
      </c>
      <c r="AR66">
        <v>110.989</v>
      </c>
      <c r="AS66">
        <v>0.53012048000000001</v>
      </c>
      <c r="AT66">
        <v>83</v>
      </c>
      <c r="AU66">
        <v>0.20728928999999999</v>
      </c>
      <c r="AV66">
        <v>0.28473804000000003</v>
      </c>
      <c r="AW66">
        <v>0.26200000000000001</v>
      </c>
      <c r="AX66">
        <v>0.46400000000000002</v>
      </c>
      <c r="AY66">
        <v>0.35899999999999999</v>
      </c>
      <c r="AZ66" t="s">
        <v>111</v>
      </c>
      <c r="BA66">
        <v>17988</v>
      </c>
      <c r="BB66">
        <v>663886</v>
      </c>
    </row>
    <row r="67" spans="1:54" x14ac:dyDescent="0.3">
      <c r="A67" t="s">
        <v>225</v>
      </c>
      <c r="B67" t="s">
        <v>46</v>
      </c>
      <c r="C67">
        <v>41</v>
      </c>
      <c r="D67">
        <v>159</v>
      </c>
      <c r="E67">
        <v>4</v>
      </c>
      <c r="F67">
        <v>27</v>
      </c>
      <c r="G67">
        <v>28</v>
      </c>
      <c r="H67">
        <v>12</v>
      </c>
      <c r="I67">
        <v>0.28125</v>
      </c>
      <c r="J67">
        <v>0.15094339600000001</v>
      </c>
      <c r="K67">
        <v>0.14465408799999999</v>
      </c>
      <c r="L67">
        <v>0.396226415</v>
      </c>
      <c r="M67">
        <v>0.4453125</v>
      </c>
      <c r="N67">
        <v>0.1640625</v>
      </c>
      <c r="O67">
        <v>0.30476190399999997</v>
      </c>
      <c r="P67">
        <v>1.2702702699999999</v>
      </c>
      <c r="Q67">
        <v>0.222222222</v>
      </c>
      <c r="R67">
        <v>0.43518518499999997</v>
      </c>
      <c r="S67">
        <v>0.34259259199999997</v>
      </c>
      <c r="T67">
        <v>5.4054053999999997E-2</v>
      </c>
      <c r="U67">
        <v>0.10810810799999999</v>
      </c>
      <c r="V67">
        <v>0.14893617000000001</v>
      </c>
      <c r="W67">
        <v>0.37210281689961699</v>
      </c>
      <c r="X67">
        <v>1.4627541619533</v>
      </c>
      <c r="Y67">
        <v>141.57224411275399</v>
      </c>
      <c r="Z67">
        <v>0.27731092000000002</v>
      </c>
      <c r="AA67">
        <v>0.55067568</v>
      </c>
      <c r="AB67">
        <v>0.40122511</v>
      </c>
      <c r="AC67">
        <v>0.78787879000000005</v>
      </c>
      <c r="AD67">
        <v>0.87730061000000004</v>
      </c>
      <c r="AE67">
        <v>0.84351145000000005</v>
      </c>
      <c r="AF67">
        <v>0.45329249999999999</v>
      </c>
      <c r="AG67">
        <v>0.57232704000000001</v>
      </c>
      <c r="AH67">
        <v>6.25E-2</v>
      </c>
      <c r="AI67">
        <v>0.40366972000000001</v>
      </c>
      <c r="AJ67">
        <v>0.29357798000000002</v>
      </c>
      <c r="AK67">
        <v>0.30275228999999998</v>
      </c>
      <c r="AL67">
        <v>0.18348623999999999</v>
      </c>
      <c r="AM67">
        <v>0.49541284000000002</v>
      </c>
      <c r="AN67">
        <v>0.32110092000000001</v>
      </c>
      <c r="AO67">
        <v>86.996659608644805</v>
      </c>
      <c r="AP67">
        <v>14.0551324291764</v>
      </c>
      <c r="AQ67">
        <v>4.5871559999999999E-2</v>
      </c>
      <c r="AR67">
        <v>107.968</v>
      </c>
      <c r="AS67">
        <v>0.31192660999999999</v>
      </c>
      <c r="AT67">
        <v>109</v>
      </c>
      <c r="AU67">
        <v>0.22713415000000001</v>
      </c>
      <c r="AV67">
        <v>0.28963414999999998</v>
      </c>
      <c r="AW67">
        <v>0.26800000000000002</v>
      </c>
      <c r="AX67">
        <v>0.41899999999999998</v>
      </c>
      <c r="AY67">
        <v>0.35799999999999998</v>
      </c>
      <c r="AZ67" t="s">
        <v>225</v>
      </c>
      <c r="BA67">
        <v>26294</v>
      </c>
      <c r="BB67">
        <v>681082</v>
      </c>
    </row>
    <row r="68" spans="1:54" x14ac:dyDescent="0.3">
      <c r="A68" t="s">
        <v>640</v>
      </c>
      <c r="B68" t="s">
        <v>82</v>
      </c>
      <c r="C68">
        <v>28</v>
      </c>
      <c r="D68">
        <v>86</v>
      </c>
      <c r="E68">
        <v>6</v>
      </c>
      <c r="F68">
        <v>11</v>
      </c>
      <c r="G68">
        <v>13</v>
      </c>
      <c r="H68">
        <v>0</v>
      </c>
      <c r="I68">
        <v>0.23376623299999999</v>
      </c>
      <c r="J68">
        <v>6.9767440999999999E-2</v>
      </c>
      <c r="K68">
        <v>0.220930232</v>
      </c>
      <c r="L68">
        <v>0.313953488</v>
      </c>
      <c r="M68">
        <v>0.50649350599999998</v>
      </c>
      <c r="N68">
        <v>0.27272727299999999</v>
      </c>
      <c r="O68">
        <v>0.23076922999999999</v>
      </c>
      <c r="P68">
        <v>1.272727272</v>
      </c>
      <c r="Q68">
        <v>0.13793103400000001</v>
      </c>
      <c r="R68">
        <v>0.48275862000000003</v>
      </c>
      <c r="S68">
        <v>0.37931034400000002</v>
      </c>
      <c r="T68">
        <v>4.5454544999999999E-2</v>
      </c>
      <c r="U68">
        <v>0.27272727200000002</v>
      </c>
      <c r="V68">
        <v>0.10714285699999999</v>
      </c>
      <c r="W68">
        <v>0.35786826527395899</v>
      </c>
      <c r="X68">
        <v>0.53525164462094299</v>
      </c>
      <c r="Y68">
        <v>132.21044619945101</v>
      </c>
      <c r="Z68">
        <v>0.32663316999999997</v>
      </c>
      <c r="AA68">
        <v>0.546875</v>
      </c>
      <c r="AB68">
        <v>0.41284404000000002</v>
      </c>
      <c r="AC68">
        <v>0.6</v>
      </c>
      <c r="AD68">
        <v>0.82857143</v>
      </c>
      <c r="AE68">
        <v>0.71851852000000005</v>
      </c>
      <c r="AF68">
        <v>0.39143730999999998</v>
      </c>
      <c r="AG68">
        <v>0.63953488000000003</v>
      </c>
      <c r="AH68">
        <v>0.11620795</v>
      </c>
      <c r="AI68">
        <v>0.51724137999999997</v>
      </c>
      <c r="AJ68">
        <v>0.37931034000000002</v>
      </c>
      <c r="AK68">
        <v>0.10344828</v>
      </c>
      <c r="AL68">
        <v>0.17241379000000001</v>
      </c>
      <c r="AM68">
        <v>0.53448275999999995</v>
      </c>
      <c r="AN68">
        <v>0.29310344999999999</v>
      </c>
      <c r="AO68">
        <v>89.241008890086206</v>
      </c>
      <c r="AP68">
        <v>11.9521052919585</v>
      </c>
      <c r="AQ68">
        <v>0.13793103000000001</v>
      </c>
      <c r="AR68">
        <v>113.492</v>
      </c>
      <c r="AS68">
        <v>0.43103448</v>
      </c>
      <c r="AT68">
        <v>58</v>
      </c>
      <c r="AU68">
        <v>0.23547401000000001</v>
      </c>
      <c r="AV68">
        <v>0.35168196000000002</v>
      </c>
      <c r="AW68">
        <v>0.23499999999999999</v>
      </c>
      <c r="AX68">
        <v>0.52600000000000002</v>
      </c>
      <c r="AY68">
        <v>0.35699999999999998</v>
      </c>
      <c r="AZ68" t="s">
        <v>424</v>
      </c>
      <c r="BA68">
        <v>11442</v>
      </c>
      <c r="BB68">
        <v>596142</v>
      </c>
    </row>
    <row r="69" spans="1:54" x14ac:dyDescent="0.3">
      <c r="A69" t="s">
        <v>37</v>
      </c>
      <c r="B69" t="s">
        <v>129</v>
      </c>
      <c r="C69">
        <v>38</v>
      </c>
      <c r="D69">
        <v>121</v>
      </c>
      <c r="E69">
        <v>5</v>
      </c>
      <c r="F69">
        <v>16</v>
      </c>
      <c r="G69">
        <v>9</v>
      </c>
      <c r="H69">
        <v>1</v>
      </c>
      <c r="I69">
        <v>0.29591836700000002</v>
      </c>
      <c r="J69">
        <v>0.123966942</v>
      </c>
      <c r="K69">
        <v>0.23966942099999999</v>
      </c>
      <c r="L69">
        <v>0.40833333300000002</v>
      </c>
      <c r="M69">
        <v>0.54081632599999996</v>
      </c>
      <c r="N69">
        <v>0.244897959</v>
      </c>
      <c r="O69">
        <v>0.36363636300000002</v>
      </c>
      <c r="P69">
        <v>1</v>
      </c>
      <c r="Q69">
        <v>0.2</v>
      </c>
      <c r="R69">
        <v>0.4</v>
      </c>
      <c r="S69">
        <v>0.4</v>
      </c>
      <c r="T69">
        <v>0.14285714199999999</v>
      </c>
      <c r="U69">
        <v>0.178571428</v>
      </c>
      <c r="V69">
        <v>0.178571428</v>
      </c>
      <c r="W69">
        <v>0.411624649663766</v>
      </c>
      <c r="X69">
        <v>1.1550745604129899</v>
      </c>
      <c r="Y69">
        <v>168.71331839782499</v>
      </c>
      <c r="Z69">
        <v>0.28947368000000001</v>
      </c>
      <c r="AA69">
        <v>0.66336634000000005</v>
      </c>
      <c r="AB69">
        <v>0.43873518</v>
      </c>
      <c r="AC69">
        <v>0.67045454999999998</v>
      </c>
      <c r="AD69">
        <v>0.82835820999999998</v>
      </c>
      <c r="AE69">
        <v>0.76576577000000001</v>
      </c>
      <c r="AF69">
        <v>0.39920949</v>
      </c>
      <c r="AG69">
        <v>0.48760331000000001</v>
      </c>
      <c r="AH69">
        <v>0.10256410000000001</v>
      </c>
      <c r="AI69">
        <v>0.43055556</v>
      </c>
      <c r="AJ69">
        <v>0.40277777999999997</v>
      </c>
      <c r="AK69">
        <v>0.16666666999999999</v>
      </c>
      <c r="AL69">
        <v>0.16666666999999999</v>
      </c>
      <c r="AM69">
        <v>0.41666667000000002</v>
      </c>
      <c r="AN69">
        <v>0.41666667000000002</v>
      </c>
      <c r="AO69">
        <v>92.993501551010993</v>
      </c>
      <c r="AP69">
        <v>15.1871104520909</v>
      </c>
      <c r="AQ69">
        <v>8.3333329999999997E-2</v>
      </c>
      <c r="AR69">
        <v>110.364</v>
      </c>
      <c r="AS69">
        <v>0.51388889000000004</v>
      </c>
      <c r="AT69">
        <v>72</v>
      </c>
      <c r="AU69">
        <v>0.18145956999999999</v>
      </c>
      <c r="AV69">
        <v>0.28402367000000001</v>
      </c>
      <c r="AW69">
        <v>0.25700000000000001</v>
      </c>
      <c r="AX69">
        <v>0.41</v>
      </c>
      <c r="AY69">
        <v>0.35699999999999998</v>
      </c>
      <c r="AZ69" t="s">
        <v>37</v>
      </c>
      <c r="BA69">
        <v>11899</v>
      </c>
      <c r="BB69">
        <v>592626</v>
      </c>
    </row>
    <row r="70" spans="1:54" x14ac:dyDescent="0.3">
      <c r="A70" t="s">
        <v>439</v>
      </c>
      <c r="B70" t="s">
        <v>27</v>
      </c>
      <c r="C70">
        <v>36</v>
      </c>
      <c r="D70">
        <v>130</v>
      </c>
      <c r="E70">
        <v>3</v>
      </c>
      <c r="F70">
        <v>12</v>
      </c>
      <c r="G70">
        <v>9</v>
      </c>
      <c r="H70">
        <v>4</v>
      </c>
      <c r="I70">
        <v>0.31896551699999998</v>
      </c>
      <c r="J70">
        <v>9.2307691999999997E-2</v>
      </c>
      <c r="K70">
        <v>0.18461538399999999</v>
      </c>
      <c r="L70">
        <v>0.3828125</v>
      </c>
      <c r="M70">
        <v>0.46551724100000003</v>
      </c>
      <c r="N70">
        <v>0.14655172399999999</v>
      </c>
      <c r="O70">
        <v>0.38202247099999997</v>
      </c>
      <c r="P70">
        <v>0.81578947300000004</v>
      </c>
      <c r="Q70">
        <v>0.25</v>
      </c>
      <c r="R70">
        <v>0.33695652100000001</v>
      </c>
      <c r="S70">
        <v>0.41304347800000002</v>
      </c>
      <c r="T70">
        <v>2.6315788999999999E-2</v>
      </c>
      <c r="U70">
        <v>7.8947368000000004E-2</v>
      </c>
      <c r="V70">
        <v>3.2258064000000003E-2</v>
      </c>
      <c r="W70">
        <v>0.37463316693901999</v>
      </c>
      <c r="X70">
        <v>1.3853210300463401</v>
      </c>
      <c r="Y70">
        <v>149.236190989199</v>
      </c>
      <c r="Z70">
        <v>0.22895623000000001</v>
      </c>
      <c r="AA70">
        <v>0.68510638000000001</v>
      </c>
      <c r="AB70">
        <v>0.43045113000000002</v>
      </c>
      <c r="AC70">
        <v>0.61764706000000003</v>
      </c>
      <c r="AD70">
        <v>0.90062112000000005</v>
      </c>
      <c r="AE70">
        <v>0.81659389000000004</v>
      </c>
      <c r="AF70">
        <v>0.44172931999999998</v>
      </c>
      <c r="AG70">
        <v>0.6</v>
      </c>
      <c r="AH70">
        <v>7.8947370000000003E-2</v>
      </c>
      <c r="AI70">
        <v>0.32608695999999998</v>
      </c>
      <c r="AJ70">
        <v>0.39130435000000002</v>
      </c>
      <c r="AK70">
        <v>0.28260869999999999</v>
      </c>
      <c r="AL70">
        <v>0.14130435</v>
      </c>
      <c r="AM70">
        <v>0.53260870000000005</v>
      </c>
      <c r="AN70">
        <v>0.32608695999999998</v>
      </c>
      <c r="AO70">
        <v>89.39208984375</v>
      </c>
      <c r="AP70">
        <v>14.518299932065201</v>
      </c>
      <c r="AQ70">
        <v>5.3191490000000001E-2</v>
      </c>
      <c r="AR70">
        <v>108.35</v>
      </c>
      <c r="AS70">
        <v>0.40425531999999997</v>
      </c>
      <c r="AT70">
        <v>94</v>
      </c>
      <c r="AU70">
        <v>0.17857143</v>
      </c>
      <c r="AV70">
        <v>0.25751879999999999</v>
      </c>
      <c r="AW70">
        <v>0.28299999999999997</v>
      </c>
      <c r="AX70">
        <v>0.47299999999999998</v>
      </c>
      <c r="AY70">
        <v>0.35699999999999998</v>
      </c>
      <c r="AZ70" t="s">
        <v>439</v>
      </c>
      <c r="BA70">
        <v>19734</v>
      </c>
      <c r="BB70">
        <v>668942</v>
      </c>
    </row>
    <row r="71" spans="1:54" x14ac:dyDescent="0.3">
      <c r="A71" t="s">
        <v>137</v>
      </c>
      <c r="B71" t="s">
        <v>51</v>
      </c>
      <c r="C71">
        <v>46</v>
      </c>
      <c r="D71">
        <v>199</v>
      </c>
      <c r="E71">
        <v>9</v>
      </c>
      <c r="F71">
        <v>25</v>
      </c>
      <c r="G71">
        <v>25</v>
      </c>
      <c r="H71">
        <v>1</v>
      </c>
      <c r="I71">
        <v>0.25683060099999999</v>
      </c>
      <c r="J71">
        <v>7.0351758E-2</v>
      </c>
      <c r="K71">
        <v>0.26130653199999998</v>
      </c>
      <c r="L71">
        <v>0.30653266299999998</v>
      </c>
      <c r="M71">
        <v>0.453551912</v>
      </c>
      <c r="N71">
        <v>0.19672131100000001</v>
      </c>
      <c r="O71">
        <v>0.30645161199999998</v>
      </c>
      <c r="P71">
        <v>0.98039215599999996</v>
      </c>
      <c r="Q71">
        <v>0.24060150299999999</v>
      </c>
      <c r="R71">
        <v>0.37593984899999999</v>
      </c>
      <c r="S71">
        <v>0.38345864600000001</v>
      </c>
      <c r="T71">
        <v>3.9215686E-2</v>
      </c>
      <c r="U71">
        <v>0.17647058800000001</v>
      </c>
      <c r="V71">
        <v>0.08</v>
      </c>
      <c r="W71">
        <v>0.33136198418823298</v>
      </c>
      <c r="X71">
        <v>0.37508994511554899</v>
      </c>
      <c r="Y71">
        <v>113.986687295482</v>
      </c>
      <c r="Z71">
        <v>0.34829060000000001</v>
      </c>
      <c r="AA71">
        <v>0.77602523999999995</v>
      </c>
      <c r="AB71">
        <v>0.52101911000000001</v>
      </c>
      <c r="AC71">
        <v>0.58895706000000003</v>
      </c>
      <c r="AD71">
        <v>0.78048779999999995</v>
      </c>
      <c r="AE71">
        <v>0.70415647999999997</v>
      </c>
      <c r="AF71">
        <v>0.40382166000000003</v>
      </c>
      <c r="AG71">
        <v>0.59296481999999995</v>
      </c>
      <c r="AH71">
        <v>0.15414012999999999</v>
      </c>
      <c r="AI71">
        <v>0.45112782000000001</v>
      </c>
      <c r="AJ71">
        <v>0.28571428999999998</v>
      </c>
      <c r="AK71">
        <v>0.26315789000000001</v>
      </c>
      <c r="AL71">
        <v>0.17293233</v>
      </c>
      <c r="AM71">
        <v>0.50375939999999997</v>
      </c>
      <c r="AN71">
        <v>0.32330827000000001</v>
      </c>
      <c r="AO71">
        <v>88.149289238721806</v>
      </c>
      <c r="AP71">
        <v>12.454155713992</v>
      </c>
      <c r="AQ71">
        <v>0.11278195000000001</v>
      </c>
      <c r="AR71">
        <v>110.509</v>
      </c>
      <c r="AS71">
        <v>0.42105262999999998</v>
      </c>
      <c r="AT71">
        <v>133</v>
      </c>
      <c r="AU71">
        <v>0.12993631</v>
      </c>
      <c r="AV71">
        <v>0.28407642999999999</v>
      </c>
      <c r="AW71">
        <v>0.27500000000000002</v>
      </c>
      <c r="AX71">
        <v>0.50800000000000001</v>
      </c>
      <c r="AY71">
        <v>0.35599999999999998</v>
      </c>
      <c r="AZ71" t="s">
        <v>137</v>
      </c>
      <c r="BA71">
        <v>19600</v>
      </c>
      <c r="BB71">
        <v>650559</v>
      </c>
    </row>
    <row r="72" spans="1:54" x14ac:dyDescent="0.3">
      <c r="A72" t="s">
        <v>373</v>
      </c>
      <c r="B72" t="s">
        <v>44</v>
      </c>
      <c r="C72">
        <v>45</v>
      </c>
      <c r="D72">
        <v>205</v>
      </c>
      <c r="E72">
        <v>2</v>
      </c>
      <c r="F72">
        <v>26</v>
      </c>
      <c r="G72">
        <v>18</v>
      </c>
      <c r="H72">
        <v>10</v>
      </c>
      <c r="I72">
        <v>0.27322404300000003</v>
      </c>
      <c r="J72">
        <v>8.7804878000000003E-2</v>
      </c>
      <c r="K72">
        <v>0.214634146</v>
      </c>
      <c r="L72">
        <v>0.34634146300000002</v>
      </c>
      <c r="M72">
        <v>0.44262295000000001</v>
      </c>
      <c r="N72">
        <v>0.16939890699999999</v>
      </c>
      <c r="O72">
        <v>0.34782608599999998</v>
      </c>
      <c r="P72">
        <v>1.868421052</v>
      </c>
      <c r="Q72">
        <v>0.21014492700000001</v>
      </c>
      <c r="R72">
        <v>0.51449275299999997</v>
      </c>
      <c r="S72">
        <v>0.27536231799999999</v>
      </c>
      <c r="T72">
        <v>5.2631577999999998E-2</v>
      </c>
      <c r="U72">
        <v>5.2631577999999998E-2</v>
      </c>
      <c r="V72">
        <v>2.8169013999999999E-2</v>
      </c>
      <c r="W72">
        <v>0.34660158913309902</v>
      </c>
      <c r="X72">
        <v>1.8425452218446201</v>
      </c>
      <c r="Y72">
        <v>119.68116117351801</v>
      </c>
      <c r="Z72">
        <v>0.31590414</v>
      </c>
      <c r="AA72">
        <v>0.69938650000000002</v>
      </c>
      <c r="AB72">
        <v>0.47515923999999998</v>
      </c>
      <c r="AC72">
        <v>0.62068966000000003</v>
      </c>
      <c r="AD72">
        <v>0.90350876999999996</v>
      </c>
      <c r="AE72">
        <v>0.79356568000000005</v>
      </c>
      <c r="AF72">
        <v>0.41528662</v>
      </c>
      <c r="AG72">
        <v>0.56097560999999996</v>
      </c>
      <c r="AH72">
        <v>9.7715739999999995E-2</v>
      </c>
      <c r="AI72">
        <v>0.35714286000000001</v>
      </c>
      <c r="AJ72">
        <v>0.35</v>
      </c>
      <c r="AK72">
        <v>0.29285714000000002</v>
      </c>
      <c r="AL72">
        <v>0.17142857</v>
      </c>
      <c r="AM72">
        <v>0.51428571000000001</v>
      </c>
      <c r="AN72">
        <v>0.31428571</v>
      </c>
      <c r="AO72">
        <v>90.571501358695599</v>
      </c>
      <c r="AP72">
        <v>5.6529324296591899</v>
      </c>
      <c r="AQ72">
        <v>0.05</v>
      </c>
      <c r="AR72">
        <v>109.7</v>
      </c>
      <c r="AS72">
        <v>0.43571429</v>
      </c>
      <c r="AT72">
        <v>140</v>
      </c>
      <c r="AU72">
        <v>0.16116751000000001</v>
      </c>
      <c r="AV72">
        <v>0.25888325000000001</v>
      </c>
      <c r="AW72">
        <v>0.28699999999999998</v>
      </c>
      <c r="AX72">
        <v>0.46</v>
      </c>
      <c r="AY72">
        <v>0.35599999999999998</v>
      </c>
      <c r="AZ72" t="s">
        <v>373</v>
      </c>
      <c r="BA72">
        <v>24617</v>
      </c>
      <c r="BB72">
        <v>680776</v>
      </c>
    </row>
    <row r="73" spans="1:54" x14ac:dyDescent="0.3">
      <c r="A73" t="s">
        <v>282</v>
      </c>
      <c r="B73" t="s">
        <v>274</v>
      </c>
      <c r="C73">
        <v>19</v>
      </c>
      <c r="D73">
        <v>79</v>
      </c>
      <c r="E73">
        <v>2</v>
      </c>
      <c r="F73">
        <v>11</v>
      </c>
      <c r="G73">
        <v>10</v>
      </c>
      <c r="H73">
        <v>2</v>
      </c>
      <c r="I73">
        <v>0.33783783699999997</v>
      </c>
      <c r="J73">
        <v>5.0632911000000003E-2</v>
      </c>
      <c r="K73">
        <v>0.12658227799999999</v>
      </c>
      <c r="L73">
        <v>0.379746835</v>
      </c>
      <c r="M73">
        <v>0.486486486</v>
      </c>
      <c r="N73">
        <v>0.14864864899999999</v>
      </c>
      <c r="O73">
        <v>0.37096774100000002</v>
      </c>
      <c r="P73">
        <v>1.4444444439999999</v>
      </c>
      <c r="Q73">
        <v>0.3125</v>
      </c>
      <c r="R73">
        <v>0.40625</v>
      </c>
      <c r="S73">
        <v>0.28125</v>
      </c>
      <c r="T73">
        <v>0.111111111</v>
      </c>
      <c r="U73">
        <v>0.111111111</v>
      </c>
      <c r="V73">
        <v>0</v>
      </c>
      <c r="W73">
        <v>0.381479831436012</v>
      </c>
      <c r="X73">
        <v>0.58819795517931495</v>
      </c>
      <c r="Y73">
        <v>148.71098037967201</v>
      </c>
      <c r="Z73">
        <v>0.22435896999999999</v>
      </c>
      <c r="AA73">
        <v>0.62091503000000003</v>
      </c>
      <c r="AB73">
        <v>0.42071196999999999</v>
      </c>
      <c r="AC73">
        <v>0.65714286</v>
      </c>
      <c r="AD73">
        <v>0.89473683999999998</v>
      </c>
      <c r="AE73">
        <v>0.83076923000000003</v>
      </c>
      <c r="AF73">
        <v>0.49514563</v>
      </c>
      <c r="AG73">
        <v>0.64556961999999996</v>
      </c>
      <c r="AH73">
        <v>7.1197410000000003E-2</v>
      </c>
      <c r="AI73">
        <v>0.46875</v>
      </c>
      <c r="AJ73">
        <v>0.3125</v>
      </c>
      <c r="AK73">
        <v>0.21875</v>
      </c>
      <c r="AL73">
        <v>9.375E-2</v>
      </c>
      <c r="AM73">
        <v>0.671875</v>
      </c>
      <c r="AN73">
        <v>0.234375</v>
      </c>
      <c r="AO73">
        <v>90.553524925595198</v>
      </c>
      <c r="AP73">
        <v>12.7941729833209</v>
      </c>
      <c r="AQ73">
        <v>3.125E-2</v>
      </c>
      <c r="AR73">
        <v>106.3</v>
      </c>
      <c r="AS73">
        <v>0.375</v>
      </c>
      <c r="AT73">
        <v>64</v>
      </c>
      <c r="AU73">
        <v>0.22006471999999999</v>
      </c>
      <c r="AV73">
        <v>0.29126214</v>
      </c>
      <c r="AW73">
        <v>0.32400000000000001</v>
      </c>
      <c r="AX73">
        <v>0.44600000000000001</v>
      </c>
      <c r="AY73">
        <v>0.35499999999999998</v>
      </c>
      <c r="AZ73" t="s">
        <v>282</v>
      </c>
      <c r="BA73">
        <v>2967</v>
      </c>
      <c r="BB73">
        <v>502054</v>
      </c>
    </row>
    <row r="74" spans="1:54" x14ac:dyDescent="0.3">
      <c r="A74" t="s">
        <v>211</v>
      </c>
      <c r="B74" t="s">
        <v>35</v>
      </c>
      <c r="C74">
        <v>46</v>
      </c>
      <c r="D74">
        <v>210</v>
      </c>
      <c r="E74">
        <v>9</v>
      </c>
      <c r="F74">
        <v>34</v>
      </c>
      <c r="G74">
        <v>33</v>
      </c>
      <c r="H74">
        <v>1</v>
      </c>
      <c r="I74">
        <v>0.27551020399999998</v>
      </c>
      <c r="J74">
        <v>6.1904761000000003E-2</v>
      </c>
      <c r="K74">
        <v>0.133333333</v>
      </c>
      <c r="L74">
        <v>0.319047619</v>
      </c>
      <c r="M74">
        <v>0.47448979499999999</v>
      </c>
      <c r="N74">
        <v>0.19897959100000001</v>
      </c>
      <c r="O74">
        <v>0.28125</v>
      </c>
      <c r="P74">
        <v>0.909090909</v>
      </c>
      <c r="Q74">
        <v>0.25443786899999998</v>
      </c>
      <c r="R74">
        <v>0.35502958499999998</v>
      </c>
      <c r="S74">
        <v>0.39053254399999998</v>
      </c>
      <c r="T74">
        <v>7.5757574999999994E-2</v>
      </c>
      <c r="U74">
        <v>0.13636363600000001</v>
      </c>
      <c r="V74">
        <v>0.133333333</v>
      </c>
      <c r="W74">
        <v>0.34572956931023302</v>
      </c>
      <c r="X74">
        <v>2.0943226403840098</v>
      </c>
      <c r="Y74">
        <v>122.805248380888</v>
      </c>
      <c r="Z74">
        <v>0.30731707000000003</v>
      </c>
      <c r="AA74">
        <v>0.81569966000000005</v>
      </c>
      <c r="AB74">
        <v>0.51920341000000003</v>
      </c>
      <c r="AC74">
        <v>0.64285714000000005</v>
      </c>
      <c r="AD74">
        <v>0.90794978999999998</v>
      </c>
      <c r="AE74">
        <v>0.81643836000000003</v>
      </c>
      <c r="AF74">
        <v>0.41678521000000002</v>
      </c>
      <c r="AG74">
        <v>0.67142857</v>
      </c>
      <c r="AH74">
        <v>9.5305829999999994E-2</v>
      </c>
      <c r="AI74">
        <v>0.44378698</v>
      </c>
      <c r="AJ74">
        <v>0.32544379000000001</v>
      </c>
      <c r="AK74">
        <v>0.23076922999999999</v>
      </c>
      <c r="AL74">
        <v>0.15384614999999999</v>
      </c>
      <c r="AM74">
        <v>0.5147929</v>
      </c>
      <c r="AN74">
        <v>0.33136094999999999</v>
      </c>
      <c r="AO74">
        <v>88.279435558431899</v>
      </c>
      <c r="AP74">
        <v>15.829043777736601</v>
      </c>
      <c r="AQ74">
        <v>7.6923080000000005E-2</v>
      </c>
      <c r="AR74">
        <v>112.099</v>
      </c>
      <c r="AS74">
        <v>0.36094674999999998</v>
      </c>
      <c r="AT74">
        <v>169</v>
      </c>
      <c r="AU74">
        <v>0.13513513999999999</v>
      </c>
      <c r="AV74">
        <v>0.23044096999999999</v>
      </c>
      <c r="AW74">
        <v>0.3</v>
      </c>
      <c r="AX74">
        <v>0.48499999999999999</v>
      </c>
      <c r="AY74">
        <v>0.35499999999999998</v>
      </c>
      <c r="AZ74" t="s">
        <v>211</v>
      </c>
      <c r="BA74">
        <v>12533</v>
      </c>
      <c r="BB74">
        <v>543760</v>
      </c>
    </row>
    <row r="75" spans="1:54" x14ac:dyDescent="0.3">
      <c r="A75" t="s">
        <v>242</v>
      </c>
      <c r="B75" t="s">
        <v>172</v>
      </c>
      <c r="C75">
        <v>32</v>
      </c>
      <c r="D75">
        <v>145</v>
      </c>
      <c r="E75">
        <v>3</v>
      </c>
      <c r="F75">
        <v>28</v>
      </c>
      <c r="G75">
        <v>11</v>
      </c>
      <c r="H75">
        <v>3</v>
      </c>
      <c r="I75">
        <v>0.35338345799999998</v>
      </c>
      <c r="J75">
        <v>7.5862068000000005E-2</v>
      </c>
      <c r="K75">
        <v>7.5862068000000005E-2</v>
      </c>
      <c r="L75">
        <v>0.406896551</v>
      </c>
      <c r="M75">
        <v>0.496240601</v>
      </c>
      <c r="N75">
        <v>0.14285714299999999</v>
      </c>
      <c r="O75">
        <v>0.36974789899999999</v>
      </c>
      <c r="P75">
        <v>1.25</v>
      </c>
      <c r="Q75">
        <v>0.307692307</v>
      </c>
      <c r="R75">
        <v>0.384615384</v>
      </c>
      <c r="S75">
        <v>0.307692307</v>
      </c>
      <c r="T75">
        <v>2.7777777E-2</v>
      </c>
      <c r="U75">
        <v>8.3333332999999996E-2</v>
      </c>
      <c r="V75">
        <v>4.4444444E-2</v>
      </c>
      <c r="W75">
        <v>0.39776073406482498</v>
      </c>
      <c r="X75">
        <v>1.9156554949667901</v>
      </c>
      <c r="Y75">
        <v>162.94222197190601</v>
      </c>
      <c r="Z75">
        <v>0.23986486000000001</v>
      </c>
      <c r="AA75">
        <v>0.62109375</v>
      </c>
      <c r="AB75">
        <v>0.41666667000000002</v>
      </c>
      <c r="AC75">
        <v>0.84507041999999999</v>
      </c>
      <c r="AD75">
        <v>0.96855345999999998</v>
      </c>
      <c r="AE75">
        <v>0.93043478000000002</v>
      </c>
      <c r="AF75">
        <v>0.46376812000000001</v>
      </c>
      <c r="AG75">
        <v>0.62758621000000003</v>
      </c>
      <c r="AH75">
        <v>2.8933090000000002E-2</v>
      </c>
      <c r="AI75">
        <v>0.30327869000000002</v>
      </c>
      <c r="AJ75">
        <v>0.32786884999999999</v>
      </c>
      <c r="AK75">
        <v>0.36885245999999999</v>
      </c>
      <c r="AL75">
        <v>0.19672131000000001</v>
      </c>
      <c r="AM75">
        <v>0.62295082000000002</v>
      </c>
      <c r="AN75">
        <v>0.18032787</v>
      </c>
      <c r="AO75">
        <v>84.351158405172399</v>
      </c>
      <c r="AP75">
        <v>10.983220593682599</v>
      </c>
      <c r="AQ75">
        <v>3.2786889999999999E-2</v>
      </c>
      <c r="AR75">
        <v>103.17100000000001</v>
      </c>
      <c r="AS75">
        <v>0.18032787</v>
      </c>
      <c r="AT75">
        <v>122</v>
      </c>
      <c r="AU75">
        <v>0.22242314999999999</v>
      </c>
      <c r="AV75">
        <v>0.25135624000000001</v>
      </c>
      <c r="AW75">
        <v>0.32200000000000001</v>
      </c>
      <c r="AX75">
        <v>0.42599999999999999</v>
      </c>
      <c r="AY75">
        <v>0.35499999999999998</v>
      </c>
      <c r="AZ75" t="s">
        <v>242</v>
      </c>
      <c r="BA75">
        <v>24610</v>
      </c>
      <c r="BB75">
        <v>680757</v>
      </c>
    </row>
    <row r="76" spans="1:54" x14ac:dyDescent="0.3">
      <c r="A76" t="s">
        <v>24</v>
      </c>
      <c r="B76" t="s">
        <v>88</v>
      </c>
      <c r="C76">
        <v>20</v>
      </c>
      <c r="D76">
        <v>74</v>
      </c>
      <c r="E76">
        <v>2</v>
      </c>
      <c r="F76">
        <v>5</v>
      </c>
      <c r="G76">
        <v>7</v>
      </c>
      <c r="H76">
        <v>0</v>
      </c>
      <c r="I76">
        <v>0.30882352899999999</v>
      </c>
      <c r="J76">
        <v>6.7567566999999995E-2</v>
      </c>
      <c r="K76">
        <v>0.27027026999999998</v>
      </c>
      <c r="L76">
        <v>0.35616438299999997</v>
      </c>
      <c r="M76">
        <v>0.45588235199999999</v>
      </c>
      <c r="N76">
        <v>0.14705882300000001</v>
      </c>
      <c r="O76">
        <v>0.41304347800000002</v>
      </c>
      <c r="P76">
        <v>1.117647058</v>
      </c>
      <c r="Q76">
        <v>0.25</v>
      </c>
      <c r="R76">
        <v>0.39583333300000001</v>
      </c>
      <c r="S76">
        <v>0.35416666600000002</v>
      </c>
      <c r="T76">
        <v>0.117647058</v>
      </c>
      <c r="U76">
        <v>0.117647058</v>
      </c>
      <c r="V76">
        <v>0.105263157</v>
      </c>
      <c r="W76">
        <v>0.35825163534242799</v>
      </c>
      <c r="X76">
        <v>0.28883904692666701</v>
      </c>
      <c r="Y76">
        <v>137.312152106838</v>
      </c>
      <c r="Z76">
        <v>0.38121547</v>
      </c>
      <c r="AA76">
        <v>0.80991736000000003</v>
      </c>
      <c r="AB76">
        <v>0.55298013000000001</v>
      </c>
      <c r="AC76">
        <v>0.46376812000000001</v>
      </c>
      <c r="AD76">
        <v>0.85714285999999995</v>
      </c>
      <c r="AE76">
        <v>0.69461077999999998</v>
      </c>
      <c r="AF76">
        <v>0.40066225</v>
      </c>
      <c r="AG76">
        <v>0.59459459000000003</v>
      </c>
      <c r="AH76">
        <v>0.16831683</v>
      </c>
      <c r="AI76">
        <v>0.4375</v>
      </c>
      <c r="AJ76">
        <v>0.22916666999999999</v>
      </c>
      <c r="AK76">
        <v>0.33333332999999998</v>
      </c>
      <c r="AL76">
        <v>8.3333329999999997E-2</v>
      </c>
      <c r="AM76">
        <v>0.52083332999999998</v>
      </c>
      <c r="AN76">
        <v>0.39583332999999998</v>
      </c>
      <c r="AO76">
        <v>91.741973876953097</v>
      </c>
      <c r="AP76">
        <v>13.998928070068301</v>
      </c>
      <c r="AQ76">
        <v>0.10204082</v>
      </c>
      <c r="AR76">
        <v>108.205</v>
      </c>
      <c r="AS76">
        <v>0.46938775999999999</v>
      </c>
      <c r="AT76">
        <v>49</v>
      </c>
      <c r="AU76">
        <v>9.5709569999999994E-2</v>
      </c>
      <c r="AV76">
        <v>0.26402639999999999</v>
      </c>
      <c r="AW76">
        <v>0.28399999999999997</v>
      </c>
      <c r="AX76">
        <v>0.49199999999999999</v>
      </c>
      <c r="AY76">
        <v>0.35399999999999998</v>
      </c>
      <c r="AZ76" t="s">
        <v>24</v>
      </c>
      <c r="BA76">
        <v>6184</v>
      </c>
      <c r="BB76">
        <v>502110</v>
      </c>
    </row>
    <row r="77" spans="1:54" x14ac:dyDescent="0.3">
      <c r="A77" t="s">
        <v>538</v>
      </c>
      <c r="B77" t="s">
        <v>82</v>
      </c>
      <c r="C77">
        <v>38</v>
      </c>
      <c r="D77">
        <v>116</v>
      </c>
      <c r="E77">
        <v>5</v>
      </c>
      <c r="F77">
        <v>14</v>
      </c>
      <c r="G77">
        <v>15</v>
      </c>
      <c r="H77">
        <v>1</v>
      </c>
      <c r="I77">
        <v>0.29591836700000002</v>
      </c>
      <c r="J77">
        <v>0.13793103400000001</v>
      </c>
      <c r="K77">
        <v>0.17241379300000001</v>
      </c>
      <c r="L77">
        <v>0.39655172399999999</v>
      </c>
      <c r="M77">
        <v>0.56122448899999999</v>
      </c>
      <c r="N77">
        <v>0.26530612199999998</v>
      </c>
      <c r="O77">
        <v>0.324324324</v>
      </c>
      <c r="P77">
        <v>1.407407407</v>
      </c>
      <c r="Q77">
        <v>0.177215189</v>
      </c>
      <c r="R77">
        <v>0.48101265799999998</v>
      </c>
      <c r="S77">
        <v>0.34177215100000002</v>
      </c>
      <c r="T77">
        <v>7.4074074000000004E-2</v>
      </c>
      <c r="U77">
        <v>0.185185185</v>
      </c>
      <c r="V77">
        <v>5.2631577999999998E-2</v>
      </c>
      <c r="W77">
        <v>0.41268389183899401</v>
      </c>
      <c r="X77">
        <v>1.4342984998402499</v>
      </c>
      <c r="Y77">
        <v>169.431654821417</v>
      </c>
      <c r="Z77">
        <v>0.23943661999999999</v>
      </c>
      <c r="AA77">
        <v>0.60476189999999996</v>
      </c>
      <c r="AB77">
        <v>0.39473683999999998</v>
      </c>
      <c r="AC77">
        <v>0.66176471000000003</v>
      </c>
      <c r="AD77">
        <v>0.91338582999999995</v>
      </c>
      <c r="AE77">
        <v>0.82564103</v>
      </c>
      <c r="AF77">
        <v>0.42510121000000001</v>
      </c>
      <c r="AG77">
        <v>0.68103448</v>
      </c>
      <c r="AH77">
        <v>6.8686869999999997E-2</v>
      </c>
      <c r="AI77">
        <v>0.46835442999999999</v>
      </c>
      <c r="AJ77">
        <v>0.26582277999999998</v>
      </c>
      <c r="AK77">
        <v>0.26582277999999998</v>
      </c>
      <c r="AL77">
        <v>0.17721518999999999</v>
      </c>
      <c r="AM77">
        <v>0.51898734000000002</v>
      </c>
      <c r="AN77">
        <v>0.30379747000000001</v>
      </c>
      <c r="AO77">
        <v>88.3822562302215</v>
      </c>
      <c r="AP77">
        <v>12.676203860512199</v>
      </c>
      <c r="AQ77">
        <v>6.3291139999999996E-2</v>
      </c>
      <c r="AR77">
        <v>111.5</v>
      </c>
      <c r="AS77">
        <v>0.39240506000000003</v>
      </c>
      <c r="AT77">
        <v>79</v>
      </c>
      <c r="AU77">
        <v>0.22020202</v>
      </c>
      <c r="AV77">
        <v>0.28888889000000001</v>
      </c>
      <c r="AW77">
        <v>0.26900000000000002</v>
      </c>
      <c r="AX77">
        <v>0.433</v>
      </c>
      <c r="AY77">
        <v>0.35399999999999998</v>
      </c>
      <c r="AZ77" t="s">
        <v>538</v>
      </c>
      <c r="BA77">
        <v>25493</v>
      </c>
      <c r="BB77">
        <v>687401</v>
      </c>
    </row>
    <row r="78" spans="1:54" x14ac:dyDescent="0.3">
      <c r="A78" t="s">
        <v>382</v>
      </c>
      <c r="B78" t="s">
        <v>277</v>
      </c>
      <c r="C78">
        <v>26</v>
      </c>
      <c r="D78">
        <v>95</v>
      </c>
      <c r="E78">
        <v>3</v>
      </c>
      <c r="F78">
        <v>10</v>
      </c>
      <c r="G78">
        <v>11</v>
      </c>
      <c r="H78">
        <v>1</v>
      </c>
      <c r="I78">
        <v>0.28048780400000001</v>
      </c>
      <c r="J78">
        <v>9.4736842000000002E-2</v>
      </c>
      <c r="K78">
        <v>0.21052631499999999</v>
      </c>
      <c r="L78">
        <v>0.340425531</v>
      </c>
      <c r="M78">
        <v>0.45121951199999999</v>
      </c>
      <c r="N78">
        <v>0.17073170800000001</v>
      </c>
      <c r="O78">
        <v>0.322580645</v>
      </c>
      <c r="P78">
        <v>1.0454545449999999</v>
      </c>
      <c r="Q78">
        <v>0.307692307</v>
      </c>
      <c r="R78">
        <v>0.353846153</v>
      </c>
      <c r="S78">
        <v>0.33846153800000001</v>
      </c>
      <c r="T78">
        <v>4.5454544999999999E-2</v>
      </c>
      <c r="U78">
        <v>0.13636363600000001</v>
      </c>
      <c r="V78">
        <v>0</v>
      </c>
      <c r="W78">
        <v>0.34363655714278502</v>
      </c>
      <c r="X78">
        <v>1.0935824757416699</v>
      </c>
      <c r="Y78">
        <v>126.571705552164</v>
      </c>
      <c r="Z78">
        <v>0.28643215999999999</v>
      </c>
      <c r="AA78">
        <v>0.68862274999999995</v>
      </c>
      <c r="AB78">
        <v>0.46994535999999998</v>
      </c>
      <c r="AC78">
        <v>0.57894736999999996</v>
      </c>
      <c r="AD78">
        <v>0.87826086999999997</v>
      </c>
      <c r="AE78">
        <v>0.77906976999999999</v>
      </c>
      <c r="AF78">
        <v>0.45628415</v>
      </c>
      <c r="AG78">
        <v>0.62105262999999999</v>
      </c>
      <c r="AH78">
        <v>0.10354223</v>
      </c>
      <c r="AI78">
        <v>0.37878788000000002</v>
      </c>
      <c r="AJ78">
        <v>0.39393939</v>
      </c>
      <c r="AK78">
        <v>0.22727273000000001</v>
      </c>
      <c r="AL78">
        <v>7.5757580000000005E-2</v>
      </c>
      <c r="AM78">
        <v>0.56060606000000002</v>
      </c>
      <c r="AN78">
        <v>0.36363635999999999</v>
      </c>
      <c r="AO78">
        <v>93.377403846153797</v>
      </c>
      <c r="AP78">
        <v>12.302356896033601</v>
      </c>
      <c r="AQ78">
        <v>4.5454550000000003E-2</v>
      </c>
      <c r="AR78">
        <v>109.651</v>
      </c>
      <c r="AS78">
        <v>0.48484848000000003</v>
      </c>
      <c r="AT78">
        <v>66</v>
      </c>
      <c r="AU78">
        <v>0.14986376000000001</v>
      </c>
      <c r="AV78">
        <v>0.25340599000000003</v>
      </c>
      <c r="AW78">
        <v>0.29499999999999998</v>
      </c>
      <c r="AX78">
        <v>0.439</v>
      </c>
      <c r="AY78">
        <v>0.35399999999999998</v>
      </c>
      <c r="AZ78" t="s">
        <v>382</v>
      </c>
      <c r="BA78">
        <v>27478</v>
      </c>
      <c r="BB78">
        <v>672275</v>
      </c>
    </row>
    <row r="79" spans="1:54" x14ac:dyDescent="0.3">
      <c r="A79" t="s">
        <v>587</v>
      </c>
      <c r="B79" t="s">
        <v>21</v>
      </c>
      <c r="C79">
        <v>40</v>
      </c>
      <c r="D79">
        <v>185</v>
      </c>
      <c r="E79">
        <v>3</v>
      </c>
      <c r="F79">
        <v>34</v>
      </c>
      <c r="G79">
        <v>11</v>
      </c>
      <c r="H79">
        <v>14</v>
      </c>
      <c r="I79">
        <v>0.24683544299999999</v>
      </c>
      <c r="J79">
        <v>0.12972972899999999</v>
      </c>
      <c r="K79">
        <v>0.248648648</v>
      </c>
      <c r="L79">
        <v>0.35675675600000001</v>
      </c>
      <c r="M79">
        <v>0.34177215100000002</v>
      </c>
      <c r="N79">
        <v>9.4936707999999995E-2</v>
      </c>
      <c r="O79">
        <v>0.330275229</v>
      </c>
      <c r="P79">
        <v>1.866666666</v>
      </c>
      <c r="Q79">
        <v>0.23214285700000001</v>
      </c>
      <c r="R79">
        <v>0.5</v>
      </c>
      <c r="S79">
        <v>0.26785714199999999</v>
      </c>
      <c r="T79">
        <v>0.1</v>
      </c>
      <c r="U79">
        <v>0.1</v>
      </c>
      <c r="V79">
        <v>8.9285714000000002E-2</v>
      </c>
      <c r="W79">
        <v>0.32199215083508798</v>
      </c>
      <c r="X79">
        <v>1.01584889111539</v>
      </c>
      <c r="Y79">
        <v>106.651073766523</v>
      </c>
      <c r="Z79">
        <v>0.28344670999999999</v>
      </c>
      <c r="AA79">
        <v>0.75324674999999996</v>
      </c>
      <c r="AB79">
        <v>0.47663550999999998</v>
      </c>
      <c r="AC79">
        <v>0.63200000000000001</v>
      </c>
      <c r="AD79">
        <v>0.78448275999999995</v>
      </c>
      <c r="AE79">
        <v>0.73109243999999995</v>
      </c>
      <c r="AF79">
        <v>0.41121495000000002</v>
      </c>
      <c r="AG79">
        <v>0.66486486</v>
      </c>
      <c r="AH79">
        <v>0.12817089000000001</v>
      </c>
      <c r="AI79">
        <v>0.45535713999999999</v>
      </c>
      <c r="AJ79">
        <v>0.32142857000000002</v>
      </c>
      <c r="AK79">
        <v>0.22321429000000001</v>
      </c>
      <c r="AL79">
        <v>0.15178570999999999</v>
      </c>
      <c r="AM79">
        <v>0.46428571000000002</v>
      </c>
      <c r="AN79">
        <v>0.38392857000000002</v>
      </c>
      <c r="AO79">
        <v>92.445578835227195</v>
      </c>
      <c r="AP79">
        <v>9.3674993341619306</v>
      </c>
      <c r="AQ79">
        <v>8.0357139999999994E-2</v>
      </c>
      <c r="AR79">
        <v>114.18</v>
      </c>
      <c r="AS79">
        <v>0.5</v>
      </c>
      <c r="AT79">
        <v>112</v>
      </c>
      <c r="AU79">
        <v>0.12016021</v>
      </c>
      <c r="AV79">
        <v>0.24833110999999999</v>
      </c>
      <c r="AW79">
        <v>0.26600000000000001</v>
      </c>
      <c r="AX79">
        <v>0.42299999999999999</v>
      </c>
      <c r="AY79">
        <v>0.35299999999999998</v>
      </c>
      <c r="AZ79" t="s">
        <v>268</v>
      </c>
      <c r="BA79">
        <v>18401</v>
      </c>
      <c r="BB79">
        <v>660670</v>
      </c>
    </row>
    <row r="80" spans="1:54" x14ac:dyDescent="0.3">
      <c r="A80" t="s">
        <v>130</v>
      </c>
      <c r="B80" t="s">
        <v>82</v>
      </c>
      <c r="C80">
        <v>44</v>
      </c>
      <c r="D80">
        <v>194</v>
      </c>
      <c r="E80">
        <v>7</v>
      </c>
      <c r="F80">
        <v>25</v>
      </c>
      <c r="G80">
        <v>29</v>
      </c>
      <c r="H80">
        <v>8</v>
      </c>
      <c r="I80">
        <v>0.25</v>
      </c>
      <c r="J80">
        <v>0.10309278299999999</v>
      </c>
      <c r="K80">
        <v>0.201030927</v>
      </c>
      <c r="L80">
        <v>0.32989690700000002</v>
      </c>
      <c r="M80">
        <v>0.43604651100000003</v>
      </c>
      <c r="N80">
        <v>0.186046511</v>
      </c>
      <c r="O80">
        <v>0.28346456599999997</v>
      </c>
      <c r="P80">
        <v>0.71428571399999996</v>
      </c>
      <c r="Q80">
        <v>0.19402985</v>
      </c>
      <c r="R80">
        <v>0.33582089500000001</v>
      </c>
      <c r="S80">
        <v>0.47014925299999999</v>
      </c>
      <c r="T80">
        <v>0.111111111</v>
      </c>
      <c r="U80">
        <v>0.111111111</v>
      </c>
      <c r="V80">
        <v>0.111111111</v>
      </c>
      <c r="W80">
        <v>0.33828590887109</v>
      </c>
      <c r="X80">
        <v>1.66658089687948</v>
      </c>
      <c r="Y80">
        <v>118.913526713981</v>
      </c>
      <c r="Z80">
        <v>0.26573426999999999</v>
      </c>
      <c r="AA80">
        <v>0.72530863999999995</v>
      </c>
      <c r="AB80">
        <v>0.46347941999999998</v>
      </c>
      <c r="AC80">
        <v>0.54385965000000003</v>
      </c>
      <c r="AD80">
        <v>0.85531915000000003</v>
      </c>
      <c r="AE80">
        <v>0.75358166000000004</v>
      </c>
      <c r="AF80">
        <v>0.43027887999999997</v>
      </c>
      <c r="AG80">
        <v>0.56701031000000002</v>
      </c>
      <c r="AH80">
        <v>0.11405836</v>
      </c>
      <c r="AI80">
        <v>0.47761194000000001</v>
      </c>
      <c r="AJ80">
        <v>0.29850746</v>
      </c>
      <c r="AK80">
        <v>0.22388060000000001</v>
      </c>
      <c r="AL80">
        <v>0.17910448000000001</v>
      </c>
      <c r="AM80">
        <v>0.53731342999999998</v>
      </c>
      <c r="AN80">
        <v>0.28358209000000001</v>
      </c>
      <c r="AO80">
        <v>89.212795883861901</v>
      </c>
      <c r="AP80">
        <v>20.025886194029798</v>
      </c>
      <c r="AQ80">
        <v>8.2089549999999997E-2</v>
      </c>
      <c r="AR80">
        <v>109.10599999999999</v>
      </c>
      <c r="AS80">
        <v>0.42537312999999999</v>
      </c>
      <c r="AT80">
        <v>134</v>
      </c>
      <c r="AU80">
        <v>0.15251988999999999</v>
      </c>
      <c r="AV80">
        <v>0.26657825000000002</v>
      </c>
      <c r="AW80">
        <v>0.26200000000000001</v>
      </c>
      <c r="AX80">
        <v>0.46899999999999997</v>
      </c>
      <c r="AY80">
        <v>0.35099999999999998</v>
      </c>
      <c r="AZ80" t="s">
        <v>130</v>
      </c>
      <c r="BA80">
        <v>15986</v>
      </c>
      <c r="BB80">
        <v>642715</v>
      </c>
    </row>
    <row r="81" spans="1:54" x14ac:dyDescent="0.3">
      <c r="A81" t="s">
        <v>143</v>
      </c>
      <c r="B81" t="s">
        <v>277</v>
      </c>
      <c r="C81">
        <v>38</v>
      </c>
      <c r="D81">
        <v>154</v>
      </c>
      <c r="E81">
        <v>7</v>
      </c>
      <c r="F81">
        <v>19</v>
      </c>
      <c r="G81">
        <v>20</v>
      </c>
      <c r="H81">
        <v>0</v>
      </c>
      <c r="I81">
        <v>0.27972027900000002</v>
      </c>
      <c r="J81">
        <v>7.1428570999999996E-2</v>
      </c>
      <c r="K81">
        <v>0.20779220700000001</v>
      </c>
      <c r="L81">
        <v>0.331168831</v>
      </c>
      <c r="M81">
        <v>0.48951048899999999</v>
      </c>
      <c r="N81">
        <v>0.20979021</v>
      </c>
      <c r="O81">
        <v>0.31730769199999997</v>
      </c>
      <c r="P81">
        <v>1.065217391</v>
      </c>
      <c r="Q81">
        <v>0.144144144</v>
      </c>
      <c r="R81">
        <v>0.44144144099999999</v>
      </c>
      <c r="S81">
        <v>0.41441441400000001</v>
      </c>
      <c r="T81">
        <v>0.130434782</v>
      </c>
      <c r="U81">
        <v>0.15217391299999999</v>
      </c>
      <c r="V81">
        <v>2.0408163E-2</v>
      </c>
      <c r="W81">
        <v>0.35821927522683999</v>
      </c>
      <c r="X81">
        <v>0.49131988390105302</v>
      </c>
      <c r="Y81">
        <v>136.47374309319201</v>
      </c>
      <c r="Z81">
        <v>0.33724340000000003</v>
      </c>
      <c r="AA81">
        <v>0.68821292999999994</v>
      </c>
      <c r="AB81">
        <v>0.49006622999999999</v>
      </c>
      <c r="AC81">
        <v>0.64347825999999997</v>
      </c>
      <c r="AD81">
        <v>0.85635359</v>
      </c>
      <c r="AE81">
        <v>0.77364865000000005</v>
      </c>
      <c r="AF81">
        <v>0.43543046000000002</v>
      </c>
      <c r="AG81">
        <v>0.60389610000000005</v>
      </c>
      <c r="AH81">
        <v>0.11037891</v>
      </c>
      <c r="AI81">
        <v>0.43243242999999998</v>
      </c>
      <c r="AJ81">
        <v>0.30630631000000003</v>
      </c>
      <c r="AK81">
        <v>0.26126126</v>
      </c>
      <c r="AL81">
        <v>0.19819819999999999</v>
      </c>
      <c r="AM81">
        <v>0.42342341999999999</v>
      </c>
      <c r="AN81">
        <v>0.37837838000000001</v>
      </c>
      <c r="AO81">
        <v>89.201259853603602</v>
      </c>
      <c r="AP81">
        <v>13.9688258815456</v>
      </c>
      <c r="AQ81">
        <v>9.9099099999999996E-2</v>
      </c>
      <c r="AR81">
        <v>110.11199999999999</v>
      </c>
      <c r="AS81">
        <v>0.44144144000000002</v>
      </c>
      <c r="AT81">
        <v>111</v>
      </c>
      <c r="AU81">
        <v>0.16803953999999999</v>
      </c>
      <c r="AV81">
        <v>0.27841844999999998</v>
      </c>
      <c r="AW81">
        <v>0.27100000000000002</v>
      </c>
      <c r="AX81">
        <v>0.495</v>
      </c>
      <c r="AY81">
        <v>0.35099999999999998</v>
      </c>
      <c r="AZ81" t="s">
        <v>143</v>
      </c>
      <c r="BA81">
        <v>16376</v>
      </c>
      <c r="BB81">
        <v>624424</v>
      </c>
    </row>
    <row r="82" spans="1:54" x14ac:dyDescent="0.3">
      <c r="A82" t="s">
        <v>585</v>
      </c>
      <c r="B82" t="s">
        <v>29</v>
      </c>
      <c r="C82">
        <v>45</v>
      </c>
      <c r="D82">
        <v>184</v>
      </c>
      <c r="E82">
        <v>5</v>
      </c>
      <c r="F82">
        <v>28</v>
      </c>
      <c r="G82">
        <v>20</v>
      </c>
      <c r="H82">
        <v>6</v>
      </c>
      <c r="I82">
        <v>0.325581395</v>
      </c>
      <c r="J82">
        <v>3.8043477999999999E-2</v>
      </c>
      <c r="K82">
        <v>0.141304347</v>
      </c>
      <c r="L82">
        <v>0.364130434</v>
      </c>
      <c r="M82">
        <v>0.45930232500000001</v>
      </c>
      <c r="N82">
        <v>0.13372092999999999</v>
      </c>
      <c r="O82">
        <v>0.35915492900000001</v>
      </c>
      <c r="P82">
        <v>1.4666666660000001</v>
      </c>
      <c r="Q82">
        <v>0.244897959</v>
      </c>
      <c r="R82">
        <v>0.44897959100000001</v>
      </c>
      <c r="S82">
        <v>0.30612244799999999</v>
      </c>
      <c r="T82">
        <v>0.111111111</v>
      </c>
      <c r="U82">
        <v>0.111111111</v>
      </c>
      <c r="V82">
        <v>0.12121212100000001</v>
      </c>
      <c r="W82">
        <v>0.36297089023434598</v>
      </c>
      <c r="X82">
        <v>1.4916660650887399</v>
      </c>
      <c r="Y82">
        <v>137.85484736595001</v>
      </c>
      <c r="Z82">
        <v>0.39598997000000002</v>
      </c>
      <c r="AA82">
        <v>0.73828125</v>
      </c>
      <c r="AB82">
        <v>0.52977099000000005</v>
      </c>
      <c r="AC82">
        <v>0.59493671000000004</v>
      </c>
      <c r="AD82">
        <v>0.93121693000000005</v>
      </c>
      <c r="AE82">
        <v>0.77809797999999997</v>
      </c>
      <c r="AF82">
        <v>0.39083969000000002</v>
      </c>
      <c r="AG82">
        <v>0.67391303999999996</v>
      </c>
      <c r="AH82">
        <v>0.11755725</v>
      </c>
      <c r="AI82">
        <v>0.38775510000000002</v>
      </c>
      <c r="AJ82">
        <v>0.38775510000000002</v>
      </c>
      <c r="AK82">
        <v>0.22448979999999999</v>
      </c>
      <c r="AL82">
        <v>0.18367347000000001</v>
      </c>
      <c r="AM82">
        <v>0.55782312999999994</v>
      </c>
      <c r="AN82">
        <v>0.25850339999999999</v>
      </c>
      <c r="AO82">
        <v>89.1936984592013</v>
      </c>
      <c r="AP82">
        <v>12.451878865559801</v>
      </c>
      <c r="AQ82">
        <v>4.0816329999999998E-2</v>
      </c>
      <c r="AR82">
        <v>109.532</v>
      </c>
      <c r="AS82">
        <v>0.40816327000000002</v>
      </c>
      <c r="AT82">
        <v>147</v>
      </c>
      <c r="AU82">
        <v>0.14656489</v>
      </c>
      <c r="AV82">
        <v>0.26412214000000001</v>
      </c>
      <c r="AW82">
        <v>0.314</v>
      </c>
      <c r="AX82">
        <v>0.44400000000000001</v>
      </c>
      <c r="AY82">
        <v>0.34799999999999998</v>
      </c>
      <c r="AZ82" t="s">
        <v>199</v>
      </c>
      <c r="BA82">
        <v>21636</v>
      </c>
      <c r="BB82">
        <v>665161</v>
      </c>
    </row>
    <row r="83" spans="1:54" x14ac:dyDescent="0.3">
      <c r="A83" t="s">
        <v>94</v>
      </c>
      <c r="B83" t="s">
        <v>88</v>
      </c>
      <c r="C83">
        <v>44</v>
      </c>
      <c r="D83">
        <v>194</v>
      </c>
      <c r="E83">
        <v>7</v>
      </c>
      <c r="F83">
        <v>25</v>
      </c>
      <c r="G83">
        <v>21</v>
      </c>
      <c r="H83">
        <v>6</v>
      </c>
      <c r="I83">
        <v>0.195402298</v>
      </c>
      <c r="J83">
        <v>7.7319586999999995E-2</v>
      </c>
      <c r="K83">
        <v>0.15463917499999999</v>
      </c>
      <c r="L83">
        <v>0.26804123699999999</v>
      </c>
      <c r="M83">
        <v>0.36206896500000002</v>
      </c>
      <c r="N83">
        <v>0.16666666699999999</v>
      </c>
      <c r="O83">
        <v>0.19424460399999999</v>
      </c>
      <c r="P83">
        <v>0.81818181800000001</v>
      </c>
      <c r="Q83">
        <v>0.178082191</v>
      </c>
      <c r="R83">
        <v>0.36986301300000002</v>
      </c>
      <c r="S83">
        <v>0.45205479399999998</v>
      </c>
      <c r="T83">
        <v>9.0909089999999998E-2</v>
      </c>
      <c r="U83">
        <v>0.106060606</v>
      </c>
      <c r="V83">
        <v>9.2592592000000001E-2</v>
      </c>
      <c r="W83">
        <v>0.280547249255721</v>
      </c>
      <c r="X83">
        <v>0.954892492652473</v>
      </c>
      <c r="Y83">
        <v>84.548891945182802</v>
      </c>
      <c r="Z83">
        <v>0.30048077000000001</v>
      </c>
      <c r="AA83">
        <v>0.69781930999999997</v>
      </c>
      <c r="AB83">
        <v>0.47354138000000001</v>
      </c>
      <c r="AC83">
        <v>0.64800000000000002</v>
      </c>
      <c r="AD83">
        <v>0.86607142999999998</v>
      </c>
      <c r="AE83">
        <v>0.78796562000000003</v>
      </c>
      <c r="AF83">
        <v>0.43554953000000002</v>
      </c>
      <c r="AG83">
        <v>0.60309277999999999</v>
      </c>
      <c r="AH83">
        <v>0.10040706000000001</v>
      </c>
      <c r="AI83">
        <v>0.44520547999999999</v>
      </c>
      <c r="AJ83">
        <v>0.34931507000000001</v>
      </c>
      <c r="AK83">
        <v>0.20547945000000001</v>
      </c>
      <c r="AL83">
        <v>0.13698630000000001</v>
      </c>
      <c r="AM83">
        <v>0.53424658000000003</v>
      </c>
      <c r="AN83">
        <v>0.32876712000000002</v>
      </c>
      <c r="AO83">
        <v>89.1084253771551</v>
      </c>
      <c r="AP83">
        <v>18.2186153017241</v>
      </c>
      <c r="AQ83">
        <v>7.5342469999999995E-2</v>
      </c>
      <c r="AR83">
        <v>109.628</v>
      </c>
      <c r="AS83">
        <v>0.43150685</v>
      </c>
      <c r="AT83">
        <v>146</v>
      </c>
      <c r="AU83">
        <v>0.16282225</v>
      </c>
      <c r="AV83">
        <v>0.26322930999999999</v>
      </c>
      <c r="AW83">
        <v>0.27</v>
      </c>
      <c r="AX83">
        <v>0.46500000000000002</v>
      </c>
      <c r="AY83">
        <v>0.34599999999999997</v>
      </c>
      <c r="AZ83" t="s">
        <v>94</v>
      </c>
      <c r="BA83">
        <v>12916</v>
      </c>
      <c r="BB83">
        <v>596019</v>
      </c>
    </row>
    <row r="84" spans="1:54" x14ac:dyDescent="0.3">
      <c r="A84" t="s">
        <v>622</v>
      </c>
      <c r="B84" t="s">
        <v>42</v>
      </c>
      <c r="C84">
        <v>28</v>
      </c>
      <c r="D84">
        <v>75</v>
      </c>
      <c r="E84">
        <v>2</v>
      </c>
      <c r="F84">
        <v>9</v>
      </c>
      <c r="G84">
        <v>7</v>
      </c>
      <c r="H84">
        <v>2</v>
      </c>
      <c r="I84">
        <v>0.21875</v>
      </c>
      <c r="J84">
        <v>0.12</v>
      </c>
      <c r="K84">
        <v>0.22666666599999999</v>
      </c>
      <c r="L84">
        <v>0.32</v>
      </c>
      <c r="M84">
        <v>0.359375</v>
      </c>
      <c r="N84">
        <v>0.140625</v>
      </c>
      <c r="O84">
        <v>0.26086956500000003</v>
      </c>
      <c r="P84">
        <v>0.86363636300000002</v>
      </c>
      <c r="Q84">
        <v>0.127659574</v>
      </c>
      <c r="R84">
        <v>0.404255319</v>
      </c>
      <c r="S84">
        <v>0.46808510599999997</v>
      </c>
      <c r="T84">
        <v>9.0909089999999998E-2</v>
      </c>
      <c r="U84">
        <v>9.0909089999999998E-2</v>
      </c>
      <c r="V84">
        <v>0.105263157</v>
      </c>
      <c r="W84">
        <v>0.30704593578974398</v>
      </c>
      <c r="X84">
        <v>-0.104584910021235</v>
      </c>
      <c r="Y84">
        <v>103.25844525011399</v>
      </c>
      <c r="Z84">
        <v>0.18435753999999999</v>
      </c>
      <c r="AA84">
        <v>0.65986394999999998</v>
      </c>
      <c r="AB84">
        <v>0.39877300999999998</v>
      </c>
      <c r="AC84">
        <v>0.63636364000000001</v>
      </c>
      <c r="AD84">
        <v>0.84536082000000001</v>
      </c>
      <c r="AE84">
        <v>0.79230769000000001</v>
      </c>
      <c r="AF84">
        <v>0.45092025000000002</v>
      </c>
      <c r="AG84">
        <v>0.62666666999999998</v>
      </c>
      <c r="AH84">
        <v>8.2822090000000001E-2</v>
      </c>
      <c r="AI84">
        <v>0.3125</v>
      </c>
      <c r="AJ84">
        <v>0.5</v>
      </c>
      <c r="AK84">
        <v>0.1875</v>
      </c>
      <c r="AL84">
        <v>0.125</v>
      </c>
      <c r="AM84">
        <v>0.5</v>
      </c>
      <c r="AN84">
        <v>0.375</v>
      </c>
      <c r="AO84">
        <v>91.381503490691401</v>
      </c>
      <c r="AP84">
        <v>16.9938744078291</v>
      </c>
      <c r="AQ84">
        <v>0.10416667</v>
      </c>
      <c r="AR84">
        <v>103.3</v>
      </c>
      <c r="AS84">
        <v>0.41666667000000002</v>
      </c>
      <c r="AT84">
        <v>48</v>
      </c>
      <c r="AU84">
        <v>0.19325153</v>
      </c>
      <c r="AV84">
        <v>0.27607362000000002</v>
      </c>
      <c r="AW84">
        <v>0.23499999999999999</v>
      </c>
      <c r="AX84">
        <v>0.437</v>
      </c>
      <c r="AY84">
        <v>0.34499999999999997</v>
      </c>
      <c r="AZ84" t="s">
        <v>622</v>
      </c>
      <c r="BA84">
        <v>24488</v>
      </c>
      <c r="BB84">
        <v>680474</v>
      </c>
    </row>
    <row r="85" spans="1:54" x14ac:dyDescent="0.3">
      <c r="A85" t="s">
        <v>607</v>
      </c>
      <c r="B85" t="s">
        <v>172</v>
      </c>
      <c r="C85">
        <v>30</v>
      </c>
      <c r="D85">
        <v>95</v>
      </c>
      <c r="E85">
        <v>4</v>
      </c>
      <c r="F85">
        <v>15</v>
      </c>
      <c r="G85">
        <v>14</v>
      </c>
      <c r="H85">
        <v>1</v>
      </c>
      <c r="I85">
        <v>0.33333333300000001</v>
      </c>
      <c r="J85">
        <v>0.15789473600000001</v>
      </c>
      <c r="K85">
        <v>0.221052631</v>
      </c>
      <c r="L85">
        <v>0.45263157799999998</v>
      </c>
      <c r="M85">
        <v>0.56000000000000005</v>
      </c>
      <c r="N85">
        <v>0.22666666699999999</v>
      </c>
      <c r="O85">
        <v>0.40384615299999999</v>
      </c>
      <c r="P85">
        <v>1.047619047</v>
      </c>
      <c r="Q85">
        <v>0.23214285700000001</v>
      </c>
      <c r="R85">
        <v>0.39285714199999999</v>
      </c>
      <c r="S85">
        <v>0.375</v>
      </c>
      <c r="T85">
        <v>4.7619046999999998E-2</v>
      </c>
      <c r="U85">
        <v>0.19047618999999999</v>
      </c>
      <c r="V85">
        <v>9.0909089999999998E-2</v>
      </c>
      <c r="W85">
        <v>0.42993680873642798</v>
      </c>
      <c r="X85">
        <v>0.99634220136854801</v>
      </c>
      <c r="Y85">
        <v>184.998736075713</v>
      </c>
      <c r="Z85">
        <v>0.24186046999999999</v>
      </c>
      <c r="AA85">
        <v>0.72327043999999996</v>
      </c>
      <c r="AB85">
        <v>0.44652406</v>
      </c>
      <c r="AC85">
        <v>0.61538462000000005</v>
      </c>
      <c r="AD85">
        <v>0.89565216999999997</v>
      </c>
      <c r="AE85">
        <v>0.80838323000000001</v>
      </c>
      <c r="AF85">
        <v>0.42513369000000001</v>
      </c>
      <c r="AG85">
        <v>0.58947368</v>
      </c>
      <c r="AH85">
        <v>8.5561499999999999E-2</v>
      </c>
      <c r="AI85">
        <v>0.46428571000000002</v>
      </c>
      <c r="AJ85">
        <v>0.33928571000000002</v>
      </c>
      <c r="AK85">
        <v>0.19642857</v>
      </c>
      <c r="AL85">
        <v>0.10714286000000001</v>
      </c>
      <c r="AM85">
        <v>0.55357142999999998</v>
      </c>
      <c r="AN85">
        <v>0.33928571000000002</v>
      </c>
      <c r="AO85">
        <v>90.004525320870499</v>
      </c>
      <c r="AP85">
        <v>17.3845530918666</v>
      </c>
      <c r="AQ85">
        <v>7.1428569999999997E-2</v>
      </c>
      <c r="AR85">
        <v>108.49</v>
      </c>
      <c r="AS85">
        <v>0.41071428999999998</v>
      </c>
      <c r="AT85">
        <v>56</v>
      </c>
      <c r="AU85">
        <v>0.16310160000000001</v>
      </c>
      <c r="AV85">
        <v>0.2486631</v>
      </c>
      <c r="AW85">
        <v>0.25</v>
      </c>
      <c r="AX85">
        <v>0.40699999999999997</v>
      </c>
      <c r="AY85">
        <v>0.34499999999999997</v>
      </c>
      <c r="AZ85" t="s">
        <v>607</v>
      </c>
      <c r="BA85">
        <v>24934</v>
      </c>
      <c r="BB85">
        <v>681807</v>
      </c>
    </row>
    <row r="86" spans="1:54" x14ac:dyDescent="0.3">
      <c r="A86" t="s">
        <v>367</v>
      </c>
      <c r="B86" t="s">
        <v>269</v>
      </c>
      <c r="C86">
        <v>44</v>
      </c>
      <c r="D86">
        <v>156</v>
      </c>
      <c r="E86">
        <v>3</v>
      </c>
      <c r="F86">
        <v>19</v>
      </c>
      <c r="G86">
        <v>17</v>
      </c>
      <c r="H86">
        <v>7</v>
      </c>
      <c r="I86">
        <v>0.29370629300000001</v>
      </c>
      <c r="J86">
        <v>7.0512820000000004E-2</v>
      </c>
      <c r="K86">
        <v>0.16666666599999999</v>
      </c>
      <c r="L86">
        <v>0.34193548299999998</v>
      </c>
      <c r="M86">
        <v>0.398601398</v>
      </c>
      <c r="N86">
        <v>0.104895105</v>
      </c>
      <c r="O86">
        <v>0.33913043399999998</v>
      </c>
      <c r="P86">
        <v>1.421052631</v>
      </c>
      <c r="Q86">
        <v>0.22033898299999999</v>
      </c>
      <c r="R86">
        <v>0.457627118</v>
      </c>
      <c r="S86">
        <v>0.32203389799999999</v>
      </c>
      <c r="T86">
        <v>2.6315788999999999E-2</v>
      </c>
      <c r="U86">
        <v>7.8947368000000004E-2</v>
      </c>
      <c r="V86">
        <v>0.111111111</v>
      </c>
      <c r="W86">
        <v>0.32661762562664998</v>
      </c>
      <c r="X86">
        <v>1.02231370795799</v>
      </c>
      <c r="Y86">
        <v>116.499994398371</v>
      </c>
      <c r="Z86">
        <v>0.38650307</v>
      </c>
      <c r="AA86">
        <v>0.71428570999999996</v>
      </c>
      <c r="AB86">
        <v>0.52714536000000001</v>
      </c>
      <c r="AC86">
        <v>0.77777777999999997</v>
      </c>
      <c r="AD86">
        <v>0.88</v>
      </c>
      <c r="AE86">
        <v>0.83720930000000005</v>
      </c>
      <c r="AF86">
        <v>0.4290718</v>
      </c>
      <c r="AG86">
        <v>0.69230769000000003</v>
      </c>
      <c r="AH86">
        <v>8.5814360000000006E-2</v>
      </c>
      <c r="AI86">
        <v>0.30252100999999998</v>
      </c>
      <c r="AJ86">
        <v>0.47058823999999999</v>
      </c>
      <c r="AK86">
        <v>0.22689076</v>
      </c>
      <c r="AL86">
        <v>0.15966387000000001</v>
      </c>
      <c r="AM86">
        <v>0.52941176000000001</v>
      </c>
      <c r="AN86">
        <v>0.31092437000000001</v>
      </c>
      <c r="AO86">
        <v>90.004791777012699</v>
      </c>
      <c r="AP86">
        <v>10.1239127466234</v>
      </c>
      <c r="AQ86">
        <v>7.5630249999999996E-2</v>
      </c>
      <c r="AR86">
        <v>109.354</v>
      </c>
      <c r="AS86">
        <v>0.47058823999999999</v>
      </c>
      <c r="AT86">
        <v>119</v>
      </c>
      <c r="AU86">
        <v>0.14886165000000001</v>
      </c>
      <c r="AV86">
        <v>0.23467600999999999</v>
      </c>
      <c r="AW86">
        <v>0.29599999999999999</v>
      </c>
      <c r="AX86">
        <v>0.46100000000000002</v>
      </c>
      <c r="AY86">
        <v>0.34499999999999997</v>
      </c>
      <c r="AZ86" t="s">
        <v>367</v>
      </c>
      <c r="BA86">
        <v>29490</v>
      </c>
      <c r="BB86">
        <v>701538</v>
      </c>
    </row>
    <row r="87" spans="1:54" x14ac:dyDescent="0.3">
      <c r="A87" t="s">
        <v>87</v>
      </c>
      <c r="B87" t="s">
        <v>88</v>
      </c>
      <c r="C87">
        <v>44</v>
      </c>
      <c r="D87">
        <v>189</v>
      </c>
      <c r="E87">
        <v>10</v>
      </c>
      <c r="F87">
        <v>27</v>
      </c>
      <c r="G87">
        <v>23</v>
      </c>
      <c r="H87">
        <v>1</v>
      </c>
      <c r="I87">
        <v>0.226190476</v>
      </c>
      <c r="J87">
        <v>8.9947088999999994E-2</v>
      </c>
      <c r="K87">
        <v>0.19047618999999999</v>
      </c>
      <c r="L87">
        <v>0.30687830599999999</v>
      </c>
      <c r="M87">
        <v>0.45833333300000001</v>
      </c>
      <c r="N87">
        <v>0.23214285700000001</v>
      </c>
      <c r="O87">
        <v>0.227642276</v>
      </c>
      <c r="P87">
        <v>0.91666666600000002</v>
      </c>
      <c r="Q87">
        <v>0.12878787799999999</v>
      </c>
      <c r="R87">
        <v>0.41666666600000002</v>
      </c>
      <c r="S87">
        <v>0.45454545400000002</v>
      </c>
      <c r="T87">
        <v>0.15</v>
      </c>
      <c r="U87">
        <v>0.16666666599999999</v>
      </c>
      <c r="V87">
        <v>9.0909089999999998E-2</v>
      </c>
      <c r="W87">
        <v>0.33147460285992503</v>
      </c>
      <c r="X87">
        <v>0.55792111638213404</v>
      </c>
      <c r="Y87">
        <v>119.129864048415</v>
      </c>
      <c r="Z87">
        <v>0.31807228999999998</v>
      </c>
      <c r="AA87">
        <v>0.65396825000000003</v>
      </c>
      <c r="AB87">
        <v>0.46301369999999997</v>
      </c>
      <c r="AC87">
        <v>0.66666667000000002</v>
      </c>
      <c r="AD87">
        <v>0.88834950999999995</v>
      </c>
      <c r="AE87">
        <v>0.80177514999999999</v>
      </c>
      <c r="AF87">
        <v>0.43150685</v>
      </c>
      <c r="AG87">
        <v>0.57671958000000001</v>
      </c>
      <c r="AH87">
        <v>9.1530050000000002E-2</v>
      </c>
      <c r="AI87">
        <v>0.42424242000000001</v>
      </c>
      <c r="AJ87">
        <v>0.28787879</v>
      </c>
      <c r="AK87">
        <v>0.28787879</v>
      </c>
      <c r="AL87">
        <v>0.17424242000000001</v>
      </c>
      <c r="AM87">
        <v>0.53787879000000005</v>
      </c>
      <c r="AN87">
        <v>0.28787879</v>
      </c>
      <c r="AO87">
        <v>88.024729793233007</v>
      </c>
      <c r="AP87">
        <v>14.716487569020201</v>
      </c>
      <c r="AQ87">
        <v>0.11278195000000001</v>
      </c>
      <c r="AR87">
        <v>115.3</v>
      </c>
      <c r="AS87">
        <v>0.36090225999999997</v>
      </c>
      <c r="AT87">
        <v>133</v>
      </c>
      <c r="AU87">
        <v>0.17622951000000001</v>
      </c>
      <c r="AV87">
        <v>0.26775956000000001</v>
      </c>
      <c r="AW87">
        <v>0.25600000000000001</v>
      </c>
      <c r="AX87">
        <v>0.47299999999999998</v>
      </c>
      <c r="AY87">
        <v>0.34399999999999997</v>
      </c>
      <c r="AZ87" t="s">
        <v>87</v>
      </c>
      <c r="BA87">
        <v>19251</v>
      </c>
      <c r="BB87">
        <v>624413</v>
      </c>
    </row>
    <row r="88" spans="1:54" x14ac:dyDescent="0.3">
      <c r="A88" t="s">
        <v>537</v>
      </c>
      <c r="B88" t="s">
        <v>272</v>
      </c>
      <c r="C88">
        <v>38</v>
      </c>
      <c r="D88">
        <v>133</v>
      </c>
      <c r="E88">
        <v>4</v>
      </c>
      <c r="F88">
        <v>19</v>
      </c>
      <c r="G88">
        <v>11</v>
      </c>
      <c r="H88">
        <v>6</v>
      </c>
      <c r="I88">
        <v>0.258928571</v>
      </c>
      <c r="J88">
        <v>0.12781954800000001</v>
      </c>
      <c r="K88">
        <v>0.27067669100000002</v>
      </c>
      <c r="L88">
        <v>0.36363636300000002</v>
      </c>
      <c r="M88">
        <v>0.39285714199999999</v>
      </c>
      <c r="N88">
        <v>0.133928571</v>
      </c>
      <c r="O88">
        <v>0.34246575299999998</v>
      </c>
      <c r="P88">
        <v>0.75862068900000001</v>
      </c>
      <c r="Q88">
        <v>0.33766233699999998</v>
      </c>
      <c r="R88">
        <v>0.28571428500000001</v>
      </c>
      <c r="S88">
        <v>0.37662337600000001</v>
      </c>
      <c r="T88">
        <v>0.10344827500000001</v>
      </c>
      <c r="U88">
        <v>0.13793103400000001</v>
      </c>
      <c r="V88">
        <v>0.13636363600000001</v>
      </c>
      <c r="W88">
        <v>0.336285812579668</v>
      </c>
      <c r="X88">
        <v>0.91631698757387603</v>
      </c>
      <c r="Y88">
        <v>123.240768281109</v>
      </c>
      <c r="Z88">
        <v>0.30194805000000002</v>
      </c>
      <c r="AA88">
        <v>0.72489082999999999</v>
      </c>
      <c r="AB88">
        <v>0.48230911999999998</v>
      </c>
      <c r="AC88">
        <v>0.56989246999999998</v>
      </c>
      <c r="AD88">
        <v>0.83734940000000002</v>
      </c>
      <c r="AE88">
        <v>0.74131274000000003</v>
      </c>
      <c r="AF88">
        <v>0.42644320000000002</v>
      </c>
      <c r="AG88">
        <v>0.63909773999999997</v>
      </c>
      <c r="AH88">
        <v>0.12476723000000001</v>
      </c>
      <c r="AI88">
        <v>0.46753246999999998</v>
      </c>
      <c r="AJ88">
        <v>0.36363635999999999</v>
      </c>
      <c r="AK88">
        <v>0.16883117</v>
      </c>
      <c r="AL88">
        <v>0.19480518999999999</v>
      </c>
      <c r="AM88">
        <v>0.62337662000000005</v>
      </c>
      <c r="AN88">
        <v>0.18181818</v>
      </c>
      <c r="AO88">
        <v>88.271332183441501</v>
      </c>
      <c r="AP88">
        <v>16.476733085436699</v>
      </c>
      <c r="AQ88">
        <v>3.8461540000000002E-2</v>
      </c>
      <c r="AR88">
        <v>106.562</v>
      </c>
      <c r="AS88">
        <v>0.29487179000000002</v>
      </c>
      <c r="AT88">
        <v>78</v>
      </c>
      <c r="AU88">
        <v>0.15456238</v>
      </c>
      <c r="AV88">
        <v>0.27932961000000001</v>
      </c>
      <c r="AW88">
        <v>0.27100000000000002</v>
      </c>
      <c r="AX88">
        <v>0.39500000000000002</v>
      </c>
      <c r="AY88">
        <v>0.34399999999999997</v>
      </c>
      <c r="AZ88" t="s">
        <v>537</v>
      </c>
      <c r="BA88">
        <v>24589</v>
      </c>
      <c r="BB88">
        <v>680700</v>
      </c>
    </row>
    <row r="89" spans="1:54" x14ac:dyDescent="0.3">
      <c r="A89" t="s">
        <v>67</v>
      </c>
      <c r="B89" t="s">
        <v>46</v>
      </c>
      <c r="C89">
        <v>37</v>
      </c>
      <c r="D89">
        <v>160</v>
      </c>
      <c r="E89">
        <v>5</v>
      </c>
      <c r="F89">
        <v>23</v>
      </c>
      <c r="G89">
        <v>16</v>
      </c>
      <c r="H89">
        <v>1</v>
      </c>
      <c r="I89">
        <v>0.27702702699999998</v>
      </c>
      <c r="J89">
        <v>6.25E-2</v>
      </c>
      <c r="K89">
        <v>0.25</v>
      </c>
      <c r="L89">
        <v>0.32500000000000001</v>
      </c>
      <c r="M89">
        <v>0.43243243199999998</v>
      </c>
      <c r="N89">
        <v>0.155405405</v>
      </c>
      <c r="O89">
        <v>0.34615384599999999</v>
      </c>
      <c r="P89">
        <v>1.2307692299999999</v>
      </c>
      <c r="Q89">
        <v>0.201834862</v>
      </c>
      <c r="R89">
        <v>0.44036697200000002</v>
      </c>
      <c r="S89">
        <v>0.357798165</v>
      </c>
      <c r="T89">
        <v>0.15384615300000001</v>
      </c>
      <c r="U89">
        <v>0.128205128</v>
      </c>
      <c r="V89">
        <v>8.3333332999999996E-2</v>
      </c>
      <c r="W89">
        <v>0.33314393833279599</v>
      </c>
      <c r="X89">
        <v>0.89948891544357101</v>
      </c>
      <c r="Y89">
        <v>115.11817184026</v>
      </c>
      <c r="Z89">
        <v>0.33045976999999999</v>
      </c>
      <c r="AA89">
        <v>0.73033707999999997</v>
      </c>
      <c r="AB89">
        <v>0.50406503999999996</v>
      </c>
      <c r="AC89">
        <v>0.63478261000000002</v>
      </c>
      <c r="AD89">
        <v>0.87692307999999997</v>
      </c>
      <c r="AE89">
        <v>0.78709677</v>
      </c>
      <c r="AF89">
        <v>0.43414634000000002</v>
      </c>
      <c r="AG89">
        <v>0.58125000000000004</v>
      </c>
      <c r="AH89">
        <v>0.10731707</v>
      </c>
      <c r="AI89">
        <v>0.39449540999999999</v>
      </c>
      <c r="AJ89">
        <v>0.35779817000000003</v>
      </c>
      <c r="AK89">
        <v>0.24770642000000001</v>
      </c>
      <c r="AL89">
        <v>0.16513760999999999</v>
      </c>
      <c r="AM89">
        <v>0.46788991000000002</v>
      </c>
      <c r="AN89">
        <v>0.36697247999999999</v>
      </c>
      <c r="AO89">
        <v>89.730997348050394</v>
      </c>
      <c r="AP89">
        <v>11.108642578125</v>
      </c>
      <c r="AQ89">
        <v>9.1743119999999997E-2</v>
      </c>
      <c r="AR89">
        <v>109.164</v>
      </c>
      <c r="AS89">
        <v>0.50458716000000003</v>
      </c>
      <c r="AT89">
        <v>109</v>
      </c>
      <c r="AU89">
        <v>0.15121951</v>
      </c>
      <c r="AV89">
        <v>0.25853659000000001</v>
      </c>
      <c r="AW89">
        <v>0.27400000000000002</v>
      </c>
      <c r="AX89">
        <v>0.47699999999999998</v>
      </c>
      <c r="AY89">
        <v>0.34300000000000003</v>
      </c>
      <c r="AZ89" t="s">
        <v>67</v>
      </c>
      <c r="BA89">
        <v>11739</v>
      </c>
      <c r="BB89">
        <v>592663</v>
      </c>
    </row>
    <row r="90" spans="1:54" x14ac:dyDescent="0.3">
      <c r="A90" t="s">
        <v>614</v>
      </c>
      <c r="B90" t="s">
        <v>61</v>
      </c>
      <c r="C90">
        <v>26</v>
      </c>
      <c r="D90">
        <v>74</v>
      </c>
      <c r="E90">
        <v>1</v>
      </c>
      <c r="F90">
        <v>5</v>
      </c>
      <c r="G90">
        <v>7</v>
      </c>
      <c r="H90">
        <v>0</v>
      </c>
      <c r="I90">
        <v>0.215384615</v>
      </c>
      <c r="J90">
        <v>0.10810810799999999</v>
      </c>
      <c r="K90">
        <v>0.21621621599999999</v>
      </c>
      <c r="L90">
        <v>0.31081080999999999</v>
      </c>
      <c r="M90">
        <v>0.27692307599999999</v>
      </c>
      <c r="N90">
        <v>6.1538461000000003E-2</v>
      </c>
      <c r="O90">
        <v>0.27083333300000001</v>
      </c>
      <c r="P90">
        <v>1.4705882349999999</v>
      </c>
      <c r="Q90">
        <v>0.14285714199999999</v>
      </c>
      <c r="R90">
        <v>0.51020408100000003</v>
      </c>
      <c r="S90">
        <v>0.34693877499999998</v>
      </c>
      <c r="T90">
        <v>0.235294117</v>
      </c>
      <c r="U90">
        <v>5.8823528999999999E-2</v>
      </c>
      <c r="V90">
        <v>0.04</v>
      </c>
      <c r="W90">
        <v>0.27521869218027201</v>
      </c>
      <c r="X90">
        <v>0.41234930050645502</v>
      </c>
      <c r="Y90">
        <v>76.571022699410406</v>
      </c>
      <c r="Z90">
        <v>0.27976190000000001</v>
      </c>
      <c r="AA90">
        <v>0.68</v>
      </c>
      <c r="AB90">
        <v>0.45051194999999999</v>
      </c>
      <c r="AC90">
        <v>0.53191489000000003</v>
      </c>
      <c r="AD90">
        <v>0.90588234999999995</v>
      </c>
      <c r="AE90">
        <v>0.77272726999999997</v>
      </c>
      <c r="AF90">
        <v>0.42662116</v>
      </c>
      <c r="AG90">
        <v>0.70270270000000001</v>
      </c>
      <c r="AH90">
        <v>0.10238907999999999</v>
      </c>
      <c r="AI90">
        <v>0.32653061</v>
      </c>
      <c r="AJ90">
        <v>0.51020407999999995</v>
      </c>
      <c r="AK90">
        <v>0.16326531</v>
      </c>
      <c r="AL90">
        <v>0.10204082</v>
      </c>
      <c r="AM90">
        <v>0.36734694000000001</v>
      </c>
      <c r="AN90">
        <v>0.53061223999999996</v>
      </c>
      <c r="AO90">
        <v>93.089435188137699</v>
      </c>
      <c r="AP90">
        <v>13.551558514030599</v>
      </c>
      <c r="AQ90">
        <v>6.1224489999999999E-2</v>
      </c>
      <c r="AR90">
        <v>106.10899999999999</v>
      </c>
      <c r="AS90">
        <v>0.57142857000000002</v>
      </c>
      <c r="AT90">
        <v>49</v>
      </c>
      <c r="AU90">
        <v>0.19453925</v>
      </c>
      <c r="AV90">
        <v>0.29692833000000002</v>
      </c>
      <c r="AW90">
        <v>0.25700000000000001</v>
      </c>
      <c r="AX90">
        <v>0.435</v>
      </c>
      <c r="AY90">
        <v>0.34300000000000003</v>
      </c>
      <c r="AZ90" t="s">
        <v>614</v>
      </c>
      <c r="BA90">
        <v>13620</v>
      </c>
      <c r="BB90">
        <v>608348</v>
      </c>
    </row>
    <row r="91" spans="1:54" x14ac:dyDescent="0.3">
      <c r="A91" t="s">
        <v>610</v>
      </c>
      <c r="B91" t="s">
        <v>274</v>
      </c>
      <c r="C91">
        <v>30</v>
      </c>
      <c r="D91">
        <v>86</v>
      </c>
      <c r="E91">
        <v>4</v>
      </c>
      <c r="F91">
        <v>8</v>
      </c>
      <c r="G91">
        <v>10</v>
      </c>
      <c r="H91">
        <v>2</v>
      </c>
      <c r="I91">
        <v>0.30487804800000001</v>
      </c>
      <c r="J91">
        <v>4.6511627E-2</v>
      </c>
      <c r="K91">
        <v>0.19767441799999999</v>
      </c>
      <c r="L91">
        <v>0.33720930199999999</v>
      </c>
      <c r="M91">
        <v>0.487804878</v>
      </c>
      <c r="N91">
        <v>0.18292683000000001</v>
      </c>
      <c r="O91">
        <v>0.344262295</v>
      </c>
      <c r="P91">
        <v>1.3636363629999999</v>
      </c>
      <c r="Q91">
        <v>0.1875</v>
      </c>
      <c r="R91">
        <v>0.46875</v>
      </c>
      <c r="S91">
        <v>0.34375</v>
      </c>
      <c r="T91">
        <v>0.181818181</v>
      </c>
      <c r="U91">
        <v>0.181818181</v>
      </c>
      <c r="V91">
        <v>0.1</v>
      </c>
      <c r="W91">
        <v>0.36104292786398601</v>
      </c>
      <c r="X91">
        <v>0.49178296113630099</v>
      </c>
      <c r="Y91">
        <v>134.70160053843401</v>
      </c>
      <c r="Z91">
        <v>0.34459458999999998</v>
      </c>
      <c r="AA91">
        <v>0.80689655000000005</v>
      </c>
      <c r="AB91">
        <v>0.57337883999999995</v>
      </c>
      <c r="AC91">
        <v>0.62745097999999999</v>
      </c>
      <c r="AD91">
        <v>0.76923076999999995</v>
      </c>
      <c r="AE91">
        <v>0.72619047999999997</v>
      </c>
      <c r="AF91">
        <v>0.49488054999999997</v>
      </c>
      <c r="AG91">
        <v>0.75581394999999996</v>
      </c>
      <c r="AH91">
        <v>0.15646259000000001</v>
      </c>
      <c r="AI91">
        <v>0.35384615000000003</v>
      </c>
      <c r="AJ91">
        <v>0.38461538000000001</v>
      </c>
      <c r="AK91">
        <v>0.26153845999999997</v>
      </c>
      <c r="AL91">
        <v>0.26153845999999997</v>
      </c>
      <c r="AM91">
        <v>0.49230769000000002</v>
      </c>
      <c r="AN91">
        <v>0.24615385000000001</v>
      </c>
      <c r="AO91">
        <v>86.664146423339801</v>
      </c>
      <c r="AP91">
        <v>7.3402695655822701</v>
      </c>
      <c r="AQ91">
        <v>7.6923080000000005E-2</v>
      </c>
      <c r="AR91">
        <v>109.837</v>
      </c>
      <c r="AS91">
        <v>0.36923076999999999</v>
      </c>
      <c r="AT91">
        <v>65</v>
      </c>
      <c r="AU91">
        <v>0.11564626</v>
      </c>
      <c r="AV91">
        <v>0.27210884000000002</v>
      </c>
      <c r="AW91">
        <v>0.28399999999999997</v>
      </c>
      <c r="AX91">
        <v>0.48199999999999998</v>
      </c>
      <c r="AY91">
        <v>0.34200000000000003</v>
      </c>
      <c r="AZ91" t="s">
        <v>610</v>
      </c>
      <c r="BA91">
        <v>25543</v>
      </c>
      <c r="BB91">
        <v>686676</v>
      </c>
    </row>
    <row r="92" spans="1:54" x14ac:dyDescent="0.3">
      <c r="A92" t="s">
        <v>289</v>
      </c>
      <c r="B92" t="s">
        <v>278</v>
      </c>
      <c r="C92">
        <v>24</v>
      </c>
      <c r="D92">
        <v>83</v>
      </c>
      <c r="E92">
        <v>1</v>
      </c>
      <c r="F92">
        <v>4</v>
      </c>
      <c r="G92">
        <v>9</v>
      </c>
      <c r="H92">
        <v>0</v>
      </c>
      <c r="I92">
        <v>0.22666666599999999</v>
      </c>
      <c r="J92">
        <v>7.2289155999999993E-2</v>
      </c>
      <c r="K92">
        <v>0.28915662600000003</v>
      </c>
      <c r="L92">
        <v>0.30120481900000001</v>
      </c>
      <c r="M92">
        <v>0.34666666600000001</v>
      </c>
      <c r="N92">
        <v>0.12</v>
      </c>
      <c r="O92">
        <v>0.32</v>
      </c>
      <c r="P92">
        <v>1.769230769</v>
      </c>
      <c r="Q92">
        <v>0.29411764699999998</v>
      </c>
      <c r="R92">
        <v>0.45098039200000001</v>
      </c>
      <c r="S92">
        <v>0.25490195999999998</v>
      </c>
      <c r="T92">
        <v>0</v>
      </c>
      <c r="U92">
        <v>7.6923076000000007E-2</v>
      </c>
      <c r="V92">
        <v>4.3478259999999998E-2</v>
      </c>
      <c r="W92">
        <v>0.292230967297611</v>
      </c>
      <c r="X92">
        <v>1.59652116733747E-2</v>
      </c>
      <c r="Y92">
        <v>85.431135578488195</v>
      </c>
      <c r="Z92">
        <v>0.35751295</v>
      </c>
      <c r="AA92">
        <v>0.58267716999999997</v>
      </c>
      <c r="AB92">
        <v>0.44687500000000002</v>
      </c>
      <c r="AC92">
        <v>0.65217391000000002</v>
      </c>
      <c r="AD92">
        <v>0.81081080999999999</v>
      </c>
      <c r="AE92">
        <v>0.73426572999999995</v>
      </c>
      <c r="AF92">
        <v>0.39687499999999998</v>
      </c>
      <c r="AG92">
        <v>0.63855421999999995</v>
      </c>
      <c r="AH92">
        <v>0.11874999999999999</v>
      </c>
      <c r="AI92">
        <v>0.37254902000000001</v>
      </c>
      <c r="AJ92">
        <v>0.33333332999999998</v>
      </c>
      <c r="AK92">
        <v>0.29411765000000001</v>
      </c>
      <c r="AL92">
        <v>0.17647059000000001</v>
      </c>
      <c r="AM92">
        <v>0.50980391999999997</v>
      </c>
      <c r="AN92">
        <v>0.31372549</v>
      </c>
      <c r="AO92">
        <v>85.33447265625</v>
      </c>
      <c r="AP92">
        <v>9.8586838666130507</v>
      </c>
      <c r="AQ92">
        <v>5.8823529999999999E-2</v>
      </c>
      <c r="AR92">
        <v>109.876</v>
      </c>
      <c r="AS92">
        <v>0.37254902000000001</v>
      </c>
      <c r="AT92">
        <v>51</v>
      </c>
      <c r="AU92">
        <v>0.21249999999999999</v>
      </c>
      <c r="AV92">
        <v>0.33124999999999999</v>
      </c>
      <c r="AW92">
        <v>0.27700000000000002</v>
      </c>
      <c r="AX92">
        <v>0.43099999999999999</v>
      </c>
      <c r="AY92">
        <v>0.34100000000000003</v>
      </c>
      <c r="AZ92" t="s">
        <v>289</v>
      </c>
      <c r="BA92">
        <v>15279</v>
      </c>
      <c r="BB92">
        <v>643265</v>
      </c>
    </row>
    <row r="93" spans="1:54" x14ac:dyDescent="0.3">
      <c r="A93" t="s">
        <v>176</v>
      </c>
      <c r="B93" t="s">
        <v>19</v>
      </c>
      <c r="C93">
        <v>38</v>
      </c>
      <c r="D93">
        <v>146</v>
      </c>
      <c r="E93">
        <v>4</v>
      </c>
      <c r="F93">
        <v>17</v>
      </c>
      <c r="G93">
        <v>16</v>
      </c>
      <c r="H93">
        <v>0</v>
      </c>
      <c r="I93">
        <v>0.238461538</v>
      </c>
      <c r="J93">
        <v>8.2191780000000006E-2</v>
      </c>
      <c r="K93">
        <v>0.15753424599999999</v>
      </c>
      <c r="L93">
        <v>0.30821917799999998</v>
      </c>
      <c r="M93">
        <v>0.39230769199999999</v>
      </c>
      <c r="N93">
        <v>0.15384615400000001</v>
      </c>
      <c r="O93">
        <v>0.257142857</v>
      </c>
      <c r="P93">
        <v>0.6875</v>
      </c>
      <c r="Q93">
        <v>0.25688073300000003</v>
      </c>
      <c r="R93">
        <v>0.30275229300000001</v>
      </c>
      <c r="S93">
        <v>0.44036697200000002</v>
      </c>
      <c r="T93">
        <v>0.125</v>
      </c>
      <c r="U93">
        <v>8.3333332999999996E-2</v>
      </c>
      <c r="V93">
        <v>6.0606060000000003E-2</v>
      </c>
      <c r="W93">
        <v>0.31048085387438901</v>
      </c>
      <c r="X93">
        <v>-2.70608736965679E-2</v>
      </c>
      <c r="Y93">
        <v>102.409354626816</v>
      </c>
      <c r="Z93">
        <v>0.3</v>
      </c>
      <c r="AA93">
        <v>0.68181818000000005</v>
      </c>
      <c r="AB93">
        <v>0.47169811</v>
      </c>
      <c r="AC93">
        <v>0.78095238</v>
      </c>
      <c r="AD93">
        <v>0.88717948999999996</v>
      </c>
      <c r="AE93">
        <v>0.85</v>
      </c>
      <c r="AF93">
        <v>0.44968553</v>
      </c>
      <c r="AG93">
        <v>0.55479451999999996</v>
      </c>
      <c r="AH93">
        <v>7.0643639999999994E-2</v>
      </c>
      <c r="AI93">
        <v>0.43119266000000001</v>
      </c>
      <c r="AJ93">
        <v>0.36697247999999999</v>
      </c>
      <c r="AK93">
        <v>0.20183486</v>
      </c>
      <c r="AL93">
        <v>0.18348623999999999</v>
      </c>
      <c r="AM93">
        <v>0.48623853</v>
      </c>
      <c r="AN93">
        <v>0.33027522999999998</v>
      </c>
      <c r="AO93">
        <v>88.268133600917395</v>
      </c>
      <c r="AP93">
        <v>19.460601526662799</v>
      </c>
      <c r="AQ93">
        <v>4.5871559999999999E-2</v>
      </c>
      <c r="AR93">
        <v>106.753</v>
      </c>
      <c r="AS93">
        <v>0.36697247999999999</v>
      </c>
      <c r="AT93">
        <v>109</v>
      </c>
      <c r="AU93">
        <v>0.17739403000000001</v>
      </c>
      <c r="AV93">
        <v>0.24803768000000001</v>
      </c>
      <c r="AW93">
        <v>0.27300000000000002</v>
      </c>
      <c r="AX93">
        <v>0.42399999999999999</v>
      </c>
      <c r="AY93">
        <v>0.34</v>
      </c>
      <c r="AZ93" t="s">
        <v>176</v>
      </c>
      <c r="BA93">
        <v>5235</v>
      </c>
      <c r="BB93">
        <v>457759</v>
      </c>
    </row>
    <row r="94" spans="1:54" x14ac:dyDescent="0.3">
      <c r="A94" t="s">
        <v>178</v>
      </c>
      <c r="B94" t="s">
        <v>29</v>
      </c>
      <c r="C94">
        <v>44</v>
      </c>
      <c r="D94">
        <v>198</v>
      </c>
      <c r="E94">
        <v>7</v>
      </c>
      <c r="F94">
        <v>29</v>
      </c>
      <c r="G94">
        <v>14</v>
      </c>
      <c r="H94">
        <v>7</v>
      </c>
      <c r="I94">
        <v>0.311111111</v>
      </c>
      <c r="J94">
        <v>8.0808080000000004E-2</v>
      </c>
      <c r="K94">
        <v>0.16161616100000001</v>
      </c>
      <c r="L94">
        <v>0.37373737299999998</v>
      </c>
      <c r="M94">
        <v>0.48333333299999998</v>
      </c>
      <c r="N94">
        <v>0.17222222200000001</v>
      </c>
      <c r="O94">
        <v>0.34751773000000002</v>
      </c>
      <c r="P94">
        <v>1.117647058</v>
      </c>
      <c r="Q94">
        <v>0.25</v>
      </c>
      <c r="R94">
        <v>0.39583333300000001</v>
      </c>
      <c r="S94">
        <v>0.35416666600000002</v>
      </c>
      <c r="T94">
        <v>7.8431371999999999E-2</v>
      </c>
      <c r="U94">
        <v>0.13725490100000001</v>
      </c>
      <c r="V94">
        <v>5.2631577999999998E-2</v>
      </c>
      <c r="W94">
        <v>0.37614297443234901</v>
      </c>
      <c r="X94">
        <v>1.62153514995012</v>
      </c>
      <c r="Y94">
        <v>146.884235315072</v>
      </c>
      <c r="Z94">
        <v>0.37142857000000001</v>
      </c>
      <c r="AA94">
        <v>0.67465752999999995</v>
      </c>
      <c r="AB94">
        <v>0.48995983999999998</v>
      </c>
      <c r="AC94">
        <v>0.74556213000000005</v>
      </c>
      <c r="AD94">
        <v>0.91370558000000002</v>
      </c>
      <c r="AE94">
        <v>0.83606557000000004</v>
      </c>
      <c r="AF94">
        <v>0.39089691999999998</v>
      </c>
      <c r="AG94">
        <v>0.63131313</v>
      </c>
      <c r="AH94">
        <v>8.0213900000000005E-2</v>
      </c>
      <c r="AI94">
        <v>0.60810810999999998</v>
      </c>
      <c r="AJ94">
        <v>0.28378377999999999</v>
      </c>
      <c r="AK94">
        <v>0.10810810999999999</v>
      </c>
      <c r="AL94">
        <v>0.13513513999999999</v>
      </c>
      <c r="AM94">
        <v>0.59459459000000003</v>
      </c>
      <c r="AN94">
        <v>0.27027026999999998</v>
      </c>
      <c r="AO94">
        <v>87.339823404947893</v>
      </c>
      <c r="AP94">
        <v>16.8571404351128</v>
      </c>
      <c r="AQ94">
        <v>8.108108E-2</v>
      </c>
      <c r="AR94">
        <v>106.947</v>
      </c>
      <c r="AS94">
        <v>0.32432432</v>
      </c>
      <c r="AT94">
        <v>148</v>
      </c>
      <c r="AU94">
        <v>0.15775401</v>
      </c>
      <c r="AV94">
        <v>0.23796791</v>
      </c>
      <c r="AW94">
        <v>0.27300000000000002</v>
      </c>
      <c r="AX94">
        <v>0.44600000000000001</v>
      </c>
      <c r="AY94">
        <v>0.34</v>
      </c>
      <c r="AZ94" t="s">
        <v>178</v>
      </c>
      <c r="BA94">
        <v>5417</v>
      </c>
      <c r="BB94">
        <v>514888</v>
      </c>
    </row>
    <row r="95" spans="1:54" x14ac:dyDescent="0.3">
      <c r="A95" t="s">
        <v>641</v>
      </c>
      <c r="B95" t="s">
        <v>278</v>
      </c>
      <c r="C95">
        <v>28</v>
      </c>
      <c r="D95">
        <v>71</v>
      </c>
      <c r="E95">
        <v>4</v>
      </c>
      <c r="F95">
        <v>10</v>
      </c>
      <c r="G95">
        <v>18</v>
      </c>
      <c r="H95">
        <v>6</v>
      </c>
      <c r="I95">
        <v>0.322580645</v>
      </c>
      <c r="J95">
        <v>7.0422534999999994E-2</v>
      </c>
      <c r="K95">
        <v>0.22535211199999999</v>
      </c>
      <c r="L95">
        <v>0.38571428499999999</v>
      </c>
      <c r="M95">
        <v>0.59677419300000001</v>
      </c>
      <c r="N95">
        <v>0.27419354800000001</v>
      </c>
      <c r="O95">
        <v>0.37209302300000002</v>
      </c>
      <c r="P95">
        <v>0.61904761900000005</v>
      </c>
      <c r="Q95">
        <v>0.27659574399999998</v>
      </c>
      <c r="R95">
        <v>0.27659574399999998</v>
      </c>
      <c r="S95">
        <v>0.44680850999999999</v>
      </c>
      <c r="T95">
        <v>0.14285714199999999</v>
      </c>
      <c r="U95">
        <v>0.19047618999999999</v>
      </c>
      <c r="V95">
        <v>0.307692307</v>
      </c>
      <c r="W95">
        <v>0.42088955555643298</v>
      </c>
      <c r="X95">
        <v>1.00934409160779</v>
      </c>
      <c r="Y95">
        <v>173.98068014547201</v>
      </c>
      <c r="Z95">
        <v>0.375</v>
      </c>
      <c r="AA95">
        <v>0.72222222000000003</v>
      </c>
      <c r="AB95">
        <v>0.50704225000000003</v>
      </c>
      <c r="AC95">
        <v>0.60606061</v>
      </c>
      <c r="AD95">
        <v>0.89743589999999995</v>
      </c>
      <c r="AE95">
        <v>0.76388889000000004</v>
      </c>
      <c r="AF95">
        <v>0.38028169000000001</v>
      </c>
      <c r="AG95">
        <v>0.70422534999999997</v>
      </c>
      <c r="AH95">
        <v>0.11971830999999999</v>
      </c>
      <c r="AI95">
        <v>0.5</v>
      </c>
      <c r="AJ95">
        <v>0.22916666999999999</v>
      </c>
      <c r="AK95">
        <v>0.27083332999999998</v>
      </c>
      <c r="AL95">
        <v>0.3125</v>
      </c>
      <c r="AM95">
        <v>0.4375</v>
      </c>
      <c r="AN95">
        <v>0.25</v>
      </c>
      <c r="AO95">
        <v>83.939803752493305</v>
      </c>
      <c r="AP95">
        <v>18.801392250872599</v>
      </c>
      <c r="AQ95">
        <v>8.3333329999999997E-2</v>
      </c>
      <c r="AR95">
        <v>105.2</v>
      </c>
      <c r="AS95">
        <v>0.29166667000000002</v>
      </c>
      <c r="AT95">
        <v>48</v>
      </c>
      <c r="AU95">
        <v>0.15140845</v>
      </c>
      <c r="AV95">
        <v>0.27112676000000002</v>
      </c>
      <c r="AW95">
        <v>0.26400000000000001</v>
      </c>
      <c r="AX95">
        <v>0.45</v>
      </c>
      <c r="AY95">
        <v>0.34</v>
      </c>
      <c r="AZ95" t="s">
        <v>641</v>
      </c>
      <c r="BA95">
        <v>12434</v>
      </c>
      <c r="BB95">
        <v>607680</v>
      </c>
    </row>
    <row r="96" spans="1:54" x14ac:dyDescent="0.3">
      <c r="A96" t="s">
        <v>642</v>
      </c>
      <c r="B96" t="s">
        <v>279</v>
      </c>
      <c r="C96">
        <v>37</v>
      </c>
      <c r="D96">
        <v>137</v>
      </c>
      <c r="E96">
        <v>3</v>
      </c>
      <c r="F96">
        <v>9</v>
      </c>
      <c r="G96">
        <v>20</v>
      </c>
      <c r="H96">
        <v>7</v>
      </c>
      <c r="I96">
        <v>0.28346456599999997</v>
      </c>
      <c r="J96">
        <v>7.2992699999999994E-2</v>
      </c>
      <c r="K96">
        <v>0.20437956199999999</v>
      </c>
      <c r="L96">
        <v>0.33576642299999998</v>
      </c>
      <c r="M96">
        <v>0.433070866</v>
      </c>
      <c r="N96">
        <v>0.1496063</v>
      </c>
      <c r="O96">
        <v>0.34375</v>
      </c>
      <c r="P96">
        <v>1.7142857140000001</v>
      </c>
      <c r="Q96">
        <v>0.22448979499999999</v>
      </c>
      <c r="R96">
        <v>0.489795918</v>
      </c>
      <c r="S96">
        <v>0.28571428500000001</v>
      </c>
      <c r="T96">
        <v>0.10714285699999999</v>
      </c>
      <c r="U96">
        <v>0.10714285699999999</v>
      </c>
      <c r="V96">
        <v>8.3333332999999996E-2</v>
      </c>
      <c r="W96">
        <v>0.33950584778820497</v>
      </c>
      <c r="X96">
        <v>0.82410826919523505</v>
      </c>
      <c r="Y96">
        <v>119.581403763007</v>
      </c>
      <c r="Z96">
        <v>0.34343434</v>
      </c>
      <c r="AA96">
        <v>0.64953271000000001</v>
      </c>
      <c r="AB96">
        <v>0.47162427000000001</v>
      </c>
      <c r="AC96">
        <v>0.68627450999999995</v>
      </c>
      <c r="AD96">
        <v>0.90647482000000001</v>
      </c>
      <c r="AE96">
        <v>0.81327801</v>
      </c>
      <c r="AF96">
        <v>0.41878669000000002</v>
      </c>
      <c r="AG96">
        <v>0.6350365</v>
      </c>
      <c r="AH96">
        <v>8.8062619999999994E-2</v>
      </c>
      <c r="AI96">
        <v>0.30303029999999997</v>
      </c>
      <c r="AJ96">
        <v>0.40404040000000002</v>
      </c>
      <c r="AK96">
        <v>0.29292929000000001</v>
      </c>
      <c r="AL96">
        <v>0.17171717</v>
      </c>
      <c r="AM96">
        <v>0.47474747</v>
      </c>
      <c r="AN96">
        <v>0.35353535000000003</v>
      </c>
      <c r="AO96">
        <v>89.594955755739704</v>
      </c>
      <c r="AP96">
        <v>7.3045592016103296</v>
      </c>
      <c r="AQ96">
        <v>0.10101010000000001</v>
      </c>
      <c r="AR96">
        <v>110.649</v>
      </c>
      <c r="AS96">
        <v>0.47474747</v>
      </c>
      <c r="AT96">
        <v>99</v>
      </c>
      <c r="AU96">
        <v>0.16829746000000001</v>
      </c>
      <c r="AV96">
        <v>0.25636007999999999</v>
      </c>
      <c r="AW96">
        <v>0.26900000000000002</v>
      </c>
      <c r="AX96">
        <v>0.46600000000000003</v>
      </c>
      <c r="AY96">
        <v>0.34</v>
      </c>
      <c r="AZ96" t="s">
        <v>291</v>
      </c>
      <c r="BA96">
        <v>20391</v>
      </c>
      <c r="BB96">
        <v>671277</v>
      </c>
    </row>
    <row r="97" spans="1:54" x14ac:dyDescent="0.3">
      <c r="A97" t="s">
        <v>167</v>
      </c>
      <c r="B97" t="s">
        <v>112</v>
      </c>
      <c r="C97">
        <v>44</v>
      </c>
      <c r="D97">
        <v>186</v>
      </c>
      <c r="E97">
        <v>4</v>
      </c>
      <c r="F97">
        <v>21</v>
      </c>
      <c r="G97">
        <v>30</v>
      </c>
      <c r="H97">
        <v>11</v>
      </c>
      <c r="I97">
        <v>0.227848101</v>
      </c>
      <c r="J97">
        <v>0.12365591300000001</v>
      </c>
      <c r="K97">
        <v>0.16666666599999999</v>
      </c>
      <c r="L97">
        <v>0.33870967699999999</v>
      </c>
      <c r="M97">
        <v>0.379746835</v>
      </c>
      <c r="N97">
        <v>0.15189873400000001</v>
      </c>
      <c r="O97">
        <v>0.25806451600000002</v>
      </c>
      <c r="P97">
        <v>0.75</v>
      </c>
      <c r="Q97">
        <v>0.1796875</v>
      </c>
      <c r="R97">
        <v>0.3515625</v>
      </c>
      <c r="S97">
        <v>0.46875</v>
      </c>
      <c r="T97">
        <v>0.133333333</v>
      </c>
      <c r="U97">
        <v>6.6666665999999999E-2</v>
      </c>
      <c r="V97">
        <v>8.8888887999999999E-2</v>
      </c>
      <c r="W97">
        <v>0.32463480195691502</v>
      </c>
      <c r="X97">
        <v>0.36193396413721102</v>
      </c>
      <c r="Y97">
        <v>104.70393828954001</v>
      </c>
      <c r="Z97">
        <v>0.27861771000000002</v>
      </c>
      <c r="AA97">
        <v>0.64906832000000003</v>
      </c>
      <c r="AB97">
        <v>0.43057325000000002</v>
      </c>
      <c r="AC97">
        <v>0.67441859999999998</v>
      </c>
      <c r="AD97">
        <v>0.92822967000000001</v>
      </c>
      <c r="AE97">
        <v>0.83136094999999999</v>
      </c>
      <c r="AF97">
        <v>0.41019107999999999</v>
      </c>
      <c r="AG97">
        <v>0.58602151000000002</v>
      </c>
      <c r="AH97">
        <v>7.2611460000000003E-2</v>
      </c>
      <c r="AI97">
        <v>0.3671875</v>
      </c>
      <c r="AJ97">
        <v>0.34375</v>
      </c>
      <c r="AK97">
        <v>0.2890625</v>
      </c>
      <c r="AL97">
        <v>0.1796875</v>
      </c>
      <c r="AM97">
        <v>0.515625</v>
      </c>
      <c r="AN97">
        <v>0.3046875</v>
      </c>
      <c r="AO97">
        <v>88.166799950787393</v>
      </c>
      <c r="AP97">
        <v>17.116628091166302</v>
      </c>
      <c r="AQ97">
        <v>6.25E-2</v>
      </c>
      <c r="AR97">
        <v>108.002</v>
      </c>
      <c r="AS97">
        <v>0.421875</v>
      </c>
      <c r="AT97">
        <v>128</v>
      </c>
      <c r="AU97">
        <v>0.17961783000000001</v>
      </c>
      <c r="AV97">
        <v>0.25222929999999999</v>
      </c>
      <c r="AW97">
        <v>0.24399999999999999</v>
      </c>
      <c r="AX97">
        <v>0.41199999999999998</v>
      </c>
      <c r="AY97">
        <v>0.34</v>
      </c>
      <c r="AZ97" t="s">
        <v>167</v>
      </c>
      <c r="BA97">
        <v>26323</v>
      </c>
      <c r="BB97">
        <v>668715</v>
      </c>
    </row>
    <row r="98" spans="1:54" x14ac:dyDescent="0.3">
      <c r="A98" t="s">
        <v>535</v>
      </c>
      <c r="B98" t="s">
        <v>32</v>
      </c>
      <c r="C98">
        <v>37</v>
      </c>
      <c r="D98">
        <v>118</v>
      </c>
      <c r="E98">
        <v>5</v>
      </c>
      <c r="F98">
        <v>9</v>
      </c>
      <c r="G98">
        <v>17</v>
      </c>
      <c r="H98">
        <v>1</v>
      </c>
      <c r="I98">
        <v>0.28571428500000001</v>
      </c>
      <c r="J98">
        <v>4.2372881000000001E-2</v>
      </c>
      <c r="K98">
        <v>0.169491525</v>
      </c>
      <c r="L98">
        <v>0.31623931599999999</v>
      </c>
      <c r="M98">
        <v>0.47321428500000001</v>
      </c>
      <c r="N98">
        <v>0.1875</v>
      </c>
      <c r="O98">
        <v>0.31034482699999999</v>
      </c>
      <c r="P98">
        <v>0.88571428500000005</v>
      </c>
      <c r="Q98">
        <v>0.27472527400000002</v>
      </c>
      <c r="R98">
        <v>0.34065933999999998</v>
      </c>
      <c r="S98">
        <v>0.384615384</v>
      </c>
      <c r="T98">
        <v>8.5714285000000001E-2</v>
      </c>
      <c r="U98">
        <v>0.14285714199999999</v>
      </c>
      <c r="V98">
        <v>6.4516129000000005E-2</v>
      </c>
      <c r="W98">
        <v>0.34480521006461901</v>
      </c>
      <c r="X98">
        <v>0.55795331394354197</v>
      </c>
      <c r="Y98">
        <v>125.93455783323699</v>
      </c>
      <c r="Z98">
        <v>0.37446808999999998</v>
      </c>
      <c r="AA98">
        <v>0.81052632000000002</v>
      </c>
      <c r="AB98">
        <v>0.56941176000000004</v>
      </c>
      <c r="AC98">
        <v>0.71590909000000003</v>
      </c>
      <c r="AD98">
        <v>0.87662337999999995</v>
      </c>
      <c r="AE98">
        <v>0.81818181999999995</v>
      </c>
      <c r="AF98">
        <v>0.44705882000000002</v>
      </c>
      <c r="AG98">
        <v>0.69491524999999998</v>
      </c>
      <c r="AH98">
        <v>0.10352941</v>
      </c>
      <c r="AI98">
        <v>0.34782608999999998</v>
      </c>
      <c r="AJ98">
        <v>0.32608695999999998</v>
      </c>
      <c r="AK98">
        <v>0.32608695999999998</v>
      </c>
      <c r="AL98">
        <v>0.13043478</v>
      </c>
      <c r="AM98">
        <v>0.55434782999999999</v>
      </c>
      <c r="AN98">
        <v>0.31521738999999999</v>
      </c>
      <c r="AO98">
        <v>90.9897407280219</v>
      </c>
      <c r="AP98">
        <v>16.1603494162087</v>
      </c>
      <c r="AQ98">
        <v>5.3763440000000003E-2</v>
      </c>
      <c r="AR98">
        <v>107.342</v>
      </c>
      <c r="AS98">
        <v>0.45161289999999998</v>
      </c>
      <c r="AT98">
        <v>93</v>
      </c>
      <c r="AU98">
        <v>0.11058824</v>
      </c>
      <c r="AV98">
        <v>0.21411764999999999</v>
      </c>
      <c r="AW98">
        <v>0.28899999999999998</v>
      </c>
      <c r="AX98">
        <v>0.47499999999999998</v>
      </c>
      <c r="AY98">
        <v>0.34</v>
      </c>
      <c r="AZ98" t="s">
        <v>535</v>
      </c>
      <c r="BA98">
        <v>27615</v>
      </c>
      <c r="BB98">
        <v>676475</v>
      </c>
    </row>
    <row r="99" spans="1:54" x14ac:dyDescent="0.3">
      <c r="A99" t="s">
        <v>109</v>
      </c>
      <c r="B99" t="s">
        <v>46</v>
      </c>
      <c r="C99">
        <v>40</v>
      </c>
      <c r="D99">
        <v>149</v>
      </c>
      <c r="E99">
        <v>6</v>
      </c>
      <c r="F99">
        <v>15</v>
      </c>
      <c r="G99">
        <v>23</v>
      </c>
      <c r="H99">
        <v>7</v>
      </c>
      <c r="I99">
        <v>0.24812029999999999</v>
      </c>
      <c r="J99">
        <v>8.7248322000000003E-2</v>
      </c>
      <c r="K99">
        <v>0.30201342199999998</v>
      </c>
      <c r="L99">
        <v>0.308724832</v>
      </c>
      <c r="M99">
        <v>0.42857142799999998</v>
      </c>
      <c r="N99">
        <v>0.18045112799999999</v>
      </c>
      <c r="O99">
        <v>0.31764705799999998</v>
      </c>
      <c r="P99">
        <v>1.2666666660000001</v>
      </c>
      <c r="Q99">
        <v>0.25274725199999998</v>
      </c>
      <c r="R99">
        <v>0.41758241699999998</v>
      </c>
      <c r="S99">
        <v>0.32967032899999998</v>
      </c>
      <c r="T99">
        <v>3.3333333E-2</v>
      </c>
      <c r="U99">
        <v>0.2</v>
      </c>
      <c r="V99">
        <v>2.6315788999999999E-2</v>
      </c>
      <c r="W99">
        <v>0.32186525500060698</v>
      </c>
      <c r="X99">
        <v>0.85888289872596602</v>
      </c>
      <c r="Y99">
        <v>107.459658171892</v>
      </c>
      <c r="Z99">
        <v>0.28888889000000001</v>
      </c>
      <c r="AA99">
        <v>0.61475409999999997</v>
      </c>
      <c r="AB99">
        <v>0.41140216000000002</v>
      </c>
      <c r="AC99">
        <v>0.64957264999999997</v>
      </c>
      <c r="AD99">
        <v>0.86666666999999997</v>
      </c>
      <c r="AE99">
        <v>0.77153558</v>
      </c>
      <c r="AF99">
        <v>0.37596301999999998</v>
      </c>
      <c r="AG99">
        <v>0.61744966000000001</v>
      </c>
      <c r="AH99">
        <v>9.3846150000000003E-2</v>
      </c>
      <c r="AI99">
        <v>0.36263736000000002</v>
      </c>
      <c r="AJ99">
        <v>0.38461538000000001</v>
      </c>
      <c r="AK99">
        <v>0.25274724999999998</v>
      </c>
      <c r="AL99">
        <v>8.7912089999999998E-2</v>
      </c>
      <c r="AM99">
        <v>0.52747253000000005</v>
      </c>
      <c r="AN99">
        <v>0.38461538000000001</v>
      </c>
      <c r="AO99">
        <v>92.444647149725199</v>
      </c>
      <c r="AP99">
        <v>11.501576182606399</v>
      </c>
      <c r="AQ99">
        <v>7.6923080000000005E-2</v>
      </c>
      <c r="AR99">
        <v>110.09699999999999</v>
      </c>
      <c r="AS99">
        <v>0.52747253000000005</v>
      </c>
      <c r="AT99">
        <v>91</v>
      </c>
      <c r="AU99">
        <v>0.19230769</v>
      </c>
      <c r="AV99">
        <v>0.28615384999999999</v>
      </c>
      <c r="AW99">
        <v>0.25800000000000001</v>
      </c>
      <c r="AX99">
        <v>0.442</v>
      </c>
      <c r="AY99">
        <v>0.33900000000000002</v>
      </c>
      <c r="AZ99" t="s">
        <v>109</v>
      </c>
      <c r="BA99">
        <v>20202</v>
      </c>
      <c r="BB99">
        <v>669016</v>
      </c>
    </row>
    <row r="100" spans="1:54" x14ac:dyDescent="0.3">
      <c r="A100" t="s">
        <v>369</v>
      </c>
      <c r="B100" t="s">
        <v>279</v>
      </c>
      <c r="C100">
        <v>41</v>
      </c>
      <c r="D100">
        <v>166</v>
      </c>
      <c r="E100">
        <v>4</v>
      </c>
      <c r="F100">
        <v>19</v>
      </c>
      <c r="G100">
        <v>18</v>
      </c>
      <c r="H100">
        <v>4</v>
      </c>
      <c r="I100">
        <v>0.223021582</v>
      </c>
      <c r="J100">
        <v>0.12650602399999999</v>
      </c>
      <c r="K100">
        <v>0.22289156600000001</v>
      </c>
      <c r="L100">
        <v>0.34337349299999997</v>
      </c>
      <c r="M100">
        <v>0.36690647399999998</v>
      </c>
      <c r="N100">
        <v>0.14388489199999999</v>
      </c>
      <c r="O100">
        <v>0.27272727200000002</v>
      </c>
      <c r="P100">
        <v>1.5666666659999999</v>
      </c>
      <c r="Q100">
        <v>0.25242718400000003</v>
      </c>
      <c r="R100">
        <v>0.456310679</v>
      </c>
      <c r="S100">
        <v>0.29126213499999998</v>
      </c>
      <c r="T100">
        <v>6.6666665999999999E-2</v>
      </c>
      <c r="U100">
        <v>0.133333333</v>
      </c>
      <c r="V100">
        <v>4.2553190999999997E-2</v>
      </c>
      <c r="W100">
        <v>0.32163415966611902</v>
      </c>
      <c r="X100">
        <v>0.42557893261942398</v>
      </c>
      <c r="Y100">
        <v>107.446071674271</v>
      </c>
      <c r="Z100">
        <v>0.24</v>
      </c>
      <c r="AA100">
        <v>0.61773699999999998</v>
      </c>
      <c r="AB100">
        <v>0.41595441999999999</v>
      </c>
      <c r="AC100">
        <v>0.6</v>
      </c>
      <c r="AD100">
        <v>0.83663365999999995</v>
      </c>
      <c r="AE100">
        <v>0.76369863000000004</v>
      </c>
      <c r="AF100">
        <v>0.46581197000000002</v>
      </c>
      <c r="AG100">
        <v>0.60240963999999997</v>
      </c>
      <c r="AH100">
        <v>9.8150780000000007E-2</v>
      </c>
      <c r="AI100">
        <v>0.36893204000000002</v>
      </c>
      <c r="AJ100">
        <v>0.39805825</v>
      </c>
      <c r="AK100">
        <v>0.23300971000000001</v>
      </c>
      <c r="AL100">
        <v>0.12621358999999999</v>
      </c>
      <c r="AM100">
        <v>0.53398058000000004</v>
      </c>
      <c r="AN100">
        <v>0.33980582999999998</v>
      </c>
      <c r="AO100">
        <v>89.020308707524194</v>
      </c>
      <c r="AP100">
        <v>13.4324299340109</v>
      </c>
      <c r="AQ100">
        <v>6.7961170000000001E-2</v>
      </c>
      <c r="AR100">
        <v>106.82599999999999</v>
      </c>
      <c r="AS100">
        <v>0.37864078000000001</v>
      </c>
      <c r="AT100">
        <v>103</v>
      </c>
      <c r="AU100">
        <v>0.18492175999999999</v>
      </c>
      <c r="AV100">
        <v>0.28307254999999998</v>
      </c>
      <c r="AW100">
        <v>0.254</v>
      </c>
      <c r="AX100">
        <v>0.39100000000000001</v>
      </c>
      <c r="AY100">
        <v>0.33800000000000002</v>
      </c>
      <c r="AZ100" t="s">
        <v>369</v>
      </c>
      <c r="BA100">
        <v>13590</v>
      </c>
      <c r="BB100">
        <v>608385</v>
      </c>
    </row>
    <row r="101" spans="1:54" x14ac:dyDescent="0.3">
      <c r="A101" t="s">
        <v>92</v>
      </c>
      <c r="B101" t="s">
        <v>48</v>
      </c>
      <c r="C101">
        <v>37</v>
      </c>
      <c r="D101">
        <v>144</v>
      </c>
      <c r="E101">
        <v>4</v>
      </c>
      <c r="F101">
        <v>20</v>
      </c>
      <c r="G101">
        <v>12</v>
      </c>
      <c r="H101">
        <v>4</v>
      </c>
      <c r="I101">
        <v>0.20930232500000001</v>
      </c>
      <c r="J101">
        <v>9.0277777000000003E-2</v>
      </c>
      <c r="K101">
        <v>0.28472222200000002</v>
      </c>
      <c r="L101">
        <v>0.28472222200000002</v>
      </c>
      <c r="M101">
        <v>0.34108527100000002</v>
      </c>
      <c r="N101">
        <v>0.13178294600000001</v>
      </c>
      <c r="O101">
        <v>0.27058823500000001</v>
      </c>
      <c r="P101">
        <v>1.5172413789999999</v>
      </c>
      <c r="Q101">
        <v>0.17977528000000001</v>
      </c>
      <c r="R101">
        <v>0.49438202199999998</v>
      </c>
      <c r="S101">
        <v>0.32584269599999999</v>
      </c>
      <c r="T101">
        <v>3.4482758000000002E-2</v>
      </c>
      <c r="U101">
        <v>0.13793103400000001</v>
      </c>
      <c r="V101">
        <v>9.0909089999999998E-2</v>
      </c>
      <c r="W101">
        <v>0.281544105460246</v>
      </c>
      <c r="X101">
        <v>0.492332594930737</v>
      </c>
      <c r="Y101">
        <v>81.589963322133002</v>
      </c>
      <c r="Z101">
        <v>0.29283489000000001</v>
      </c>
      <c r="AA101">
        <v>0.70038911000000004</v>
      </c>
      <c r="AB101">
        <v>0.47404844000000002</v>
      </c>
      <c r="AC101">
        <v>0.48936170000000001</v>
      </c>
      <c r="AD101">
        <v>0.77222221999999996</v>
      </c>
      <c r="AE101">
        <v>0.67518248000000003</v>
      </c>
      <c r="AF101">
        <v>0.44463668000000001</v>
      </c>
      <c r="AG101">
        <v>0.59722222000000003</v>
      </c>
      <c r="AH101">
        <v>0.15344827999999999</v>
      </c>
      <c r="AI101">
        <v>0.47191010999999999</v>
      </c>
      <c r="AJ101">
        <v>0.31460674</v>
      </c>
      <c r="AK101">
        <v>0.21348315000000001</v>
      </c>
      <c r="AL101">
        <v>0.15730337</v>
      </c>
      <c r="AM101">
        <v>0.55056179999999999</v>
      </c>
      <c r="AN101">
        <v>0.29213483000000001</v>
      </c>
      <c r="AO101">
        <v>89.094018829002806</v>
      </c>
      <c r="AP101">
        <v>10.256190610735599</v>
      </c>
      <c r="AQ101">
        <v>0.12359551000000001</v>
      </c>
      <c r="AR101">
        <v>109.295</v>
      </c>
      <c r="AS101">
        <v>0.41573033999999998</v>
      </c>
      <c r="AT101">
        <v>89</v>
      </c>
      <c r="AU101">
        <v>0.15689655</v>
      </c>
      <c r="AV101">
        <v>0.31034483000000002</v>
      </c>
      <c r="AW101">
        <v>0.24099999999999999</v>
      </c>
      <c r="AX101">
        <v>0.45100000000000001</v>
      </c>
      <c r="AY101">
        <v>0.33700000000000002</v>
      </c>
      <c r="AZ101" t="s">
        <v>92</v>
      </c>
      <c r="BA101">
        <v>18314</v>
      </c>
      <c r="BB101">
        <v>621020</v>
      </c>
    </row>
    <row r="102" spans="1:54" x14ac:dyDescent="0.3">
      <c r="A102" t="s">
        <v>36</v>
      </c>
      <c r="B102" t="s">
        <v>21</v>
      </c>
      <c r="C102">
        <v>37</v>
      </c>
      <c r="D102">
        <v>163</v>
      </c>
      <c r="E102">
        <v>3</v>
      </c>
      <c r="F102">
        <v>22</v>
      </c>
      <c r="G102">
        <v>18</v>
      </c>
      <c r="H102">
        <v>0</v>
      </c>
      <c r="I102">
        <v>0.244897959</v>
      </c>
      <c r="J102">
        <v>8.5889569999999998E-2</v>
      </c>
      <c r="K102">
        <v>0.239263803</v>
      </c>
      <c r="L102">
        <v>0.31901840399999998</v>
      </c>
      <c r="M102">
        <v>0.38775510200000002</v>
      </c>
      <c r="N102">
        <v>0.14285714299999999</v>
      </c>
      <c r="O102">
        <v>0.31428571399999999</v>
      </c>
      <c r="P102">
        <v>0.93617021199999995</v>
      </c>
      <c r="Q102">
        <v>0.157407407</v>
      </c>
      <c r="R102">
        <v>0.407407407</v>
      </c>
      <c r="S102">
        <v>0.43518518499999997</v>
      </c>
      <c r="T102">
        <v>6.3829786999999999E-2</v>
      </c>
      <c r="U102">
        <v>6.3829786999999999E-2</v>
      </c>
      <c r="V102">
        <v>6.8181818000000005E-2</v>
      </c>
      <c r="W102">
        <v>0.31554575237028398</v>
      </c>
      <c r="X102">
        <v>0.93336023634808896</v>
      </c>
      <c r="Y102">
        <v>102.273804780386</v>
      </c>
      <c r="Z102">
        <v>0.29378531000000002</v>
      </c>
      <c r="AA102">
        <v>0.77992278000000004</v>
      </c>
      <c r="AB102">
        <v>0.49918434</v>
      </c>
      <c r="AC102">
        <v>0.52884615000000001</v>
      </c>
      <c r="AD102">
        <v>0.84158416000000003</v>
      </c>
      <c r="AE102">
        <v>0.73529412000000005</v>
      </c>
      <c r="AF102">
        <v>0.42251222999999999</v>
      </c>
      <c r="AG102">
        <v>0.59509202000000005</v>
      </c>
      <c r="AH102">
        <v>0.13170731999999999</v>
      </c>
      <c r="AI102">
        <v>0.37037037</v>
      </c>
      <c r="AJ102">
        <v>0.35185185000000002</v>
      </c>
      <c r="AK102">
        <v>0.27777777999999997</v>
      </c>
      <c r="AL102">
        <v>0.13888888999999999</v>
      </c>
      <c r="AM102">
        <v>0.46296295999999998</v>
      </c>
      <c r="AN102">
        <v>0.39814814999999998</v>
      </c>
      <c r="AO102">
        <v>91.2862955729166</v>
      </c>
      <c r="AP102">
        <v>15.959081579137701</v>
      </c>
      <c r="AQ102">
        <v>0.12037037</v>
      </c>
      <c r="AR102">
        <v>113.503</v>
      </c>
      <c r="AS102">
        <v>0.5</v>
      </c>
      <c r="AT102">
        <v>108</v>
      </c>
      <c r="AU102">
        <v>0.12195122</v>
      </c>
      <c r="AV102">
        <v>0.25365853999999999</v>
      </c>
      <c r="AW102">
        <v>0.248</v>
      </c>
      <c r="AX102">
        <v>0.45400000000000001</v>
      </c>
      <c r="AY102">
        <v>0.33700000000000002</v>
      </c>
      <c r="AZ102" t="s">
        <v>36</v>
      </c>
      <c r="BA102">
        <v>18360</v>
      </c>
      <c r="BB102">
        <v>663586</v>
      </c>
    </row>
    <row r="103" spans="1:54" x14ac:dyDescent="0.3">
      <c r="A103" t="s">
        <v>84</v>
      </c>
      <c r="B103" t="s">
        <v>85</v>
      </c>
      <c r="C103">
        <v>39</v>
      </c>
      <c r="D103">
        <v>167</v>
      </c>
      <c r="E103">
        <v>6</v>
      </c>
      <c r="F103">
        <v>23</v>
      </c>
      <c r="G103">
        <v>18</v>
      </c>
      <c r="H103">
        <v>2</v>
      </c>
      <c r="I103">
        <v>0.26451612899999999</v>
      </c>
      <c r="J103">
        <v>5.9880239000000002E-2</v>
      </c>
      <c r="K103">
        <v>0.22754490999999999</v>
      </c>
      <c r="L103">
        <v>0.30538922099999999</v>
      </c>
      <c r="M103">
        <v>0.464516129</v>
      </c>
      <c r="N103">
        <v>0.2</v>
      </c>
      <c r="O103">
        <v>0.30973451299999999</v>
      </c>
      <c r="P103">
        <v>1.041666666</v>
      </c>
      <c r="Q103">
        <v>0.17647058800000001</v>
      </c>
      <c r="R103">
        <v>0.42016806699999998</v>
      </c>
      <c r="S103">
        <v>0.40336134400000001</v>
      </c>
      <c r="T103">
        <v>0.104166666</v>
      </c>
      <c r="U103">
        <v>0.125</v>
      </c>
      <c r="V103">
        <v>0.08</v>
      </c>
      <c r="W103">
        <v>0.33348040273803398</v>
      </c>
      <c r="X103">
        <v>0.59575540005745797</v>
      </c>
      <c r="Y103">
        <v>119.068182358443</v>
      </c>
      <c r="Z103">
        <v>0.40547264</v>
      </c>
      <c r="AA103">
        <v>0.75294117999999999</v>
      </c>
      <c r="AB103">
        <v>0.54033485999999997</v>
      </c>
      <c r="AC103">
        <v>0.66257668999999997</v>
      </c>
      <c r="AD103">
        <v>0.90104167000000002</v>
      </c>
      <c r="AE103">
        <v>0.79154930000000001</v>
      </c>
      <c r="AF103">
        <v>0.38812785</v>
      </c>
      <c r="AG103">
        <v>0.62275449000000005</v>
      </c>
      <c r="AH103">
        <v>0.11246201</v>
      </c>
      <c r="AI103">
        <v>0.31932772999999998</v>
      </c>
      <c r="AJ103">
        <v>0.37815125999999999</v>
      </c>
      <c r="AK103">
        <v>0.30252100999999998</v>
      </c>
      <c r="AL103">
        <v>0.18487395000000001</v>
      </c>
      <c r="AM103">
        <v>0.47058823999999999</v>
      </c>
      <c r="AN103">
        <v>0.34453781999999999</v>
      </c>
      <c r="AO103">
        <v>91.144349179025397</v>
      </c>
      <c r="AP103">
        <v>12.8300501936573</v>
      </c>
      <c r="AQ103">
        <v>9.2436969999999993E-2</v>
      </c>
      <c r="AR103">
        <v>112.61799999999999</v>
      </c>
      <c r="AS103">
        <v>0.46218487000000003</v>
      </c>
      <c r="AT103">
        <v>119</v>
      </c>
      <c r="AU103">
        <v>0.13221884</v>
      </c>
      <c r="AV103">
        <v>0.24468085000000001</v>
      </c>
      <c r="AW103">
        <v>0.26200000000000001</v>
      </c>
      <c r="AX103">
        <v>0.46200000000000002</v>
      </c>
      <c r="AY103">
        <v>0.33700000000000002</v>
      </c>
      <c r="AZ103" t="s">
        <v>84</v>
      </c>
      <c r="BA103">
        <v>18373</v>
      </c>
      <c r="BB103">
        <v>663624</v>
      </c>
    </row>
    <row r="104" spans="1:54" x14ac:dyDescent="0.3">
      <c r="A104" t="s">
        <v>508</v>
      </c>
      <c r="B104" t="s">
        <v>21</v>
      </c>
      <c r="C104">
        <v>25</v>
      </c>
      <c r="D104">
        <v>74</v>
      </c>
      <c r="E104">
        <v>2</v>
      </c>
      <c r="F104">
        <v>7</v>
      </c>
      <c r="G104">
        <v>8</v>
      </c>
      <c r="H104">
        <v>0</v>
      </c>
      <c r="I104">
        <v>0.20634920600000001</v>
      </c>
      <c r="J104">
        <v>0.121621621</v>
      </c>
      <c r="K104">
        <v>0.243243243</v>
      </c>
      <c r="L104">
        <v>0.31081080999999999</v>
      </c>
      <c r="M104">
        <v>0.33333333300000001</v>
      </c>
      <c r="N104">
        <v>0.126984127</v>
      </c>
      <c r="O104">
        <v>0.25</v>
      </c>
      <c r="P104">
        <v>0.85</v>
      </c>
      <c r="Q104">
        <v>0.19565217300000001</v>
      </c>
      <c r="R104">
        <v>0.369565217</v>
      </c>
      <c r="S104">
        <v>0.43478260800000001</v>
      </c>
      <c r="T104">
        <v>0.1</v>
      </c>
      <c r="U104">
        <v>0.1</v>
      </c>
      <c r="V104">
        <v>0.235294117</v>
      </c>
      <c r="W104">
        <v>0.293964617155693</v>
      </c>
      <c r="X104">
        <v>7.2061792843785E-2</v>
      </c>
      <c r="Y104">
        <v>87.619663498828302</v>
      </c>
      <c r="Z104">
        <v>0.28961748999999998</v>
      </c>
      <c r="AA104">
        <v>0.65546218000000001</v>
      </c>
      <c r="AB104">
        <v>0.43377483</v>
      </c>
      <c r="AC104">
        <v>0.71698112999999997</v>
      </c>
      <c r="AD104">
        <v>0.91025641000000002</v>
      </c>
      <c r="AE104">
        <v>0.83206106999999996</v>
      </c>
      <c r="AF104">
        <v>0.39403974000000003</v>
      </c>
      <c r="AG104">
        <v>0.58108108000000003</v>
      </c>
      <c r="AH104">
        <v>7.2368420000000003E-2</v>
      </c>
      <c r="AI104">
        <v>0.45652174000000001</v>
      </c>
      <c r="AJ104">
        <v>0.34782608999999998</v>
      </c>
      <c r="AK104">
        <v>0.19565216999999999</v>
      </c>
      <c r="AL104">
        <v>0.17391303999999999</v>
      </c>
      <c r="AM104">
        <v>0.5</v>
      </c>
      <c r="AN104">
        <v>0.32608695999999998</v>
      </c>
      <c r="AO104">
        <v>87.982273267663004</v>
      </c>
      <c r="AP104">
        <v>18.5982466987941</v>
      </c>
      <c r="AQ104">
        <v>0.10869565</v>
      </c>
      <c r="AR104">
        <v>108.5</v>
      </c>
      <c r="AS104">
        <v>0.41304348000000002</v>
      </c>
      <c r="AT104">
        <v>46</v>
      </c>
      <c r="AU104">
        <v>0.17434210999999999</v>
      </c>
      <c r="AV104">
        <v>0.24671053000000001</v>
      </c>
      <c r="AW104">
        <v>0.23200000000000001</v>
      </c>
      <c r="AX104">
        <v>0.42299999999999999</v>
      </c>
      <c r="AY104">
        <v>0.33600000000000002</v>
      </c>
      <c r="AZ104" t="s">
        <v>508</v>
      </c>
      <c r="BA104">
        <v>10950</v>
      </c>
      <c r="BB104">
        <v>594807</v>
      </c>
    </row>
    <row r="105" spans="1:54" x14ac:dyDescent="0.3">
      <c r="A105" t="s">
        <v>192</v>
      </c>
      <c r="B105" t="s">
        <v>48</v>
      </c>
      <c r="C105">
        <v>42</v>
      </c>
      <c r="D105">
        <v>165</v>
      </c>
      <c r="E105">
        <v>4</v>
      </c>
      <c r="F105">
        <v>28</v>
      </c>
      <c r="G105">
        <v>13</v>
      </c>
      <c r="H105">
        <v>3</v>
      </c>
      <c r="I105">
        <v>0.26277372199999999</v>
      </c>
      <c r="J105">
        <v>0.15151515099999999</v>
      </c>
      <c r="K105">
        <v>0.212121212</v>
      </c>
      <c r="L105">
        <v>0.38181818099999998</v>
      </c>
      <c r="M105">
        <v>0.416058394</v>
      </c>
      <c r="N105">
        <v>0.15328467200000001</v>
      </c>
      <c r="O105">
        <v>0.32323232299999999</v>
      </c>
      <c r="P105">
        <v>1.0238095229999999</v>
      </c>
      <c r="Q105">
        <v>0.17475728099999999</v>
      </c>
      <c r="R105">
        <v>0.41747572799999999</v>
      </c>
      <c r="S105">
        <v>0.40776699</v>
      </c>
      <c r="T105">
        <v>9.5238094999999995E-2</v>
      </c>
      <c r="U105">
        <v>9.5238094999999995E-2</v>
      </c>
      <c r="V105">
        <v>4.6511627E-2</v>
      </c>
      <c r="W105">
        <v>0.35884228330669898</v>
      </c>
      <c r="X105">
        <v>1.07810584352998</v>
      </c>
      <c r="Y105">
        <v>134.07739772748599</v>
      </c>
      <c r="Z105">
        <v>0.25290023</v>
      </c>
      <c r="AA105">
        <v>0.74320242000000003</v>
      </c>
      <c r="AB105">
        <v>0.46587927000000001</v>
      </c>
      <c r="AC105">
        <v>0.69724770999999997</v>
      </c>
      <c r="AD105">
        <v>0.84552846000000004</v>
      </c>
      <c r="AE105">
        <v>0.8</v>
      </c>
      <c r="AF105">
        <v>0.43438320000000002</v>
      </c>
      <c r="AG105">
        <v>0.6</v>
      </c>
      <c r="AH105">
        <v>9.3053739999999996E-2</v>
      </c>
      <c r="AI105">
        <v>0.30097087</v>
      </c>
      <c r="AJ105">
        <v>0.30097087</v>
      </c>
      <c r="AK105">
        <v>0.39805825</v>
      </c>
      <c r="AL105">
        <v>0.2038835</v>
      </c>
      <c r="AM105">
        <v>0.48543689000000001</v>
      </c>
      <c r="AN105">
        <v>0.31067960999999999</v>
      </c>
      <c r="AO105">
        <v>87.715422102548501</v>
      </c>
      <c r="AP105">
        <v>15.884455116049701</v>
      </c>
      <c r="AQ105">
        <v>6.7961170000000001E-2</v>
      </c>
      <c r="AR105">
        <v>105.244</v>
      </c>
      <c r="AS105">
        <v>0.35922330000000002</v>
      </c>
      <c r="AT105">
        <v>103</v>
      </c>
      <c r="AU105">
        <v>0.12581913</v>
      </c>
      <c r="AV105">
        <v>0.21887287</v>
      </c>
      <c r="AW105">
        <v>0.23899999999999999</v>
      </c>
      <c r="AX105">
        <v>0.38</v>
      </c>
      <c r="AY105">
        <v>0.33600000000000002</v>
      </c>
      <c r="AZ105" t="s">
        <v>192</v>
      </c>
      <c r="BA105">
        <v>15274</v>
      </c>
      <c r="BB105">
        <v>643565</v>
      </c>
    </row>
    <row r="106" spans="1:54" x14ac:dyDescent="0.3">
      <c r="A106" t="s">
        <v>233</v>
      </c>
      <c r="B106" t="s">
        <v>48</v>
      </c>
      <c r="C106">
        <v>41</v>
      </c>
      <c r="D106">
        <v>180</v>
      </c>
      <c r="E106">
        <v>2</v>
      </c>
      <c r="F106">
        <v>25</v>
      </c>
      <c r="G106">
        <v>12</v>
      </c>
      <c r="H106">
        <v>5</v>
      </c>
      <c r="I106">
        <v>0.26923076899999998</v>
      </c>
      <c r="J106">
        <v>0.1</v>
      </c>
      <c r="K106">
        <v>8.8888887999999999E-2</v>
      </c>
      <c r="L106">
        <v>0.36111111099999998</v>
      </c>
      <c r="M106">
        <v>0.39102564099999998</v>
      </c>
      <c r="N106">
        <v>0.121794872</v>
      </c>
      <c r="O106">
        <v>0.28776978399999997</v>
      </c>
      <c r="P106">
        <v>1.1346153839999999</v>
      </c>
      <c r="Q106">
        <v>0.21276595700000001</v>
      </c>
      <c r="R106">
        <v>0.41843971600000002</v>
      </c>
      <c r="S106">
        <v>0.36879432600000001</v>
      </c>
      <c r="T106">
        <v>0.134615384</v>
      </c>
      <c r="U106">
        <v>3.8461538000000003E-2</v>
      </c>
      <c r="V106">
        <v>5.0847456999999999E-2</v>
      </c>
      <c r="W106">
        <v>0.33671845870311001</v>
      </c>
      <c r="X106">
        <v>0.80500773838905904</v>
      </c>
      <c r="Y106">
        <v>119.054756508399</v>
      </c>
      <c r="Z106">
        <v>0.32485876000000002</v>
      </c>
      <c r="AA106">
        <v>0.63066202000000005</v>
      </c>
      <c r="AB106">
        <v>0.46177847</v>
      </c>
      <c r="AC106">
        <v>0.76521739</v>
      </c>
      <c r="AD106">
        <v>0.91712707000000004</v>
      </c>
      <c r="AE106">
        <v>0.85810810999999998</v>
      </c>
      <c r="AF106">
        <v>0.44773791000000002</v>
      </c>
      <c r="AG106">
        <v>0.65</v>
      </c>
      <c r="AH106">
        <v>6.531882E-2</v>
      </c>
      <c r="AI106">
        <v>0.29078014000000002</v>
      </c>
      <c r="AJ106">
        <v>0.38297871999999999</v>
      </c>
      <c r="AK106">
        <v>0.32624112999999999</v>
      </c>
      <c r="AL106">
        <v>0.17730496000000001</v>
      </c>
      <c r="AM106">
        <v>0.61702128000000001</v>
      </c>
      <c r="AN106">
        <v>0.20567376000000001</v>
      </c>
      <c r="AO106">
        <v>87.392280308067299</v>
      </c>
      <c r="AP106">
        <v>13.023756094858101</v>
      </c>
      <c r="AQ106">
        <v>1.41844E-2</v>
      </c>
      <c r="AR106">
        <v>110.10599999999999</v>
      </c>
      <c r="AS106">
        <v>0.34042552999999998</v>
      </c>
      <c r="AT106">
        <v>141</v>
      </c>
      <c r="AU106">
        <v>0.20062208000000001</v>
      </c>
      <c r="AV106">
        <v>0.26594089999999998</v>
      </c>
      <c r="AW106">
        <v>0.27900000000000003</v>
      </c>
      <c r="AX106">
        <v>0.373</v>
      </c>
      <c r="AY106">
        <v>0.33600000000000002</v>
      </c>
      <c r="AZ106" t="s">
        <v>233</v>
      </c>
      <c r="BA106">
        <v>21479</v>
      </c>
      <c r="BB106">
        <v>663538</v>
      </c>
    </row>
    <row r="107" spans="1:54" x14ac:dyDescent="0.3">
      <c r="A107" t="s">
        <v>78</v>
      </c>
      <c r="B107" t="s">
        <v>27</v>
      </c>
      <c r="C107">
        <v>40</v>
      </c>
      <c r="D107">
        <v>154</v>
      </c>
      <c r="E107">
        <v>10</v>
      </c>
      <c r="F107">
        <v>21</v>
      </c>
      <c r="G107">
        <v>24</v>
      </c>
      <c r="H107">
        <v>0</v>
      </c>
      <c r="I107">
        <v>0.226277372</v>
      </c>
      <c r="J107">
        <v>0.103896103</v>
      </c>
      <c r="K107">
        <v>0.33766233699999998</v>
      </c>
      <c r="L107">
        <v>0.30519480500000001</v>
      </c>
      <c r="M107">
        <v>0.467153284</v>
      </c>
      <c r="N107">
        <v>0.240875912</v>
      </c>
      <c r="O107">
        <v>0.27631578899999998</v>
      </c>
      <c r="P107">
        <v>0.72093023199999995</v>
      </c>
      <c r="Q107">
        <v>0.139534883</v>
      </c>
      <c r="R107">
        <v>0.36046511599999997</v>
      </c>
      <c r="S107">
        <v>0.5</v>
      </c>
      <c r="T107">
        <v>6.9767440999999999E-2</v>
      </c>
      <c r="U107">
        <v>0.232558139</v>
      </c>
      <c r="V107">
        <v>0</v>
      </c>
      <c r="W107">
        <v>0.33738586422684902</v>
      </c>
      <c r="X107">
        <v>1.412891430165</v>
      </c>
      <c r="Y107">
        <v>123.703379234357</v>
      </c>
      <c r="Z107">
        <v>0.35492227999999998</v>
      </c>
      <c r="AA107">
        <v>0.72177418999999998</v>
      </c>
      <c r="AB107">
        <v>0.49842270999999999</v>
      </c>
      <c r="AC107">
        <v>0.56204379999999998</v>
      </c>
      <c r="AD107">
        <v>0.82681563999999996</v>
      </c>
      <c r="AE107">
        <v>0.71202531999999996</v>
      </c>
      <c r="AF107">
        <v>0.39116719</v>
      </c>
      <c r="AG107">
        <v>0.64935065000000003</v>
      </c>
      <c r="AH107">
        <v>0.14353311999999999</v>
      </c>
      <c r="AI107">
        <v>0.45348836999999997</v>
      </c>
      <c r="AJ107">
        <v>0.36046512000000003</v>
      </c>
      <c r="AK107">
        <v>0.18604651</v>
      </c>
      <c r="AL107">
        <v>0.11627907</v>
      </c>
      <c r="AM107">
        <v>0.39534883999999998</v>
      </c>
      <c r="AN107">
        <v>0.48837208999999998</v>
      </c>
      <c r="AO107">
        <v>94.080784696691097</v>
      </c>
      <c r="AP107">
        <v>20.1280919692095</v>
      </c>
      <c r="AQ107">
        <v>0.16279070000000001</v>
      </c>
      <c r="AR107">
        <v>110.00700000000001</v>
      </c>
      <c r="AS107">
        <v>0.58139534999999998</v>
      </c>
      <c r="AT107">
        <v>86</v>
      </c>
      <c r="AU107">
        <v>0.14195584</v>
      </c>
      <c r="AV107">
        <v>0.28548896000000001</v>
      </c>
      <c r="AW107">
        <v>0.221</v>
      </c>
      <c r="AX107">
        <v>0.48499999999999999</v>
      </c>
      <c r="AY107">
        <v>0.33600000000000002</v>
      </c>
      <c r="AZ107" t="s">
        <v>78</v>
      </c>
      <c r="BA107">
        <v>21534</v>
      </c>
      <c r="BB107">
        <v>663728</v>
      </c>
    </row>
    <row r="108" spans="1:54" x14ac:dyDescent="0.3">
      <c r="A108" t="s">
        <v>193</v>
      </c>
      <c r="B108" t="s">
        <v>48</v>
      </c>
      <c r="C108">
        <v>32</v>
      </c>
      <c r="D108">
        <v>142</v>
      </c>
      <c r="E108">
        <v>7</v>
      </c>
      <c r="F108">
        <v>13</v>
      </c>
      <c r="G108">
        <v>22</v>
      </c>
      <c r="H108">
        <v>0</v>
      </c>
      <c r="I108">
        <v>0.25600000000000001</v>
      </c>
      <c r="J108">
        <v>0.105633802</v>
      </c>
      <c r="K108">
        <v>0.15492957700000001</v>
      </c>
      <c r="L108">
        <v>0.33802816899999999</v>
      </c>
      <c r="M108">
        <v>0.48</v>
      </c>
      <c r="N108">
        <v>0.224</v>
      </c>
      <c r="O108">
        <v>0.25773195799999998</v>
      </c>
      <c r="P108">
        <v>0.44262295000000001</v>
      </c>
      <c r="Q108">
        <v>0.15384615300000001</v>
      </c>
      <c r="R108">
        <v>0.259615384</v>
      </c>
      <c r="S108">
        <v>0.58653846099999996</v>
      </c>
      <c r="T108">
        <v>3.2786885000000002E-2</v>
      </c>
      <c r="U108">
        <v>0.114754098</v>
      </c>
      <c r="V108">
        <v>0.29629629600000001</v>
      </c>
      <c r="W108">
        <v>0.34773346004278699</v>
      </c>
      <c r="X108">
        <v>0.58080184426939696</v>
      </c>
      <c r="Y108">
        <v>126.534223378105</v>
      </c>
      <c r="Z108">
        <v>0.30314961000000001</v>
      </c>
      <c r="AA108">
        <v>0.73949580000000004</v>
      </c>
      <c r="AB108">
        <v>0.51422763999999999</v>
      </c>
      <c r="AC108">
        <v>0.63636364000000001</v>
      </c>
      <c r="AD108">
        <v>0.82954545000000002</v>
      </c>
      <c r="AE108">
        <v>0.77075099000000002</v>
      </c>
      <c r="AF108">
        <v>0.48373983999999998</v>
      </c>
      <c r="AG108">
        <v>0.59859154999999997</v>
      </c>
      <c r="AH108">
        <v>0.11788617999999999</v>
      </c>
      <c r="AI108">
        <v>0.44230768999999998</v>
      </c>
      <c r="AJ108">
        <v>0.30769231000000002</v>
      </c>
      <c r="AK108">
        <v>0.25</v>
      </c>
      <c r="AL108">
        <v>0.17307692</v>
      </c>
      <c r="AM108">
        <v>0.51923076999999995</v>
      </c>
      <c r="AN108">
        <v>0.30769231000000002</v>
      </c>
      <c r="AO108">
        <v>88.358435997596104</v>
      </c>
      <c r="AP108">
        <v>21.9253610464242</v>
      </c>
      <c r="AQ108">
        <v>8.6538459999999998E-2</v>
      </c>
      <c r="AR108">
        <v>109.17</v>
      </c>
      <c r="AS108">
        <v>0.32692307999999998</v>
      </c>
      <c r="AT108">
        <v>104</v>
      </c>
      <c r="AU108">
        <v>0.13414634</v>
      </c>
      <c r="AV108">
        <v>0.25203251999999998</v>
      </c>
      <c r="AW108">
        <v>0.24399999999999999</v>
      </c>
      <c r="AX108">
        <v>0.47</v>
      </c>
      <c r="AY108">
        <v>0.33500000000000002</v>
      </c>
      <c r="AZ108" t="s">
        <v>193</v>
      </c>
      <c r="BA108">
        <v>15998</v>
      </c>
      <c r="BB108">
        <v>641355</v>
      </c>
    </row>
    <row r="109" spans="1:54" x14ac:dyDescent="0.3">
      <c r="A109" t="s">
        <v>45</v>
      </c>
      <c r="B109" t="s">
        <v>46</v>
      </c>
      <c r="C109">
        <v>44</v>
      </c>
      <c r="D109">
        <v>202</v>
      </c>
      <c r="E109">
        <v>9</v>
      </c>
      <c r="F109">
        <v>33</v>
      </c>
      <c r="G109">
        <v>28</v>
      </c>
      <c r="H109">
        <v>2</v>
      </c>
      <c r="I109">
        <v>0.217647058</v>
      </c>
      <c r="J109">
        <v>0.13366336600000001</v>
      </c>
      <c r="K109">
        <v>0.32178217799999997</v>
      </c>
      <c r="L109">
        <v>0.32178217799999997</v>
      </c>
      <c r="M109">
        <v>0.39411764700000002</v>
      </c>
      <c r="N109">
        <v>0.17647058900000001</v>
      </c>
      <c r="O109">
        <v>0.28000000000000003</v>
      </c>
      <c r="P109">
        <v>0.91836734600000003</v>
      </c>
      <c r="Q109">
        <v>0.13761467799999999</v>
      </c>
      <c r="R109">
        <v>0.41284403600000003</v>
      </c>
      <c r="S109">
        <v>0.44954128399999999</v>
      </c>
      <c r="T109">
        <v>0.14285714199999999</v>
      </c>
      <c r="U109">
        <v>0.18367346900000001</v>
      </c>
      <c r="V109">
        <v>0</v>
      </c>
      <c r="W109">
        <v>0.31921224930498798</v>
      </c>
      <c r="X109">
        <v>0.34514343190251101</v>
      </c>
      <c r="Y109">
        <v>105.65819963424801</v>
      </c>
      <c r="Z109">
        <v>0.26096033000000002</v>
      </c>
      <c r="AA109">
        <v>0.63478261000000002</v>
      </c>
      <c r="AB109">
        <v>0.41747572999999999</v>
      </c>
      <c r="AC109">
        <v>0.496</v>
      </c>
      <c r="AD109">
        <v>0.80365297000000002</v>
      </c>
      <c r="AE109">
        <v>0.69186046999999995</v>
      </c>
      <c r="AF109">
        <v>0.41868931999999998</v>
      </c>
      <c r="AG109">
        <v>0.60396039999999995</v>
      </c>
      <c r="AH109">
        <v>0.12864078000000001</v>
      </c>
      <c r="AI109">
        <v>0.53211008999999998</v>
      </c>
      <c r="AJ109">
        <v>0.34862385000000001</v>
      </c>
      <c r="AK109">
        <v>0.11926605999999999</v>
      </c>
      <c r="AL109">
        <v>0.16513760999999999</v>
      </c>
      <c r="AM109">
        <v>0.41284404000000002</v>
      </c>
      <c r="AN109">
        <v>0.42201834999999999</v>
      </c>
      <c r="AO109">
        <v>93.909340954701804</v>
      </c>
      <c r="AP109">
        <v>18.0761461170441</v>
      </c>
      <c r="AQ109">
        <v>0.11009173999999999</v>
      </c>
      <c r="AR109">
        <v>115.155</v>
      </c>
      <c r="AS109">
        <v>0.55963302999999998</v>
      </c>
      <c r="AT109">
        <v>109</v>
      </c>
      <c r="AU109">
        <v>0.17718447000000001</v>
      </c>
      <c r="AV109">
        <v>0.30582524</v>
      </c>
      <c r="AW109">
        <v>0.22900000000000001</v>
      </c>
      <c r="AX109">
        <v>0.435</v>
      </c>
      <c r="AY109">
        <v>0.33500000000000002</v>
      </c>
      <c r="AZ109" t="s">
        <v>45</v>
      </c>
      <c r="BA109">
        <v>16478</v>
      </c>
      <c r="BB109">
        <v>656941</v>
      </c>
    </row>
    <row r="110" spans="1:54" x14ac:dyDescent="0.3">
      <c r="A110" t="s">
        <v>194</v>
      </c>
      <c r="B110" t="s">
        <v>17</v>
      </c>
      <c r="C110">
        <v>43</v>
      </c>
      <c r="D110">
        <v>176</v>
      </c>
      <c r="E110">
        <v>5</v>
      </c>
      <c r="F110">
        <v>21</v>
      </c>
      <c r="G110">
        <v>21</v>
      </c>
      <c r="H110">
        <v>1</v>
      </c>
      <c r="I110">
        <v>0.25</v>
      </c>
      <c r="J110">
        <v>0.107954545</v>
      </c>
      <c r="K110">
        <v>0.10227272699999999</v>
      </c>
      <c r="L110">
        <v>0.32954545400000002</v>
      </c>
      <c r="M110">
        <v>0.40789473599999998</v>
      </c>
      <c r="N110">
        <v>0.15789473600000001</v>
      </c>
      <c r="O110">
        <v>0.24812029999999999</v>
      </c>
      <c r="P110">
        <v>1.456521739</v>
      </c>
      <c r="Q110">
        <v>0.175182481</v>
      </c>
      <c r="R110">
        <v>0.48905109400000002</v>
      </c>
      <c r="S110">
        <v>0.33576642299999998</v>
      </c>
      <c r="T110">
        <v>6.5217391E-2</v>
      </c>
      <c r="U110">
        <v>0.108695652</v>
      </c>
      <c r="V110">
        <v>5.9701492000000002E-2</v>
      </c>
      <c r="W110">
        <v>0.32556952197443301</v>
      </c>
      <c r="X110">
        <v>1.03854470676052</v>
      </c>
      <c r="Y110">
        <v>113.41043054284501</v>
      </c>
      <c r="Z110">
        <v>0.25990099</v>
      </c>
      <c r="AA110">
        <v>0.62626263000000004</v>
      </c>
      <c r="AB110">
        <v>0.41512125999999999</v>
      </c>
      <c r="AC110">
        <v>0.79047619000000002</v>
      </c>
      <c r="AD110">
        <v>0.94623656</v>
      </c>
      <c r="AE110">
        <v>0.89003436000000002</v>
      </c>
      <c r="AF110">
        <v>0.42368045999999998</v>
      </c>
      <c r="AG110">
        <v>0.60795454999999998</v>
      </c>
      <c r="AH110">
        <v>4.564907E-2</v>
      </c>
      <c r="AI110">
        <v>0.41304348000000002</v>
      </c>
      <c r="AJ110">
        <v>0.29710144999999999</v>
      </c>
      <c r="AK110">
        <v>0.28985506999999999</v>
      </c>
      <c r="AL110">
        <v>0.18115941999999999</v>
      </c>
      <c r="AM110">
        <v>0.55797101000000005</v>
      </c>
      <c r="AN110">
        <v>0.26086957</v>
      </c>
      <c r="AO110">
        <v>87.024663549270002</v>
      </c>
      <c r="AP110">
        <v>8.1641034871122198</v>
      </c>
      <c r="AQ110">
        <v>4.3478259999999998E-2</v>
      </c>
      <c r="AR110">
        <v>110.1</v>
      </c>
      <c r="AS110">
        <v>0.33333332999999998</v>
      </c>
      <c r="AT110">
        <v>138</v>
      </c>
      <c r="AU110">
        <v>0.20256776000000001</v>
      </c>
      <c r="AV110">
        <v>0.24821683</v>
      </c>
      <c r="AW110">
        <v>0.27500000000000002</v>
      </c>
      <c r="AX110">
        <v>0.40899999999999997</v>
      </c>
      <c r="AY110">
        <v>0.33500000000000002</v>
      </c>
      <c r="AZ110" t="s">
        <v>194</v>
      </c>
      <c r="BA110">
        <v>17027</v>
      </c>
      <c r="BB110">
        <v>657077</v>
      </c>
    </row>
    <row r="111" spans="1:54" x14ac:dyDescent="0.3">
      <c r="A111" t="s">
        <v>158</v>
      </c>
      <c r="B111" t="s">
        <v>112</v>
      </c>
      <c r="C111">
        <v>38</v>
      </c>
      <c r="D111">
        <v>164</v>
      </c>
      <c r="E111">
        <v>2</v>
      </c>
      <c r="F111">
        <v>13</v>
      </c>
      <c r="G111">
        <v>11</v>
      </c>
      <c r="H111">
        <v>4</v>
      </c>
      <c r="I111">
        <v>0.22857142799999999</v>
      </c>
      <c r="J111">
        <v>0.12804878</v>
      </c>
      <c r="K111">
        <v>0.18902438999999999</v>
      </c>
      <c r="L111">
        <v>0.33536585299999999</v>
      </c>
      <c r="M111">
        <v>0.30714285699999999</v>
      </c>
      <c r="N111">
        <v>7.8571428999999998E-2</v>
      </c>
      <c r="O111">
        <v>0.277777777</v>
      </c>
      <c r="P111">
        <v>1.7931034480000001</v>
      </c>
      <c r="Q111">
        <v>0.26363636299999998</v>
      </c>
      <c r="R111">
        <v>0.47272727199999998</v>
      </c>
      <c r="S111">
        <v>0.26363636299999998</v>
      </c>
      <c r="T111">
        <v>0.10344827500000001</v>
      </c>
      <c r="U111">
        <v>6.8965517000000004E-2</v>
      </c>
      <c r="V111">
        <v>7.6923076000000007E-2</v>
      </c>
      <c r="W111">
        <v>0.29808713277665499</v>
      </c>
      <c r="X111">
        <v>0.116256573626437</v>
      </c>
      <c r="Y111">
        <v>86.677393763720005</v>
      </c>
      <c r="Z111">
        <v>0.19597990000000001</v>
      </c>
      <c r="AA111">
        <v>0.53721682999999998</v>
      </c>
      <c r="AB111">
        <v>0.34512022999999997</v>
      </c>
      <c r="AC111">
        <v>0.73076923000000005</v>
      </c>
      <c r="AD111">
        <v>0.91566265000000002</v>
      </c>
      <c r="AE111">
        <v>0.85655738000000003</v>
      </c>
      <c r="AF111">
        <v>0.43705799000000001</v>
      </c>
      <c r="AG111">
        <v>0.56097560999999996</v>
      </c>
      <c r="AH111">
        <v>4.9435029999999998E-2</v>
      </c>
      <c r="AI111">
        <v>0.39090909000000001</v>
      </c>
      <c r="AJ111">
        <v>0.37272727</v>
      </c>
      <c r="AK111">
        <v>0.23636364000000001</v>
      </c>
      <c r="AL111">
        <v>0.24545454999999999</v>
      </c>
      <c r="AM111">
        <v>0.52727272999999997</v>
      </c>
      <c r="AN111">
        <v>0.22727273000000001</v>
      </c>
      <c r="AO111">
        <v>86.270606364678898</v>
      </c>
      <c r="AP111">
        <v>8.2384621156465005</v>
      </c>
      <c r="AQ111">
        <v>2.7272729999999999E-2</v>
      </c>
      <c r="AR111">
        <v>110.812</v>
      </c>
      <c r="AS111">
        <v>0.30909091</v>
      </c>
      <c r="AT111">
        <v>110</v>
      </c>
      <c r="AU111">
        <v>0.23728814000000001</v>
      </c>
      <c r="AV111">
        <v>0.28672315999999998</v>
      </c>
      <c r="AW111">
        <v>0.27300000000000002</v>
      </c>
      <c r="AX111">
        <v>0.35799999999999998</v>
      </c>
      <c r="AY111">
        <v>0.33500000000000002</v>
      </c>
      <c r="AZ111" t="s">
        <v>158</v>
      </c>
      <c r="BA111">
        <v>21523</v>
      </c>
      <c r="BB111">
        <v>663697</v>
      </c>
    </row>
    <row r="112" spans="1:54" x14ac:dyDescent="0.3">
      <c r="A112" t="s">
        <v>588</v>
      </c>
      <c r="B112" t="s">
        <v>25</v>
      </c>
      <c r="C112">
        <v>47</v>
      </c>
      <c r="D112">
        <v>197</v>
      </c>
      <c r="E112">
        <v>11</v>
      </c>
      <c r="F112">
        <v>28</v>
      </c>
      <c r="G112">
        <v>36</v>
      </c>
      <c r="H112">
        <v>3</v>
      </c>
      <c r="I112">
        <v>0.24309392199999999</v>
      </c>
      <c r="J112">
        <v>7.1065988999999996E-2</v>
      </c>
      <c r="K112">
        <v>0.30456852699999998</v>
      </c>
      <c r="L112">
        <v>0.30102040800000002</v>
      </c>
      <c r="M112">
        <v>0.47513812100000002</v>
      </c>
      <c r="N112">
        <v>0.23204419900000001</v>
      </c>
      <c r="O112">
        <v>0.3</v>
      </c>
      <c r="P112">
        <v>1.3023255810000001</v>
      </c>
      <c r="Q112">
        <v>0.181818181</v>
      </c>
      <c r="R112">
        <v>0.46280991700000002</v>
      </c>
      <c r="S112">
        <v>0.35537190000000002</v>
      </c>
      <c r="T112">
        <v>9.3023254999999999E-2</v>
      </c>
      <c r="U112">
        <v>0.25581395299999998</v>
      </c>
      <c r="V112">
        <v>8.9285714000000002E-2</v>
      </c>
      <c r="W112">
        <v>0.33855393042369702</v>
      </c>
      <c r="X112">
        <v>1.2932942911621601</v>
      </c>
      <c r="Y112">
        <v>121.732149188647</v>
      </c>
      <c r="Z112">
        <v>0.32798165000000001</v>
      </c>
      <c r="AA112">
        <v>0.77514793000000004</v>
      </c>
      <c r="AB112">
        <v>0.52325580999999999</v>
      </c>
      <c r="AC112">
        <v>0.51048950999999998</v>
      </c>
      <c r="AD112">
        <v>0.80152672000000003</v>
      </c>
      <c r="AE112">
        <v>0.69876543000000002</v>
      </c>
      <c r="AF112">
        <v>0.43669250999999998</v>
      </c>
      <c r="AG112">
        <v>0.63959390999999999</v>
      </c>
      <c r="AH112">
        <v>0.15721648999999999</v>
      </c>
      <c r="AI112">
        <v>0.35537190000000002</v>
      </c>
      <c r="AJ112">
        <v>0.34710743999999999</v>
      </c>
      <c r="AK112">
        <v>0.29752065999999999</v>
      </c>
      <c r="AL112">
        <v>0.11570248</v>
      </c>
      <c r="AM112">
        <v>0.50413222999999996</v>
      </c>
      <c r="AN112">
        <v>0.38016528999999999</v>
      </c>
      <c r="AO112">
        <v>91.759636492768493</v>
      </c>
      <c r="AP112">
        <v>9.6059620754777892</v>
      </c>
      <c r="AQ112">
        <v>0.12295082</v>
      </c>
      <c r="AR112">
        <v>110.782</v>
      </c>
      <c r="AS112">
        <v>0.52459016000000003</v>
      </c>
      <c r="AT112">
        <v>122</v>
      </c>
      <c r="AU112">
        <v>0.12371134</v>
      </c>
      <c r="AV112">
        <v>0.28092783999999998</v>
      </c>
      <c r="AW112">
        <v>0.247</v>
      </c>
      <c r="AX112">
        <v>0.47599999999999998</v>
      </c>
      <c r="AY112">
        <v>0.33400000000000002</v>
      </c>
      <c r="AZ112" t="s">
        <v>26</v>
      </c>
      <c r="BA112">
        <v>13066</v>
      </c>
      <c r="BB112">
        <v>606192</v>
      </c>
    </row>
    <row r="113" spans="1:54" x14ac:dyDescent="0.3">
      <c r="A113" t="s">
        <v>33</v>
      </c>
      <c r="B113" t="s">
        <v>25</v>
      </c>
      <c r="C113">
        <v>40</v>
      </c>
      <c r="D113">
        <v>167</v>
      </c>
      <c r="E113">
        <v>9</v>
      </c>
      <c r="F113">
        <v>24</v>
      </c>
      <c r="G113">
        <v>28</v>
      </c>
      <c r="H113">
        <v>0</v>
      </c>
      <c r="I113">
        <v>0.223021582</v>
      </c>
      <c r="J113">
        <v>0.12574850200000001</v>
      </c>
      <c r="K113">
        <v>0.29940119700000001</v>
      </c>
      <c r="L113">
        <v>0.32335329299999999</v>
      </c>
      <c r="M113">
        <v>0.47482014299999997</v>
      </c>
      <c r="N113">
        <v>0.25179856099999998</v>
      </c>
      <c r="O113">
        <v>0.258823529</v>
      </c>
      <c r="P113">
        <v>0.42307692299999999</v>
      </c>
      <c r="Q113">
        <v>0.21276595700000001</v>
      </c>
      <c r="R113">
        <v>0.23404255299999999</v>
      </c>
      <c r="S113">
        <v>0.55319148900000004</v>
      </c>
      <c r="T113">
        <v>0.17307692299999999</v>
      </c>
      <c r="U113">
        <v>0.17307692299999999</v>
      </c>
      <c r="V113">
        <v>0</v>
      </c>
      <c r="W113">
        <v>0.34064231171752402</v>
      </c>
      <c r="X113">
        <v>1.1991346491275301</v>
      </c>
      <c r="Y113">
        <v>123.150213355578</v>
      </c>
      <c r="Z113">
        <v>0.2763466</v>
      </c>
      <c r="AA113">
        <v>0.62815884</v>
      </c>
      <c r="AB113">
        <v>0.41477272999999998</v>
      </c>
      <c r="AC113">
        <v>0.54237287999999995</v>
      </c>
      <c r="AD113">
        <v>0.78735632</v>
      </c>
      <c r="AE113">
        <v>0.68835615999999999</v>
      </c>
      <c r="AF113">
        <v>0.39346590999999997</v>
      </c>
      <c r="AG113">
        <v>0.58682635000000005</v>
      </c>
      <c r="AH113">
        <v>0.12907800999999999</v>
      </c>
      <c r="AI113">
        <v>0.48936170000000001</v>
      </c>
      <c r="AJ113">
        <v>0.31914893999999999</v>
      </c>
      <c r="AK113">
        <v>0.19148936</v>
      </c>
      <c r="AL113">
        <v>0.18085106000000001</v>
      </c>
      <c r="AM113">
        <v>0.5</v>
      </c>
      <c r="AN113">
        <v>0.31914893999999999</v>
      </c>
      <c r="AO113">
        <v>90.001921958111694</v>
      </c>
      <c r="AP113">
        <v>28.292888235538499</v>
      </c>
      <c r="AQ113">
        <v>0.10638298</v>
      </c>
      <c r="AR113">
        <v>110.036</v>
      </c>
      <c r="AS113">
        <v>0.45744680999999998</v>
      </c>
      <c r="AT113">
        <v>94</v>
      </c>
      <c r="AU113">
        <v>0.18439716</v>
      </c>
      <c r="AV113">
        <v>0.31347518000000002</v>
      </c>
      <c r="AW113">
        <v>0.22700000000000001</v>
      </c>
      <c r="AX113">
        <v>0.45300000000000001</v>
      </c>
      <c r="AY113">
        <v>0.33400000000000002</v>
      </c>
      <c r="AZ113" t="s">
        <v>33</v>
      </c>
      <c r="BA113">
        <v>13301</v>
      </c>
      <c r="BB113">
        <v>571970</v>
      </c>
    </row>
    <row r="114" spans="1:54" x14ac:dyDescent="0.3">
      <c r="A114" t="s">
        <v>470</v>
      </c>
      <c r="B114" t="s">
        <v>279</v>
      </c>
      <c r="C114">
        <v>23</v>
      </c>
      <c r="D114">
        <v>94</v>
      </c>
      <c r="E114">
        <v>5</v>
      </c>
      <c r="F114">
        <v>10</v>
      </c>
      <c r="G114">
        <v>11</v>
      </c>
      <c r="H114">
        <v>0</v>
      </c>
      <c r="I114">
        <v>0.2</v>
      </c>
      <c r="J114">
        <v>0.127659574</v>
      </c>
      <c r="K114">
        <v>0.29787234000000001</v>
      </c>
      <c r="L114">
        <v>0.31182795600000002</v>
      </c>
      <c r="M114">
        <v>0.41249999999999998</v>
      </c>
      <c r="N114">
        <v>0.21249999999999999</v>
      </c>
      <c r="O114">
        <v>0.23404255299999999</v>
      </c>
      <c r="P114">
        <v>0.909090909</v>
      </c>
      <c r="Q114">
        <v>0.17647058800000001</v>
      </c>
      <c r="R114">
        <v>0.39215686199999999</v>
      </c>
      <c r="S114">
        <v>0.43137254899999999</v>
      </c>
      <c r="T114">
        <v>9.0909089999999998E-2</v>
      </c>
      <c r="U114">
        <v>0.22727272700000001</v>
      </c>
      <c r="V114">
        <v>0</v>
      </c>
      <c r="W114">
        <v>0.319866131829178</v>
      </c>
      <c r="X114">
        <v>0.16237259509864799</v>
      </c>
      <c r="Y114">
        <v>106.24553567583401</v>
      </c>
      <c r="Z114">
        <v>0.2364532</v>
      </c>
      <c r="AA114">
        <v>0.66438355999999998</v>
      </c>
      <c r="AB114">
        <v>0.41547277999999999</v>
      </c>
      <c r="AC114">
        <v>0.45833332999999998</v>
      </c>
      <c r="AD114">
        <v>0.84536082000000001</v>
      </c>
      <c r="AE114">
        <v>0.71724138000000004</v>
      </c>
      <c r="AF114">
        <v>0.41833810999999999</v>
      </c>
      <c r="AG114">
        <v>0.59574468000000003</v>
      </c>
      <c r="AH114">
        <v>0.11747850999999999</v>
      </c>
      <c r="AI114">
        <v>0.32692307999999998</v>
      </c>
      <c r="AJ114">
        <v>0.44230768999999998</v>
      </c>
      <c r="AK114">
        <v>0.23076922999999999</v>
      </c>
      <c r="AL114">
        <v>0.23076922999999999</v>
      </c>
      <c r="AM114">
        <v>0.42307692000000002</v>
      </c>
      <c r="AN114">
        <v>0.34615384999999999</v>
      </c>
      <c r="AO114">
        <v>84.953871783088204</v>
      </c>
      <c r="AP114">
        <v>17.345931707643899</v>
      </c>
      <c r="AQ114">
        <v>9.4339619999999999E-2</v>
      </c>
      <c r="AR114">
        <v>106.56399999999999</v>
      </c>
      <c r="AS114">
        <v>0.28301886999999998</v>
      </c>
      <c r="AT114">
        <v>53</v>
      </c>
      <c r="AU114">
        <v>0.18051576</v>
      </c>
      <c r="AV114">
        <v>0.29799427000000001</v>
      </c>
      <c r="AW114">
        <v>0.23200000000000001</v>
      </c>
      <c r="AX114">
        <v>0.42799999999999999</v>
      </c>
      <c r="AY114">
        <v>0.33400000000000002</v>
      </c>
      <c r="AZ114" t="s">
        <v>470</v>
      </c>
      <c r="BA114">
        <v>19293</v>
      </c>
      <c r="BB114">
        <v>669222</v>
      </c>
    </row>
    <row r="115" spans="1:54" x14ac:dyDescent="0.3">
      <c r="A115" t="s">
        <v>371</v>
      </c>
      <c r="B115" t="s">
        <v>23</v>
      </c>
      <c r="C115">
        <v>39</v>
      </c>
      <c r="D115">
        <v>147</v>
      </c>
      <c r="E115">
        <v>3</v>
      </c>
      <c r="F115">
        <v>17</v>
      </c>
      <c r="G115">
        <v>19</v>
      </c>
      <c r="H115">
        <v>0</v>
      </c>
      <c r="I115">
        <v>0.266666666</v>
      </c>
      <c r="J115">
        <v>6.1224489E-2</v>
      </c>
      <c r="K115">
        <v>0.23809523799999999</v>
      </c>
      <c r="L115">
        <v>0.32191780800000003</v>
      </c>
      <c r="M115">
        <v>0.39259259200000002</v>
      </c>
      <c r="N115">
        <v>0.12592592599999999</v>
      </c>
      <c r="O115">
        <v>0.34020618499999999</v>
      </c>
      <c r="P115">
        <v>0.89473684200000003</v>
      </c>
      <c r="Q115">
        <v>0.28000000000000003</v>
      </c>
      <c r="R115">
        <v>0.34</v>
      </c>
      <c r="S115">
        <v>0.38</v>
      </c>
      <c r="T115">
        <v>0.131578947</v>
      </c>
      <c r="U115">
        <v>7.8947368000000004E-2</v>
      </c>
      <c r="V115">
        <v>8.8235294000000006E-2</v>
      </c>
      <c r="W115">
        <v>0.31827144549317499</v>
      </c>
      <c r="X115">
        <v>0.49435875392799999</v>
      </c>
      <c r="Y115">
        <v>104.474495114204</v>
      </c>
      <c r="Z115">
        <v>0.37853107000000003</v>
      </c>
      <c r="AA115">
        <v>0.66666667000000002</v>
      </c>
      <c r="AB115">
        <v>0.48677249</v>
      </c>
      <c r="AC115">
        <v>0.59701493000000005</v>
      </c>
      <c r="AD115">
        <v>0.80985914999999997</v>
      </c>
      <c r="AE115">
        <v>0.70652174000000001</v>
      </c>
      <c r="AF115">
        <v>0.37566137999999999</v>
      </c>
      <c r="AG115">
        <v>0.61904762000000002</v>
      </c>
      <c r="AH115">
        <v>0.14260563000000001</v>
      </c>
      <c r="AI115">
        <v>0.51485148999999997</v>
      </c>
      <c r="AJ115">
        <v>0.28712871000000001</v>
      </c>
      <c r="AK115">
        <v>0.1980198</v>
      </c>
      <c r="AL115">
        <v>0.13861386000000001</v>
      </c>
      <c r="AM115">
        <v>0.45544553999999998</v>
      </c>
      <c r="AN115">
        <v>0.40594058999999999</v>
      </c>
      <c r="AO115">
        <v>91.618339843749993</v>
      </c>
      <c r="AP115">
        <v>18.8410827636718</v>
      </c>
      <c r="AQ115">
        <v>6.9306930000000003E-2</v>
      </c>
      <c r="AR115">
        <v>111.483</v>
      </c>
      <c r="AS115">
        <v>0.48514850999999998</v>
      </c>
      <c r="AT115">
        <v>101</v>
      </c>
      <c r="AU115">
        <v>0.17077465</v>
      </c>
      <c r="AV115">
        <v>0.31338028000000001</v>
      </c>
      <c r="AW115">
        <v>0.27200000000000002</v>
      </c>
      <c r="AX115">
        <v>0.442</v>
      </c>
      <c r="AY115">
        <v>0.33300000000000002</v>
      </c>
      <c r="AZ115" t="s">
        <v>371</v>
      </c>
      <c r="BA115">
        <v>24729</v>
      </c>
      <c r="BB115">
        <v>681351</v>
      </c>
    </row>
    <row r="116" spans="1:54" x14ac:dyDescent="0.3">
      <c r="A116" t="s">
        <v>372</v>
      </c>
      <c r="B116" t="s">
        <v>88</v>
      </c>
      <c r="C116">
        <v>40</v>
      </c>
      <c r="D116">
        <v>178</v>
      </c>
      <c r="E116">
        <v>4</v>
      </c>
      <c r="F116">
        <v>21</v>
      </c>
      <c r="G116">
        <v>15</v>
      </c>
      <c r="H116">
        <v>8</v>
      </c>
      <c r="I116">
        <v>0.254545454</v>
      </c>
      <c r="J116">
        <v>6.1797751999999997E-2</v>
      </c>
      <c r="K116">
        <v>0.230337078</v>
      </c>
      <c r="L116">
        <v>0.29943502799999999</v>
      </c>
      <c r="M116">
        <v>0.36363636300000002</v>
      </c>
      <c r="N116">
        <v>0.109090909</v>
      </c>
      <c r="O116">
        <v>0.31404958599999999</v>
      </c>
      <c r="P116">
        <v>1.875</v>
      </c>
      <c r="Q116">
        <v>0.24590163900000001</v>
      </c>
      <c r="R116">
        <v>0.49180327800000001</v>
      </c>
      <c r="S116">
        <v>0.26229508099999999</v>
      </c>
      <c r="T116">
        <v>3.125E-2</v>
      </c>
      <c r="U116">
        <v>0.125</v>
      </c>
      <c r="V116">
        <v>0.1</v>
      </c>
      <c r="W116">
        <v>0.29511054592617397</v>
      </c>
      <c r="X116">
        <v>0.15838090056117399</v>
      </c>
      <c r="Y116">
        <v>94.437741850992296</v>
      </c>
      <c r="Z116">
        <v>0.33791209</v>
      </c>
      <c r="AA116">
        <v>0.69736841999999999</v>
      </c>
      <c r="AB116">
        <v>0.50149701000000002</v>
      </c>
      <c r="AC116">
        <v>0.49593495999999998</v>
      </c>
      <c r="AD116">
        <v>0.86320755000000005</v>
      </c>
      <c r="AE116">
        <v>0.72835821000000001</v>
      </c>
      <c r="AF116">
        <v>0.45508981999999998</v>
      </c>
      <c r="AG116">
        <v>0.64044944000000004</v>
      </c>
      <c r="AH116">
        <v>0.13602391999999999</v>
      </c>
      <c r="AI116">
        <v>0.35714286000000001</v>
      </c>
      <c r="AJ116">
        <v>0.39682539999999999</v>
      </c>
      <c r="AK116">
        <v>0.24603174999999999</v>
      </c>
      <c r="AL116">
        <v>0.14285713999999999</v>
      </c>
      <c r="AM116">
        <v>0.57142857000000002</v>
      </c>
      <c r="AN116">
        <v>0.28571428999999998</v>
      </c>
      <c r="AO116">
        <v>90.917112256659806</v>
      </c>
      <c r="AP116">
        <v>5.5545113985655696</v>
      </c>
      <c r="AQ116">
        <v>7.1428569999999997E-2</v>
      </c>
      <c r="AR116">
        <v>110.642</v>
      </c>
      <c r="AS116">
        <v>0.46825397000000002</v>
      </c>
      <c r="AT116">
        <v>126</v>
      </c>
      <c r="AU116">
        <v>0.16741405000000001</v>
      </c>
      <c r="AV116">
        <v>0.30343797</v>
      </c>
      <c r="AW116">
        <v>0.28699999999999998</v>
      </c>
      <c r="AX116">
        <v>0.435</v>
      </c>
      <c r="AY116">
        <v>0.33200000000000002</v>
      </c>
      <c r="AZ116" t="s">
        <v>372</v>
      </c>
      <c r="BA116">
        <v>9241</v>
      </c>
      <c r="BB116">
        <v>516782</v>
      </c>
    </row>
    <row r="117" spans="1:54" x14ac:dyDescent="0.3">
      <c r="A117" t="s">
        <v>618</v>
      </c>
      <c r="B117" t="s">
        <v>112</v>
      </c>
      <c r="C117">
        <v>34</v>
      </c>
      <c r="D117">
        <v>90</v>
      </c>
      <c r="E117">
        <v>3</v>
      </c>
      <c r="F117">
        <v>11</v>
      </c>
      <c r="G117">
        <v>11</v>
      </c>
      <c r="H117">
        <v>5</v>
      </c>
      <c r="I117">
        <v>0.21249999999999999</v>
      </c>
      <c r="J117">
        <v>8.8888887999999999E-2</v>
      </c>
      <c r="K117">
        <v>0.222222222</v>
      </c>
      <c r="L117">
        <v>0.29213483099999998</v>
      </c>
      <c r="M117">
        <v>0.35</v>
      </c>
      <c r="N117">
        <v>0.13750000000000001</v>
      </c>
      <c r="O117">
        <v>0.24561403500000001</v>
      </c>
      <c r="P117">
        <v>0.92307692299999999</v>
      </c>
      <c r="Q117">
        <v>0.13793103400000001</v>
      </c>
      <c r="R117">
        <v>0.413793103</v>
      </c>
      <c r="S117">
        <v>0.44827586200000002</v>
      </c>
      <c r="T117">
        <v>0.15384615300000001</v>
      </c>
      <c r="U117">
        <v>0.115384615</v>
      </c>
      <c r="V117">
        <v>8.3333332999999996E-2</v>
      </c>
      <c r="W117">
        <v>0.29023513834128201</v>
      </c>
      <c r="X117">
        <v>-9.6835209369417804E-3</v>
      </c>
      <c r="Y117">
        <v>81.345689260975604</v>
      </c>
      <c r="Z117">
        <v>0.30729167000000002</v>
      </c>
      <c r="AA117">
        <v>0.80800000000000005</v>
      </c>
      <c r="AB117">
        <v>0.50473186000000003</v>
      </c>
      <c r="AC117">
        <v>0.44067796999999997</v>
      </c>
      <c r="AD117">
        <v>0.75247525000000004</v>
      </c>
      <c r="AE117">
        <v>0.63749999999999996</v>
      </c>
      <c r="AF117">
        <v>0.39432177000000002</v>
      </c>
      <c r="AG117">
        <v>0.54444444000000003</v>
      </c>
      <c r="AH117">
        <v>0.1829653</v>
      </c>
      <c r="AI117">
        <v>0.44262295000000001</v>
      </c>
      <c r="AJ117">
        <v>0.36065574</v>
      </c>
      <c r="AK117">
        <v>0.19672131000000001</v>
      </c>
      <c r="AL117">
        <v>0.2295082</v>
      </c>
      <c r="AM117">
        <v>0.47540983999999997</v>
      </c>
      <c r="AN117">
        <v>0.29508197000000003</v>
      </c>
      <c r="AO117">
        <v>87.211930899784406</v>
      </c>
      <c r="AP117">
        <v>16.656122668036001</v>
      </c>
      <c r="AQ117">
        <v>6.5573770000000003E-2</v>
      </c>
      <c r="AR117">
        <v>108.23099999999999</v>
      </c>
      <c r="AS117">
        <v>0.39344262000000002</v>
      </c>
      <c r="AT117">
        <v>61</v>
      </c>
      <c r="AU117">
        <v>0.10094636999999999</v>
      </c>
      <c r="AV117">
        <v>0.28391167</v>
      </c>
      <c r="AW117">
        <v>0.251</v>
      </c>
      <c r="AX117">
        <v>0.433</v>
      </c>
      <c r="AY117">
        <v>0.33200000000000002</v>
      </c>
      <c r="AZ117" t="s">
        <v>618</v>
      </c>
      <c r="BA117">
        <v>20321</v>
      </c>
      <c r="BB117">
        <v>656413</v>
      </c>
    </row>
    <row r="118" spans="1:54" x14ac:dyDescent="0.3">
      <c r="A118" t="s">
        <v>643</v>
      </c>
      <c r="B118" t="s">
        <v>23</v>
      </c>
      <c r="C118">
        <v>21</v>
      </c>
      <c r="D118">
        <v>71</v>
      </c>
      <c r="E118">
        <v>1</v>
      </c>
      <c r="F118">
        <v>8</v>
      </c>
      <c r="G118">
        <v>5</v>
      </c>
      <c r="H118">
        <v>0</v>
      </c>
      <c r="I118">
        <v>0.26229508099999999</v>
      </c>
      <c r="J118">
        <v>0.112676056</v>
      </c>
      <c r="K118">
        <v>0.38028169000000001</v>
      </c>
      <c r="L118">
        <v>0.35211267600000001</v>
      </c>
      <c r="M118">
        <v>0.36065573699999998</v>
      </c>
      <c r="N118">
        <v>9.8360656000000005E-2</v>
      </c>
      <c r="O118">
        <v>0.44117646999999999</v>
      </c>
      <c r="P118">
        <v>1.7777777770000001</v>
      </c>
      <c r="Q118">
        <v>0.28571428500000001</v>
      </c>
      <c r="R118">
        <v>0.45714285700000001</v>
      </c>
      <c r="S118">
        <v>0.257142857</v>
      </c>
      <c r="T118">
        <v>0.111111111</v>
      </c>
      <c r="U118">
        <v>0.111111111</v>
      </c>
      <c r="V118">
        <v>6.25E-2</v>
      </c>
      <c r="W118">
        <v>0.322764933109283</v>
      </c>
      <c r="X118">
        <v>0.20815816898976999</v>
      </c>
      <c r="Y118">
        <v>107.55475502755699</v>
      </c>
      <c r="Z118">
        <v>0.31073445999999999</v>
      </c>
      <c r="AA118">
        <v>0.66386555000000003</v>
      </c>
      <c r="AB118">
        <v>0.45270270000000001</v>
      </c>
      <c r="AC118">
        <v>0.4</v>
      </c>
      <c r="AD118">
        <v>0.79746835000000005</v>
      </c>
      <c r="AE118">
        <v>0.63432836000000004</v>
      </c>
      <c r="AF118">
        <v>0.40202703000000001</v>
      </c>
      <c r="AG118">
        <v>0.59154929999999994</v>
      </c>
      <c r="AH118">
        <v>0.16498315999999999</v>
      </c>
      <c r="AI118">
        <v>0.48571428999999999</v>
      </c>
      <c r="AJ118">
        <v>0.25714285999999997</v>
      </c>
      <c r="AK118">
        <v>0.25714285999999997</v>
      </c>
      <c r="AL118">
        <v>8.5714289999999999E-2</v>
      </c>
      <c r="AM118">
        <v>0.31428571</v>
      </c>
      <c r="AN118">
        <v>0.6</v>
      </c>
      <c r="AO118">
        <v>96.999037388392793</v>
      </c>
      <c r="AP118">
        <v>12.126627022879401</v>
      </c>
      <c r="AQ118">
        <v>0.11428571</v>
      </c>
      <c r="AR118">
        <v>114.92100000000001</v>
      </c>
      <c r="AS118">
        <v>0.62857143000000004</v>
      </c>
      <c r="AT118">
        <v>35</v>
      </c>
      <c r="AU118">
        <v>0.15488215</v>
      </c>
      <c r="AV118">
        <v>0.31986532000000001</v>
      </c>
      <c r="AW118">
        <v>0.26</v>
      </c>
      <c r="AX118">
        <v>0.4</v>
      </c>
      <c r="AY118">
        <v>0.33100000000000002</v>
      </c>
      <c r="AZ118" t="s">
        <v>475</v>
      </c>
      <c r="BA118">
        <v>12164</v>
      </c>
      <c r="BB118">
        <v>593934</v>
      </c>
    </row>
    <row r="119" spans="1:54" x14ac:dyDescent="0.3">
      <c r="A119" t="s">
        <v>385</v>
      </c>
      <c r="B119" t="s">
        <v>32</v>
      </c>
      <c r="C119">
        <v>42</v>
      </c>
      <c r="D119">
        <v>192</v>
      </c>
      <c r="E119">
        <v>4</v>
      </c>
      <c r="F119">
        <v>20</v>
      </c>
      <c r="G119">
        <v>20</v>
      </c>
      <c r="H119">
        <v>0</v>
      </c>
      <c r="I119">
        <v>0.23214285700000001</v>
      </c>
      <c r="J119">
        <v>8.3333332999999996E-2</v>
      </c>
      <c r="K119">
        <v>0.13541666599999999</v>
      </c>
      <c r="L119">
        <v>0.3125</v>
      </c>
      <c r="M119">
        <v>0.38095237999999998</v>
      </c>
      <c r="N119">
        <v>0.148809523</v>
      </c>
      <c r="O119">
        <v>0.24822695</v>
      </c>
      <c r="P119">
        <v>1.0357142850000001</v>
      </c>
      <c r="Q119">
        <v>0.20833333300000001</v>
      </c>
      <c r="R119">
        <v>0.402777777</v>
      </c>
      <c r="S119">
        <v>0.38888888799999999</v>
      </c>
      <c r="T119">
        <v>7.1428570999999996E-2</v>
      </c>
      <c r="U119">
        <v>7.1428570999999996E-2</v>
      </c>
      <c r="V119">
        <v>6.8965517000000004E-2</v>
      </c>
      <c r="W119">
        <v>0.30887882101038999</v>
      </c>
      <c r="X119">
        <v>0.267872575855372</v>
      </c>
      <c r="Y119">
        <v>101.53962328962101</v>
      </c>
      <c r="Z119">
        <v>0.23842593000000001</v>
      </c>
      <c r="AA119">
        <v>0.59935897000000005</v>
      </c>
      <c r="AB119">
        <v>0.38978495000000002</v>
      </c>
      <c r="AC119">
        <v>0.76699028999999996</v>
      </c>
      <c r="AD119">
        <v>0.91978610000000005</v>
      </c>
      <c r="AE119">
        <v>0.86551723999999997</v>
      </c>
      <c r="AF119">
        <v>0.41935484000000001</v>
      </c>
      <c r="AG119">
        <v>0.55729167000000002</v>
      </c>
      <c r="AH119">
        <v>5.2348989999999998E-2</v>
      </c>
      <c r="AI119">
        <v>0.4</v>
      </c>
      <c r="AJ119">
        <v>0.31724138000000002</v>
      </c>
      <c r="AK119">
        <v>0.28275862000000002</v>
      </c>
      <c r="AL119">
        <v>0.2</v>
      </c>
      <c r="AM119">
        <v>0.51724137999999997</v>
      </c>
      <c r="AN119">
        <v>0.28275862000000002</v>
      </c>
      <c r="AO119">
        <v>88.2636583116319</v>
      </c>
      <c r="AP119">
        <v>14.0591125488281</v>
      </c>
      <c r="AQ119">
        <v>6.2068970000000001E-2</v>
      </c>
      <c r="AR119">
        <v>107.89100000000001</v>
      </c>
      <c r="AS119">
        <v>0.35862069000000002</v>
      </c>
      <c r="AT119">
        <v>145</v>
      </c>
      <c r="AU119">
        <v>0.20671141000000001</v>
      </c>
      <c r="AV119">
        <v>0.25906040000000002</v>
      </c>
      <c r="AW119">
        <v>0.26300000000000001</v>
      </c>
      <c r="AX119">
        <v>0.41399999999999998</v>
      </c>
      <c r="AY119">
        <v>0.33100000000000002</v>
      </c>
      <c r="AZ119" t="s">
        <v>385</v>
      </c>
      <c r="BA119">
        <v>24679</v>
      </c>
      <c r="BB119">
        <v>680977</v>
      </c>
    </row>
    <row r="120" spans="1:54" x14ac:dyDescent="0.3">
      <c r="A120" t="s">
        <v>341</v>
      </c>
      <c r="B120" t="s">
        <v>48</v>
      </c>
      <c r="C120">
        <v>43</v>
      </c>
      <c r="D120">
        <v>165</v>
      </c>
      <c r="E120">
        <v>7</v>
      </c>
      <c r="F120">
        <v>24</v>
      </c>
      <c r="G120">
        <v>20</v>
      </c>
      <c r="H120">
        <v>1</v>
      </c>
      <c r="I120">
        <v>0.25</v>
      </c>
      <c r="J120">
        <v>0.103030303</v>
      </c>
      <c r="K120">
        <v>0.35151515100000003</v>
      </c>
      <c r="L120">
        <v>0.32727272699999999</v>
      </c>
      <c r="M120">
        <v>0.465277777</v>
      </c>
      <c r="N120">
        <v>0.215277777</v>
      </c>
      <c r="O120">
        <v>0.35365853600000002</v>
      </c>
      <c r="P120">
        <v>0.763157894</v>
      </c>
      <c r="Q120">
        <v>0.23863636299999999</v>
      </c>
      <c r="R120">
        <v>0.32954545400000002</v>
      </c>
      <c r="S120">
        <v>0.43181818100000002</v>
      </c>
      <c r="T120">
        <v>7.8947368000000004E-2</v>
      </c>
      <c r="U120">
        <v>0.18421052600000001</v>
      </c>
      <c r="V120">
        <v>6.8965517000000004E-2</v>
      </c>
      <c r="W120">
        <v>0.344692635536193</v>
      </c>
      <c r="X120">
        <v>0.95371806074297605</v>
      </c>
      <c r="Y120">
        <v>124.46942597570001</v>
      </c>
      <c r="Z120">
        <v>0.29370628999999998</v>
      </c>
      <c r="AA120">
        <v>0.72084806000000001</v>
      </c>
      <c r="AB120">
        <v>0.46348315000000001</v>
      </c>
      <c r="AC120">
        <v>0.50793650999999995</v>
      </c>
      <c r="AD120">
        <v>0.84803921999999998</v>
      </c>
      <c r="AE120">
        <v>0.71818181999999997</v>
      </c>
      <c r="AF120">
        <v>0.39747190999999998</v>
      </c>
      <c r="AG120">
        <v>0.57575757999999999</v>
      </c>
      <c r="AH120">
        <v>0.13061797999999999</v>
      </c>
      <c r="AI120">
        <v>0.35955056000000002</v>
      </c>
      <c r="AJ120">
        <v>0.35955056000000002</v>
      </c>
      <c r="AK120">
        <v>0.28089888000000002</v>
      </c>
      <c r="AL120">
        <v>0.14606742</v>
      </c>
      <c r="AM120">
        <v>0.52808988999999995</v>
      </c>
      <c r="AN120">
        <v>0.32584269999999999</v>
      </c>
      <c r="AO120">
        <v>88.098838112571002</v>
      </c>
      <c r="AP120">
        <v>18.659999500621399</v>
      </c>
      <c r="AQ120">
        <v>0.13483145999999999</v>
      </c>
      <c r="AR120">
        <v>108.997</v>
      </c>
      <c r="AS120">
        <v>0.35955056000000002</v>
      </c>
      <c r="AT120">
        <v>89</v>
      </c>
      <c r="AU120">
        <v>0.14747191000000001</v>
      </c>
      <c r="AV120">
        <v>0.27808989000000001</v>
      </c>
      <c r="AW120">
        <v>0.22</v>
      </c>
      <c r="AX120">
        <v>0.46400000000000002</v>
      </c>
      <c r="AY120">
        <v>0.33</v>
      </c>
      <c r="AZ120" t="s">
        <v>341</v>
      </c>
      <c r="BA120">
        <v>26319</v>
      </c>
      <c r="BB120">
        <v>683737</v>
      </c>
    </row>
    <row r="121" spans="1:54" x14ac:dyDescent="0.3">
      <c r="A121" t="s">
        <v>125</v>
      </c>
      <c r="B121" t="s">
        <v>46</v>
      </c>
      <c r="C121">
        <v>33</v>
      </c>
      <c r="D121">
        <v>148</v>
      </c>
      <c r="E121">
        <v>2</v>
      </c>
      <c r="F121">
        <v>27</v>
      </c>
      <c r="G121">
        <v>9</v>
      </c>
      <c r="H121">
        <v>10</v>
      </c>
      <c r="I121">
        <v>0.343065693</v>
      </c>
      <c r="J121">
        <v>6.081081E-2</v>
      </c>
      <c r="K121">
        <v>0.18918918900000001</v>
      </c>
      <c r="L121">
        <v>0.39189189099999999</v>
      </c>
      <c r="M121">
        <v>0.45985401399999998</v>
      </c>
      <c r="N121">
        <v>0.116788321</v>
      </c>
      <c r="O121">
        <v>0.42056074700000001</v>
      </c>
      <c r="P121">
        <v>1.3421052630000001</v>
      </c>
      <c r="Q121">
        <v>0.183486238</v>
      </c>
      <c r="R121">
        <v>0.46788990800000002</v>
      </c>
      <c r="S121">
        <v>0.34862385299999998</v>
      </c>
      <c r="T121">
        <v>0.15789473600000001</v>
      </c>
      <c r="U121">
        <v>5.2631577999999998E-2</v>
      </c>
      <c r="V121">
        <v>0.13725490100000001</v>
      </c>
      <c r="W121">
        <v>0.37761142930468999</v>
      </c>
      <c r="X121">
        <v>1.5008830460109099</v>
      </c>
      <c r="Y121">
        <v>145.31273244418799</v>
      </c>
      <c r="Z121">
        <v>0.33038348000000001</v>
      </c>
      <c r="AA121">
        <v>0.75527425999999998</v>
      </c>
      <c r="AB121">
        <v>0.50520832999999998</v>
      </c>
      <c r="AC121">
        <v>0.61607142999999998</v>
      </c>
      <c r="AD121">
        <v>0.90502793000000004</v>
      </c>
      <c r="AE121">
        <v>0.79381442999999996</v>
      </c>
      <c r="AF121">
        <v>0.41145832999999998</v>
      </c>
      <c r="AG121">
        <v>0.62837838000000001</v>
      </c>
      <c r="AH121">
        <v>0.10416667</v>
      </c>
      <c r="AI121">
        <v>0.49541284000000002</v>
      </c>
      <c r="AJ121">
        <v>0.33944953999999999</v>
      </c>
      <c r="AK121">
        <v>0.16513760999999999</v>
      </c>
      <c r="AL121">
        <v>0.16513760999999999</v>
      </c>
      <c r="AM121">
        <v>0.55963302999999998</v>
      </c>
      <c r="AN121">
        <v>0.27522935999999998</v>
      </c>
      <c r="AO121">
        <v>90.353228927752298</v>
      </c>
      <c r="AP121">
        <v>12.217630088876099</v>
      </c>
      <c r="AQ121">
        <v>6.4220180000000002E-2</v>
      </c>
      <c r="AR121">
        <v>108.30500000000001</v>
      </c>
      <c r="AS121">
        <v>0.4587156</v>
      </c>
      <c r="AT121">
        <v>109</v>
      </c>
      <c r="AU121">
        <v>0.13368056</v>
      </c>
      <c r="AV121">
        <v>0.23784722</v>
      </c>
      <c r="AW121">
        <v>0.27200000000000002</v>
      </c>
      <c r="AX121">
        <v>0.43</v>
      </c>
      <c r="AY121">
        <v>0.32900000000000001</v>
      </c>
      <c r="AZ121" t="s">
        <v>125</v>
      </c>
      <c r="BA121">
        <v>16252</v>
      </c>
      <c r="BB121">
        <v>607208</v>
      </c>
    </row>
    <row r="122" spans="1:54" x14ac:dyDescent="0.3">
      <c r="A122" t="s">
        <v>644</v>
      </c>
      <c r="B122" t="s">
        <v>274</v>
      </c>
      <c r="C122">
        <v>32</v>
      </c>
      <c r="D122">
        <v>131</v>
      </c>
      <c r="E122">
        <v>5</v>
      </c>
      <c r="F122">
        <v>11</v>
      </c>
      <c r="G122">
        <v>12</v>
      </c>
      <c r="H122">
        <v>2</v>
      </c>
      <c r="I122">
        <v>0.21666666600000001</v>
      </c>
      <c r="J122">
        <v>7.6335876999999996E-2</v>
      </c>
      <c r="K122">
        <v>0.18320610600000001</v>
      </c>
      <c r="L122">
        <v>0.27480916</v>
      </c>
      <c r="M122">
        <v>0.375</v>
      </c>
      <c r="N122">
        <v>0.15833333399999999</v>
      </c>
      <c r="O122">
        <v>0.22826086900000001</v>
      </c>
      <c r="P122">
        <v>1.529411764</v>
      </c>
      <c r="Q122">
        <v>0.113402061</v>
      </c>
      <c r="R122">
        <v>0.53608247399999998</v>
      </c>
      <c r="S122">
        <v>0.35051546300000003</v>
      </c>
      <c r="T122">
        <v>8.8235294000000006E-2</v>
      </c>
      <c r="U122">
        <v>0.14705882300000001</v>
      </c>
      <c r="V122">
        <v>3.8461538000000003E-2</v>
      </c>
      <c r="W122">
        <v>0.28775884222438303</v>
      </c>
      <c r="X122">
        <v>-9.0596041047093401E-2</v>
      </c>
      <c r="Y122">
        <v>84.465781378023806</v>
      </c>
      <c r="Z122">
        <v>0.348659</v>
      </c>
      <c r="AA122">
        <v>0.75</v>
      </c>
      <c r="AB122">
        <v>0.5187638</v>
      </c>
      <c r="AC122">
        <v>0.67032966999999999</v>
      </c>
      <c r="AD122">
        <v>0.89583332999999998</v>
      </c>
      <c r="AE122">
        <v>0.80851063999999995</v>
      </c>
      <c r="AF122">
        <v>0.42384105999999999</v>
      </c>
      <c r="AG122">
        <v>0.69465648999999996</v>
      </c>
      <c r="AH122">
        <v>9.9337750000000002E-2</v>
      </c>
      <c r="AI122">
        <v>0.41237112999999997</v>
      </c>
      <c r="AJ122">
        <v>0.43298968999999998</v>
      </c>
      <c r="AK122">
        <v>0.15463917999999999</v>
      </c>
      <c r="AL122">
        <v>0.16494845</v>
      </c>
      <c r="AM122">
        <v>0.55670103000000004</v>
      </c>
      <c r="AN122">
        <v>0.27835051999999999</v>
      </c>
      <c r="AO122">
        <v>91.465588756443296</v>
      </c>
      <c r="AP122">
        <v>6.7410360120006398</v>
      </c>
      <c r="AQ122">
        <v>0.10309277999999999</v>
      </c>
      <c r="AR122">
        <v>112.173</v>
      </c>
      <c r="AS122">
        <v>0.4742268</v>
      </c>
      <c r="AT122">
        <v>97</v>
      </c>
      <c r="AU122">
        <v>0.14348785999999999</v>
      </c>
      <c r="AV122">
        <v>0.24282561</v>
      </c>
      <c r="AW122">
        <v>0.253</v>
      </c>
      <c r="AX122">
        <v>0.45900000000000002</v>
      </c>
      <c r="AY122">
        <v>0.32900000000000001</v>
      </c>
      <c r="AZ122" t="s">
        <v>113</v>
      </c>
      <c r="BA122">
        <v>17484</v>
      </c>
      <c r="BB122">
        <v>650391</v>
      </c>
    </row>
    <row r="123" spans="1:54" x14ac:dyDescent="0.3">
      <c r="A123" t="s">
        <v>241</v>
      </c>
      <c r="B123" t="s">
        <v>278</v>
      </c>
      <c r="C123">
        <v>44</v>
      </c>
      <c r="D123">
        <v>197</v>
      </c>
      <c r="E123">
        <v>0</v>
      </c>
      <c r="F123">
        <v>28</v>
      </c>
      <c r="G123">
        <v>9</v>
      </c>
      <c r="H123">
        <v>1</v>
      </c>
      <c r="I123">
        <v>0.30601092800000002</v>
      </c>
      <c r="J123">
        <v>5.0761421000000001E-2</v>
      </c>
      <c r="K123">
        <v>6.5989847000000004E-2</v>
      </c>
      <c r="L123">
        <v>0.35204081599999998</v>
      </c>
      <c r="M123">
        <v>0.37158469900000002</v>
      </c>
      <c r="N123">
        <v>6.5573771000000003E-2</v>
      </c>
      <c r="O123">
        <v>0.329411764</v>
      </c>
      <c r="P123">
        <v>2.024390243</v>
      </c>
      <c r="Q123">
        <v>0.27058823500000001</v>
      </c>
      <c r="R123">
        <v>0.48823529399999999</v>
      </c>
      <c r="S123">
        <v>0.24117647</v>
      </c>
      <c r="T123">
        <v>4.8780486999999997E-2</v>
      </c>
      <c r="U123">
        <v>0</v>
      </c>
      <c r="V123">
        <v>2.4096385000000001E-2</v>
      </c>
      <c r="W123">
        <v>0.32481190014858602</v>
      </c>
      <c r="X123">
        <v>7.3521918603508402E-2</v>
      </c>
      <c r="Y123">
        <v>110.957151240613</v>
      </c>
      <c r="Z123">
        <v>0.34606205000000001</v>
      </c>
      <c r="AA123">
        <v>0.66216216000000006</v>
      </c>
      <c r="AB123">
        <v>0.47692308</v>
      </c>
      <c r="AC123">
        <v>0.88275862000000005</v>
      </c>
      <c r="AD123">
        <v>0.95408163000000001</v>
      </c>
      <c r="AE123">
        <v>0.92375366999999997</v>
      </c>
      <c r="AF123">
        <v>0.41398601000000002</v>
      </c>
      <c r="AG123">
        <v>0.57868019999999998</v>
      </c>
      <c r="AH123">
        <v>3.6312850000000001E-2</v>
      </c>
      <c r="AI123">
        <v>0.33918129000000002</v>
      </c>
      <c r="AJ123">
        <v>0.34502924000000001</v>
      </c>
      <c r="AK123">
        <v>0.31578947000000002</v>
      </c>
      <c r="AL123">
        <v>0.14619883</v>
      </c>
      <c r="AM123">
        <v>0.64912281000000005</v>
      </c>
      <c r="AN123">
        <v>0.20467836</v>
      </c>
      <c r="AO123">
        <v>86.1147805606617</v>
      </c>
      <c r="AP123">
        <v>9.6862374698414495</v>
      </c>
      <c r="AQ123">
        <v>1.7543860000000001E-2</v>
      </c>
      <c r="AR123">
        <v>108.4</v>
      </c>
      <c r="AS123">
        <v>0.22222222</v>
      </c>
      <c r="AT123">
        <v>171</v>
      </c>
      <c r="AU123">
        <v>0.18575419000000001</v>
      </c>
      <c r="AV123">
        <v>0.22206703999999999</v>
      </c>
      <c r="AW123">
        <v>0.308</v>
      </c>
      <c r="AX123">
        <v>0.39200000000000002</v>
      </c>
      <c r="AY123">
        <v>0.32900000000000001</v>
      </c>
      <c r="AZ123" t="s">
        <v>241</v>
      </c>
      <c r="BA123">
        <v>18568</v>
      </c>
      <c r="BB123">
        <v>650333</v>
      </c>
    </row>
    <row r="124" spans="1:54" x14ac:dyDescent="0.3">
      <c r="A124" t="s">
        <v>611</v>
      </c>
      <c r="B124" t="s">
        <v>272</v>
      </c>
      <c r="C124">
        <v>32</v>
      </c>
      <c r="D124">
        <v>93</v>
      </c>
      <c r="E124">
        <v>0</v>
      </c>
      <c r="F124">
        <v>15</v>
      </c>
      <c r="G124">
        <v>8</v>
      </c>
      <c r="H124">
        <v>1</v>
      </c>
      <c r="I124">
        <v>0.28571428500000001</v>
      </c>
      <c r="J124">
        <v>0.17204301</v>
      </c>
      <c r="K124">
        <v>0.25806451600000002</v>
      </c>
      <c r="L124">
        <v>0.40860215</v>
      </c>
      <c r="M124">
        <v>0.33766233699999998</v>
      </c>
      <c r="N124">
        <v>5.1948052000000002E-2</v>
      </c>
      <c r="O124">
        <v>0.41509433899999998</v>
      </c>
      <c r="P124">
        <v>1.375</v>
      </c>
      <c r="Q124">
        <v>0.28301886700000001</v>
      </c>
      <c r="R124">
        <v>0.41509433899999998</v>
      </c>
      <c r="S124">
        <v>0.30188679200000001</v>
      </c>
      <c r="T124">
        <v>0.125</v>
      </c>
      <c r="U124">
        <v>0</v>
      </c>
      <c r="V124">
        <v>9.0909089999999998E-2</v>
      </c>
      <c r="W124">
        <v>0.347140685204536</v>
      </c>
      <c r="X124">
        <v>1.00459244778825</v>
      </c>
      <c r="Y124">
        <v>130.68172102593601</v>
      </c>
      <c r="Z124">
        <v>0.27848100999999997</v>
      </c>
      <c r="AA124">
        <v>0.63870967999999995</v>
      </c>
      <c r="AB124">
        <v>0.42091836999999999</v>
      </c>
      <c r="AC124">
        <v>0.53030303000000001</v>
      </c>
      <c r="AD124">
        <v>0.84848484999999996</v>
      </c>
      <c r="AE124">
        <v>0.72121212000000001</v>
      </c>
      <c r="AF124">
        <v>0.39540816000000001</v>
      </c>
      <c r="AG124">
        <v>0.48387097000000001</v>
      </c>
      <c r="AH124">
        <v>0.11704835</v>
      </c>
      <c r="AI124">
        <v>0.35849057000000001</v>
      </c>
      <c r="AJ124">
        <v>0.39622642000000002</v>
      </c>
      <c r="AK124">
        <v>0.24528301999999999</v>
      </c>
      <c r="AL124">
        <v>0.15094340000000001</v>
      </c>
      <c r="AM124">
        <v>0.56603773999999996</v>
      </c>
      <c r="AN124">
        <v>0.28301886999999998</v>
      </c>
      <c r="AO124">
        <v>88.373488206129807</v>
      </c>
      <c r="AP124">
        <v>13.0464137150691</v>
      </c>
      <c r="AQ124">
        <v>5.6603769999999998E-2</v>
      </c>
      <c r="AR124">
        <v>109.3</v>
      </c>
      <c r="AS124">
        <v>0.32075471999999999</v>
      </c>
      <c r="AT124">
        <v>53</v>
      </c>
      <c r="AU124">
        <v>0.1653944</v>
      </c>
      <c r="AV124">
        <v>0.28244275000000002</v>
      </c>
      <c r="AW124">
        <v>0.24299999999999999</v>
      </c>
      <c r="AX124">
        <v>0.34499999999999997</v>
      </c>
      <c r="AY124">
        <v>0.32900000000000001</v>
      </c>
      <c r="AZ124" t="s">
        <v>611</v>
      </c>
      <c r="BA124">
        <v>20287</v>
      </c>
      <c r="BB124">
        <v>666163</v>
      </c>
    </row>
    <row r="125" spans="1:54" x14ac:dyDescent="0.3">
      <c r="A125" t="s">
        <v>645</v>
      </c>
      <c r="B125" t="s">
        <v>61</v>
      </c>
      <c r="C125">
        <v>27</v>
      </c>
      <c r="D125">
        <v>97</v>
      </c>
      <c r="E125">
        <v>3</v>
      </c>
      <c r="F125">
        <v>14</v>
      </c>
      <c r="G125">
        <v>9</v>
      </c>
      <c r="H125">
        <v>3</v>
      </c>
      <c r="I125">
        <v>0.29069767400000002</v>
      </c>
      <c r="J125">
        <v>0.113402061</v>
      </c>
      <c r="K125">
        <v>0.24742268000000001</v>
      </c>
      <c r="L125">
        <v>0.37113402000000001</v>
      </c>
      <c r="M125">
        <v>0.48837209300000001</v>
      </c>
      <c r="N125">
        <v>0.19767441899999999</v>
      </c>
      <c r="O125">
        <v>0.37288135500000003</v>
      </c>
      <c r="P125">
        <v>0.62962962899999997</v>
      </c>
      <c r="Q125">
        <v>0.29032258</v>
      </c>
      <c r="R125">
        <v>0.27419354800000001</v>
      </c>
      <c r="S125">
        <v>0.43548387</v>
      </c>
      <c r="T125">
        <v>0.14814814800000001</v>
      </c>
      <c r="U125">
        <v>0.111111111</v>
      </c>
      <c r="V125">
        <v>5.8823528999999999E-2</v>
      </c>
      <c r="W125">
        <v>0.37678113364681698</v>
      </c>
      <c r="X125">
        <v>0.81946410645313705</v>
      </c>
      <c r="Y125">
        <v>146.19149211611401</v>
      </c>
      <c r="Z125">
        <v>0.32113820999999998</v>
      </c>
      <c r="AA125">
        <v>0.64102563999999995</v>
      </c>
      <c r="AB125">
        <v>0.44527362999999998</v>
      </c>
      <c r="AC125">
        <v>0.74683544000000002</v>
      </c>
      <c r="AD125">
        <v>0.88</v>
      </c>
      <c r="AE125">
        <v>0.82122905000000002</v>
      </c>
      <c r="AF125">
        <v>0.38805970000000001</v>
      </c>
      <c r="AG125">
        <v>0.60824741999999998</v>
      </c>
      <c r="AH125">
        <v>7.9601989999999997E-2</v>
      </c>
      <c r="AI125">
        <v>0.40322581000000002</v>
      </c>
      <c r="AJ125">
        <v>0.32258065000000002</v>
      </c>
      <c r="AK125">
        <v>0.27419355000000001</v>
      </c>
      <c r="AL125">
        <v>0.14516129</v>
      </c>
      <c r="AM125">
        <v>0.56451613</v>
      </c>
      <c r="AN125">
        <v>0.29032258</v>
      </c>
      <c r="AO125">
        <v>90.182050151209594</v>
      </c>
      <c r="AP125">
        <v>21.989834693170302</v>
      </c>
      <c r="AQ125">
        <v>6.4516130000000005E-2</v>
      </c>
      <c r="AR125">
        <v>105.753</v>
      </c>
      <c r="AS125">
        <v>0.33870968000000001</v>
      </c>
      <c r="AT125">
        <v>62</v>
      </c>
      <c r="AU125">
        <v>0.16417909999999999</v>
      </c>
      <c r="AV125">
        <v>0.24378109000000001</v>
      </c>
      <c r="AW125">
        <v>0.26100000000000001</v>
      </c>
      <c r="AX125">
        <v>0.39800000000000002</v>
      </c>
      <c r="AY125">
        <v>0.32900000000000001</v>
      </c>
      <c r="AZ125" t="s">
        <v>646</v>
      </c>
      <c r="BA125">
        <v>22857</v>
      </c>
      <c r="BB125">
        <v>672761</v>
      </c>
    </row>
    <row r="126" spans="1:54" x14ac:dyDescent="0.3">
      <c r="A126" t="s">
        <v>390</v>
      </c>
      <c r="B126" t="s">
        <v>42</v>
      </c>
      <c r="C126">
        <v>44</v>
      </c>
      <c r="D126">
        <v>169</v>
      </c>
      <c r="E126">
        <v>4</v>
      </c>
      <c r="F126">
        <v>23</v>
      </c>
      <c r="G126">
        <v>17</v>
      </c>
      <c r="H126">
        <v>2</v>
      </c>
      <c r="I126">
        <v>0.29299363</v>
      </c>
      <c r="J126">
        <v>4.7337278000000003E-2</v>
      </c>
      <c r="K126">
        <v>0.177514792</v>
      </c>
      <c r="L126">
        <v>0.343195266</v>
      </c>
      <c r="M126">
        <v>0.44585987199999999</v>
      </c>
      <c r="N126">
        <v>0.15286624200000001</v>
      </c>
      <c r="O126">
        <v>0.34146341400000002</v>
      </c>
      <c r="P126">
        <v>1</v>
      </c>
      <c r="Q126">
        <v>0.244094488</v>
      </c>
      <c r="R126">
        <v>0.37795275499999997</v>
      </c>
      <c r="S126">
        <v>0.37795275499999997</v>
      </c>
      <c r="T126">
        <v>6.25E-2</v>
      </c>
      <c r="U126">
        <v>8.3333332999999996E-2</v>
      </c>
      <c r="V126">
        <v>0.125</v>
      </c>
      <c r="W126">
        <v>0.34842622315389798</v>
      </c>
      <c r="X126">
        <v>0.97276130354051404</v>
      </c>
      <c r="Y126">
        <v>131.62439421009</v>
      </c>
      <c r="Z126">
        <v>0.32258065000000002</v>
      </c>
      <c r="AA126">
        <v>0.61888111999999995</v>
      </c>
      <c r="AB126">
        <v>0.44557329000000001</v>
      </c>
      <c r="AC126">
        <v>0.7</v>
      </c>
      <c r="AD126">
        <v>0.94350281999999996</v>
      </c>
      <c r="AE126">
        <v>0.84039087999999995</v>
      </c>
      <c r="AF126">
        <v>0.41509434000000001</v>
      </c>
      <c r="AG126">
        <v>0.52662721999999995</v>
      </c>
      <c r="AH126">
        <v>7.1117559999999996E-2</v>
      </c>
      <c r="AI126">
        <v>0.37007874000000002</v>
      </c>
      <c r="AJ126">
        <v>0.36220471999999998</v>
      </c>
      <c r="AK126">
        <v>0.26771654</v>
      </c>
      <c r="AL126">
        <v>0.14173227999999999</v>
      </c>
      <c r="AM126">
        <v>0.55118109999999998</v>
      </c>
      <c r="AN126">
        <v>0.30708660999999998</v>
      </c>
      <c r="AO126">
        <v>88.471018393208595</v>
      </c>
      <c r="AP126">
        <v>13.2206992802657</v>
      </c>
      <c r="AQ126">
        <v>6.2992129999999993E-2</v>
      </c>
      <c r="AR126">
        <v>109.887</v>
      </c>
      <c r="AS126">
        <v>0.2992126</v>
      </c>
      <c r="AT126">
        <v>127</v>
      </c>
      <c r="AU126">
        <v>0.19738752000000001</v>
      </c>
      <c r="AV126">
        <v>0.26850508000000001</v>
      </c>
      <c r="AW126">
        <v>0.26800000000000002</v>
      </c>
      <c r="AX126">
        <v>0.43</v>
      </c>
      <c r="AY126">
        <v>0.32600000000000001</v>
      </c>
      <c r="AZ126" t="s">
        <v>390</v>
      </c>
      <c r="BA126">
        <v>19844</v>
      </c>
      <c r="BB126">
        <v>647351</v>
      </c>
    </row>
    <row r="127" spans="1:54" x14ac:dyDescent="0.3">
      <c r="A127" t="s">
        <v>66</v>
      </c>
      <c r="B127" t="s">
        <v>17</v>
      </c>
      <c r="C127">
        <v>39</v>
      </c>
      <c r="D127">
        <v>158</v>
      </c>
      <c r="E127">
        <v>10</v>
      </c>
      <c r="F127">
        <v>20</v>
      </c>
      <c r="G127">
        <v>24</v>
      </c>
      <c r="H127">
        <v>0</v>
      </c>
      <c r="I127">
        <v>0.25</v>
      </c>
      <c r="J127">
        <v>6.3291138999999996E-2</v>
      </c>
      <c r="K127">
        <v>0.335443037</v>
      </c>
      <c r="L127">
        <v>0.29746835399999999</v>
      </c>
      <c r="M127">
        <v>0.5</v>
      </c>
      <c r="N127">
        <v>0.25</v>
      </c>
      <c r="O127">
        <v>0.31764705799999998</v>
      </c>
      <c r="P127">
        <v>1.235294117</v>
      </c>
      <c r="Q127">
        <v>0.2</v>
      </c>
      <c r="R127">
        <v>0.44210526300000003</v>
      </c>
      <c r="S127">
        <v>0.35789473599999999</v>
      </c>
      <c r="T127">
        <v>0.17647058800000001</v>
      </c>
      <c r="U127">
        <v>0.29411764699999998</v>
      </c>
      <c r="V127">
        <v>7.1428570999999996E-2</v>
      </c>
      <c r="W127">
        <v>0.34603415486178801</v>
      </c>
      <c r="X127">
        <v>0.50329914008183096</v>
      </c>
      <c r="Y127">
        <v>127.438818670237</v>
      </c>
      <c r="Z127">
        <v>0.36784740999999999</v>
      </c>
      <c r="AA127">
        <v>0.63984673999999997</v>
      </c>
      <c r="AB127">
        <v>0.48089172000000002</v>
      </c>
      <c r="AC127">
        <v>0.6</v>
      </c>
      <c r="AD127">
        <v>0.76646707000000003</v>
      </c>
      <c r="AE127">
        <v>0.69205298000000004</v>
      </c>
      <c r="AF127">
        <v>0.41560510000000001</v>
      </c>
      <c r="AG127">
        <v>0.59493671000000004</v>
      </c>
      <c r="AH127">
        <v>0.14808916999999999</v>
      </c>
      <c r="AI127">
        <v>0.44210526</v>
      </c>
      <c r="AJ127">
        <v>0.32631578999999999</v>
      </c>
      <c r="AK127">
        <v>0.23157895000000001</v>
      </c>
      <c r="AL127">
        <v>0.22105263</v>
      </c>
      <c r="AM127">
        <v>0.35789473999999999</v>
      </c>
      <c r="AN127">
        <v>0.42105262999999998</v>
      </c>
      <c r="AO127">
        <v>92.973416940789406</v>
      </c>
      <c r="AP127">
        <v>8.4170223838404592</v>
      </c>
      <c r="AQ127">
        <v>0.14736842</v>
      </c>
      <c r="AR127">
        <v>119.925</v>
      </c>
      <c r="AS127">
        <v>0.52631578999999995</v>
      </c>
      <c r="AT127">
        <v>95</v>
      </c>
      <c r="AU127">
        <v>0.17515923999999999</v>
      </c>
      <c r="AV127">
        <v>0.32324840999999999</v>
      </c>
      <c r="AW127">
        <v>0.24</v>
      </c>
      <c r="AX127">
        <v>0.47299999999999998</v>
      </c>
      <c r="AY127">
        <v>0.32500000000000001</v>
      </c>
      <c r="AZ127" t="s">
        <v>66</v>
      </c>
      <c r="BA127">
        <v>4949</v>
      </c>
      <c r="BB127">
        <v>519317</v>
      </c>
    </row>
    <row r="128" spans="1:54" x14ac:dyDescent="0.3">
      <c r="A128" t="s">
        <v>592</v>
      </c>
      <c r="B128" t="s">
        <v>27</v>
      </c>
      <c r="C128">
        <v>45</v>
      </c>
      <c r="D128">
        <v>190</v>
      </c>
      <c r="E128">
        <v>2</v>
      </c>
      <c r="F128">
        <v>17</v>
      </c>
      <c r="G128">
        <v>13</v>
      </c>
      <c r="H128">
        <v>9</v>
      </c>
      <c r="I128">
        <v>0.26553672299999997</v>
      </c>
      <c r="J128">
        <v>5.7894736000000002E-2</v>
      </c>
      <c r="K128">
        <v>0.27894736799999997</v>
      </c>
      <c r="L128">
        <v>0.31578947299999999</v>
      </c>
      <c r="M128">
        <v>0.32768361499999998</v>
      </c>
      <c r="N128">
        <v>6.2146892000000002E-2</v>
      </c>
      <c r="O128">
        <v>0.36885245900000002</v>
      </c>
      <c r="P128">
        <v>1.3157894729999999</v>
      </c>
      <c r="Q128">
        <v>0.29032258</v>
      </c>
      <c r="R128">
        <v>0.40322580600000002</v>
      </c>
      <c r="S128">
        <v>0.30645161199999998</v>
      </c>
      <c r="T128">
        <v>5.2631577999999998E-2</v>
      </c>
      <c r="U128">
        <v>5.2631577999999998E-2</v>
      </c>
      <c r="V128">
        <v>0.04</v>
      </c>
      <c r="W128">
        <v>0.29138745163616298</v>
      </c>
      <c r="X128">
        <v>0.77774333648336202</v>
      </c>
      <c r="Y128">
        <v>92.171731996026296</v>
      </c>
      <c r="Z128">
        <v>0.37752808999999998</v>
      </c>
      <c r="AA128">
        <v>0.76567657</v>
      </c>
      <c r="AB128">
        <v>0.53475936000000002</v>
      </c>
      <c r="AC128">
        <v>0.57738095</v>
      </c>
      <c r="AD128">
        <v>0.82758620999999999</v>
      </c>
      <c r="AE128">
        <v>0.72250000000000003</v>
      </c>
      <c r="AF128">
        <v>0.40508021</v>
      </c>
      <c r="AG128">
        <v>0.65789474000000003</v>
      </c>
      <c r="AH128">
        <v>0.14839572000000001</v>
      </c>
      <c r="AI128">
        <v>0.31451613</v>
      </c>
      <c r="AJ128">
        <v>0.39516129</v>
      </c>
      <c r="AK128">
        <v>0.29032258</v>
      </c>
      <c r="AL128">
        <v>0.13709677000000001</v>
      </c>
      <c r="AM128">
        <v>0.56451613</v>
      </c>
      <c r="AN128">
        <v>0.29838710000000002</v>
      </c>
      <c r="AO128">
        <v>92.829597719253997</v>
      </c>
      <c r="AP128">
        <v>9.7564992597026201</v>
      </c>
      <c r="AQ128">
        <v>6.4516130000000005E-2</v>
      </c>
      <c r="AR128">
        <v>114.548</v>
      </c>
      <c r="AS128">
        <v>0.5</v>
      </c>
      <c r="AT128">
        <v>124</v>
      </c>
      <c r="AU128">
        <v>0.12433155</v>
      </c>
      <c r="AV128">
        <v>0.27272727000000002</v>
      </c>
      <c r="AW128">
        <v>0.27900000000000003</v>
      </c>
      <c r="AX128">
        <v>0.41599999999999998</v>
      </c>
      <c r="AY128">
        <v>0.32500000000000001</v>
      </c>
      <c r="AZ128" t="s">
        <v>62</v>
      </c>
      <c r="BA128">
        <v>23697</v>
      </c>
      <c r="BB128">
        <v>677594</v>
      </c>
    </row>
    <row r="129" spans="1:54" x14ac:dyDescent="0.3">
      <c r="A129" t="s">
        <v>284</v>
      </c>
      <c r="B129" t="s">
        <v>61</v>
      </c>
      <c r="C129">
        <v>41</v>
      </c>
      <c r="D129">
        <v>169</v>
      </c>
      <c r="E129">
        <v>6</v>
      </c>
      <c r="F129">
        <v>20</v>
      </c>
      <c r="G129">
        <v>20</v>
      </c>
      <c r="H129">
        <v>1</v>
      </c>
      <c r="I129">
        <v>0.24647887299999999</v>
      </c>
      <c r="J129">
        <v>0.124260355</v>
      </c>
      <c r="K129">
        <v>0.21301775100000001</v>
      </c>
      <c r="L129">
        <v>0.36686390499999999</v>
      </c>
      <c r="M129">
        <v>0.42957746400000002</v>
      </c>
      <c r="N129">
        <v>0.183098591</v>
      </c>
      <c r="O129">
        <v>0.28999999999999998</v>
      </c>
      <c r="P129">
        <v>1.3157894729999999</v>
      </c>
      <c r="Q129">
        <v>0.16981131999999999</v>
      </c>
      <c r="R129">
        <v>0.47169811299999997</v>
      </c>
      <c r="S129">
        <v>0.35849056600000001</v>
      </c>
      <c r="T129">
        <v>0.105263157</v>
      </c>
      <c r="U129">
        <v>0.15789473600000001</v>
      </c>
      <c r="V129">
        <v>0.12</v>
      </c>
      <c r="W129">
        <v>0.355780651526791</v>
      </c>
      <c r="X129">
        <v>0.95282885978975995</v>
      </c>
      <c r="Y129">
        <v>131.79578242204499</v>
      </c>
      <c r="Z129">
        <v>0.23514851000000001</v>
      </c>
      <c r="AA129">
        <v>0.57419355000000005</v>
      </c>
      <c r="AB129">
        <v>0.38235293999999997</v>
      </c>
      <c r="AC129">
        <v>0.71578947000000004</v>
      </c>
      <c r="AD129">
        <v>0.83146067000000001</v>
      </c>
      <c r="AE129">
        <v>0.79120879</v>
      </c>
      <c r="AF129">
        <v>0.43417367000000001</v>
      </c>
      <c r="AG129">
        <v>0.59171598000000003</v>
      </c>
      <c r="AH129">
        <v>7.9720280000000004E-2</v>
      </c>
      <c r="AI129">
        <v>0.49056603999999998</v>
      </c>
      <c r="AJ129">
        <v>0.28301886999999998</v>
      </c>
      <c r="AK129">
        <v>0.22641509000000001</v>
      </c>
      <c r="AL129">
        <v>0.12264151</v>
      </c>
      <c r="AM129">
        <v>0.55660377000000005</v>
      </c>
      <c r="AN129">
        <v>0.32075471999999999</v>
      </c>
      <c r="AO129">
        <v>89.557174970518801</v>
      </c>
      <c r="AP129">
        <v>11.918895793410901</v>
      </c>
      <c r="AQ129">
        <v>5.6603769999999998E-2</v>
      </c>
      <c r="AR129">
        <v>107.047</v>
      </c>
      <c r="AS129">
        <v>0.44339623</v>
      </c>
      <c r="AT129">
        <v>106</v>
      </c>
      <c r="AU129">
        <v>0.23216782999999999</v>
      </c>
      <c r="AV129">
        <v>0.31188811</v>
      </c>
      <c r="AW129">
        <v>0.23300000000000001</v>
      </c>
      <c r="AX129">
        <v>0.36699999999999999</v>
      </c>
      <c r="AY129">
        <v>0.32400000000000001</v>
      </c>
      <c r="AZ129" t="s">
        <v>284</v>
      </c>
      <c r="BA129">
        <v>11445</v>
      </c>
      <c r="BB129">
        <v>592192</v>
      </c>
    </row>
    <row r="130" spans="1:54" x14ac:dyDescent="0.3">
      <c r="A130" t="s">
        <v>404</v>
      </c>
      <c r="B130" t="s">
        <v>19</v>
      </c>
      <c r="C130">
        <v>42</v>
      </c>
      <c r="D130">
        <v>127</v>
      </c>
      <c r="E130">
        <v>2</v>
      </c>
      <c r="F130">
        <v>11</v>
      </c>
      <c r="G130">
        <v>12</v>
      </c>
      <c r="H130">
        <v>2</v>
      </c>
      <c r="I130">
        <v>0.26271186400000002</v>
      </c>
      <c r="J130">
        <v>5.5118109999999998E-2</v>
      </c>
      <c r="K130">
        <v>0.17322834600000001</v>
      </c>
      <c r="L130">
        <v>0.30708661399999998</v>
      </c>
      <c r="M130">
        <v>0.355932203</v>
      </c>
      <c r="N130">
        <v>9.3220338999999999E-2</v>
      </c>
      <c r="O130">
        <v>0.30526315700000001</v>
      </c>
      <c r="P130">
        <v>1.72</v>
      </c>
      <c r="Q130">
        <v>0.298969072</v>
      </c>
      <c r="R130">
        <v>0.44329896899999999</v>
      </c>
      <c r="S130">
        <v>0.25773195799999998</v>
      </c>
      <c r="T130">
        <v>0.04</v>
      </c>
      <c r="U130">
        <v>0.08</v>
      </c>
      <c r="V130">
        <v>0.116279069</v>
      </c>
      <c r="W130">
        <v>0.295578882919521</v>
      </c>
      <c r="X130">
        <v>0.65170693013207104</v>
      </c>
      <c r="Y130">
        <v>92.194139256539202</v>
      </c>
      <c r="Z130">
        <v>0.34328357999999998</v>
      </c>
      <c r="AA130">
        <v>0.56632652999999999</v>
      </c>
      <c r="AB130">
        <v>0.4375</v>
      </c>
      <c r="AC130">
        <v>0.80434782999999999</v>
      </c>
      <c r="AD130">
        <v>0.95495494999999997</v>
      </c>
      <c r="AE130">
        <v>0.88669951000000002</v>
      </c>
      <c r="AF130">
        <v>0.42241379000000001</v>
      </c>
      <c r="AG130">
        <v>0.52755905999999997</v>
      </c>
      <c r="AH130">
        <v>4.9462369999999999E-2</v>
      </c>
      <c r="AI130">
        <v>0.28865979000000003</v>
      </c>
      <c r="AJ130">
        <v>0.41237112999999997</v>
      </c>
      <c r="AK130">
        <v>0.29896907</v>
      </c>
      <c r="AL130">
        <v>0.25773195999999998</v>
      </c>
      <c r="AM130">
        <v>0.54639174999999995</v>
      </c>
      <c r="AN130">
        <v>0.19587629000000001</v>
      </c>
      <c r="AO130">
        <v>82.664671593105595</v>
      </c>
      <c r="AP130">
        <v>5.1056531139255803</v>
      </c>
      <c r="AQ130">
        <v>2.0618560000000001E-2</v>
      </c>
      <c r="AR130">
        <v>107.91800000000001</v>
      </c>
      <c r="AS130">
        <v>0.20618557000000001</v>
      </c>
      <c r="AT130">
        <v>97</v>
      </c>
      <c r="AU130">
        <v>0.23440859999999999</v>
      </c>
      <c r="AV130">
        <v>0.28387097</v>
      </c>
      <c r="AW130">
        <v>0.29099999999999998</v>
      </c>
      <c r="AX130">
        <v>0.39400000000000002</v>
      </c>
      <c r="AY130">
        <v>0.32400000000000001</v>
      </c>
      <c r="AZ130" t="s">
        <v>404</v>
      </c>
      <c r="BA130">
        <v>16512</v>
      </c>
      <c r="BB130">
        <v>643396</v>
      </c>
    </row>
    <row r="131" spans="1:54" x14ac:dyDescent="0.3">
      <c r="A131" t="s">
        <v>586</v>
      </c>
      <c r="B131" t="s">
        <v>35</v>
      </c>
      <c r="C131">
        <v>45</v>
      </c>
      <c r="D131">
        <v>187</v>
      </c>
      <c r="E131">
        <v>10</v>
      </c>
      <c r="F131">
        <v>23</v>
      </c>
      <c r="G131">
        <v>34</v>
      </c>
      <c r="H131">
        <v>4</v>
      </c>
      <c r="I131">
        <v>0.25294117599999999</v>
      </c>
      <c r="J131">
        <v>5.8823528999999999E-2</v>
      </c>
      <c r="K131">
        <v>0.27272727200000002</v>
      </c>
      <c r="L131">
        <v>0.29946524000000002</v>
      </c>
      <c r="M131">
        <v>0.48235294099999998</v>
      </c>
      <c r="N131">
        <v>0.22941176499999999</v>
      </c>
      <c r="O131">
        <v>0.292035398</v>
      </c>
      <c r="P131">
        <v>0.78947368399999995</v>
      </c>
      <c r="Q131">
        <v>0.17073170700000001</v>
      </c>
      <c r="R131">
        <v>0.36585365800000003</v>
      </c>
      <c r="S131">
        <v>0.46341463399999999</v>
      </c>
      <c r="T131">
        <v>0.15789473600000001</v>
      </c>
      <c r="U131">
        <v>0.175438596</v>
      </c>
      <c r="V131">
        <v>8.8888887999999999E-2</v>
      </c>
      <c r="W131">
        <v>0.33466230412965098</v>
      </c>
      <c r="X131">
        <v>0.46760656986414401</v>
      </c>
      <c r="Y131">
        <v>115.218701760846</v>
      </c>
      <c r="Z131">
        <v>0.37905237000000003</v>
      </c>
      <c r="AA131">
        <v>0.79230769000000001</v>
      </c>
      <c r="AB131">
        <v>0.54160363</v>
      </c>
      <c r="AC131">
        <v>0.55921052999999998</v>
      </c>
      <c r="AD131">
        <v>0.83495145999999998</v>
      </c>
      <c r="AE131">
        <v>0.71787709</v>
      </c>
      <c r="AF131">
        <v>0.39334342</v>
      </c>
      <c r="AG131">
        <v>0.68983956999999996</v>
      </c>
      <c r="AH131">
        <v>0.15279878999999999</v>
      </c>
      <c r="AI131">
        <v>0.39024389999999998</v>
      </c>
      <c r="AJ131">
        <v>0.33333332999999998</v>
      </c>
      <c r="AK131">
        <v>0.27642275999999999</v>
      </c>
      <c r="AL131">
        <v>0.19512194999999999</v>
      </c>
      <c r="AM131">
        <v>0.37398374000000001</v>
      </c>
      <c r="AN131">
        <v>0.43089431</v>
      </c>
      <c r="AO131">
        <v>92.531083269817003</v>
      </c>
      <c r="AP131">
        <v>17.027921350990798</v>
      </c>
      <c r="AQ131">
        <v>0.12195122</v>
      </c>
      <c r="AR131">
        <v>116.077</v>
      </c>
      <c r="AS131">
        <v>0.51219512</v>
      </c>
      <c r="AT131">
        <v>123</v>
      </c>
      <c r="AU131">
        <v>0.11800302999999999</v>
      </c>
      <c r="AV131">
        <v>0.27080182000000003</v>
      </c>
      <c r="AW131">
        <v>0.23799999999999999</v>
      </c>
      <c r="AX131">
        <v>0.46200000000000002</v>
      </c>
      <c r="AY131">
        <v>0.32400000000000001</v>
      </c>
      <c r="AZ131" t="s">
        <v>52</v>
      </c>
      <c r="BA131">
        <v>19287</v>
      </c>
      <c r="BB131">
        <v>666969</v>
      </c>
    </row>
    <row r="132" spans="1:54" x14ac:dyDescent="0.3">
      <c r="A132" t="s">
        <v>387</v>
      </c>
      <c r="B132" t="s">
        <v>277</v>
      </c>
      <c r="C132">
        <v>37</v>
      </c>
      <c r="D132">
        <v>158</v>
      </c>
      <c r="E132">
        <v>2</v>
      </c>
      <c r="F132">
        <v>15</v>
      </c>
      <c r="G132">
        <v>8</v>
      </c>
      <c r="H132">
        <v>2</v>
      </c>
      <c r="I132">
        <v>0.26206896499999999</v>
      </c>
      <c r="J132">
        <v>6.3291138999999996E-2</v>
      </c>
      <c r="K132">
        <v>8.2278481000000001E-2</v>
      </c>
      <c r="L132">
        <v>0.31012658199999998</v>
      </c>
      <c r="M132">
        <v>0.33103448200000002</v>
      </c>
      <c r="N132">
        <v>6.8965517000000004E-2</v>
      </c>
      <c r="O132">
        <v>0.27272727200000002</v>
      </c>
      <c r="P132">
        <v>1.3695652169999999</v>
      </c>
      <c r="Q132">
        <v>0.18656716400000001</v>
      </c>
      <c r="R132">
        <v>0.47014925299999999</v>
      </c>
      <c r="S132">
        <v>0.34328358199999998</v>
      </c>
      <c r="T132">
        <v>6.5217391E-2</v>
      </c>
      <c r="U132">
        <v>4.3478259999999998E-2</v>
      </c>
      <c r="V132">
        <v>9.5238094999999995E-2</v>
      </c>
      <c r="W132">
        <v>0.28814327000062601</v>
      </c>
      <c r="X132">
        <v>0.33360516250914202</v>
      </c>
      <c r="Y132">
        <v>88.8903481132173</v>
      </c>
      <c r="Z132">
        <v>0.31023102000000002</v>
      </c>
      <c r="AA132">
        <v>0.57894736999999996</v>
      </c>
      <c r="AB132">
        <v>0.43585236999999999</v>
      </c>
      <c r="AC132">
        <v>0.85106382999999997</v>
      </c>
      <c r="AD132">
        <v>0.95454545000000002</v>
      </c>
      <c r="AE132">
        <v>0.91532258</v>
      </c>
      <c r="AF132">
        <v>0.46748682000000003</v>
      </c>
      <c r="AG132">
        <v>0.61392405000000005</v>
      </c>
      <c r="AH132">
        <v>3.6906849999999998E-2</v>
      </c>
      <c r="AI132">
        <v>0.35074627000000003</v>
      </c>
      <c r="AJ132">
        <v>0.36567164000000002</v>
      </c>
      <c r="AK132">
        <v>0.28358209000000001</v>
      </c>
      <c r="AL132">
        <v>0.15671642</v>
      </c>
      <c r="AM132">
        <v>0.53731342999999998</v>
      </c>
      <c r="AN132">
        <v>0.30597015</v>
      </c>
      <c r="AO132">
        <v>89.127672697368396</v>
      </c>
      <c r="AP132">
        <v>9.1993062033581996</v>
      </c>
      <c r="AQ132">
        <v>4.4776120000000003E-2</v>
      </c>
      <c r="AR132">
        <v>108.928</v>
      </c>
      <c r="AS132">
        <v>0.41044775999999999</v>
      </c>
      <c r="AT132">
        <v>134</v>
      </c>
      <c r="AU132">
        <v>0.22319859</v>
      </c>
      <c r="AV132">
        <v>0.26010545000000002</v>
      </c>
      <c r="AW132">
        <v>0.28399999999999997</v>
      </c>
      <c r="AX132">
        <v>0.41599999999999998</v>
      </c>
      <c r="AY132">
        <v>0.32400000000000001</v>
      </c>
      <c r="AZ132" t="s">
        <v>387</v>
      </c>
      <c r="BA132">
        <v>33824</v>
      </c>
      <c r="BB132">
        <v>808982</v>
      </c>
    </row>
    <row r="133" spans="1:54" x14ac:dyDescent="0.3">
      <c r="A133" t="s">
        <v>636</v>
      </c>
      <c r="B133" t="s">
        <v>269</v>
      </c>
      <c r="C133">
        <v>34</v>
      </c>
      <c r="D133">
        <v>79</v>
      </c>
      <c r="E133">
        <v>0</v>
      </c>
      <c r="F133">
        <v>12</v>
      </c>
      <c r="G133">
        <v>6</v>
      </c>
      <c r="H133">
        <v>5</v>
      </c>
      <c r="I133">
        <v>0.25</v>
      </c>
      <c r="J133">
        <v>0.10126582200000001</v>
      </c>
      <c r="K133">
        <v>0.20253164500000001</v>
      </c>
      <c r="L133">
        <v>0.33766233699999998</v>
      </c>
      <c r="M133">
        <v>0.27941176400000001</v>
      </c>
      <c r="N133">
        <v>2.9411764E-2</v>
      </c>
      <c r="O133">
        <v>0.32692307599999998</v>
      </c>
      <c r="P133">
        <v>1.2307692299999999</v>
      </c>
      <c r="Q133">
        <v>0.38297872300000002</v>
      </c>
      <c r="R133">
        <v>0.340425531</v>
      </c>
      <c r="S133">
        <v>0.27659574399999998</v>
      </c>
      <c r="T133">
        <v>0</v>
      </c>
      <c r="U133">
        <v>0</v>
      </c>
      <c r="V133">
        <v>0</v>
      </c>
      <c r="W133">
        <v>0.28862341038592398</v>
      </c>
      <c r="X133">
        <v>0.22055121428553601</v>
      </c>
      <c r="Y133">
        <v>90.700953130000997</v>
      </c>
      <c r="Z133">
        <v>0.27118643999999997</v>
      </c>
      <c r="AA133">
        <v>0.62096773999999999</v>
      </c>
      <c r="AB133">
        <v>0.41528239</v>
      </c>
      <c r="AC133">
        <v>0.625</v>
      </c>
      <c r="AD133">
        <v>0.89610389999999995</v>
      </c>
      <c r="AE133">
        <v>0.79200000000000004</v>
      </c>
      <c r="AF133">
        <v>0.41196012999999998</v>
      </c>
      <c r="AG133">
        <v>0.56962025000000005</v>
      </c>
      <c r="AH133">
        <v>8.6092719999999998E-2</v>
      </c>
      <c r="AI133">
        <v>0.45283019000000002</v>
      </c>
      <c r="AJ133">
        <v>0.28301886999999998</v>
      </c>
      <c r="AK133">
        <v>0.26415094</v>
      </c>
      <c r="AL133">
        <v>0.18867924999999999</v>
      </c>
      <c r="AM133">
        <v>0.66037736000000002</v>
      </c>
      <c r="AN133">
        <v>0.15094340000000001</v>
      </c>
      <c r="AO133">
        <v>82.249168882978694</v>
      </c>
      <c r="AP133">
        <v>12.0028686523437</v>
      </c>
      <c r="AQ133">
        <v>0</v>
      </c>
      <c r="AR133">
        <v>98.374499999999998</v>
      </c>
      <c r="AS133">
        <v>0.14814815000000001</v>
      </c>
      <c r="AT133">
        <v>54</v>
      </c>
      <c r="AU133">
        <v>0.18211921</v>
      </c>
      <c r="AV133">
        <v>0.26821191999999999</v>
      </c>
      <c r="AW133">
        <v>0.28299999999999997</v>
      </c>
      <c r="AX133">
        <v>0.34399999999999997</v>
      </c>
      <c r="AY133">
        <v>0.32300000000000001</v>
      </c>
      <c r="AZ133" t="s">
        <v>636</v>
      </c>
      <c r="BA133">
        <v>15730</v>
      </c>
      <c r="BB133">
        <v>642180</v>
      </c>
    </row>
    <row r="134" spans="1:54" x14ac:dyDescent="0.3">
      <c r="A134" t="s">
        <v>31</v>
      </c>
      <c r="B134" t="s">
        <v>32</v>
      </c>
      <c r="C134">
        <v>39</v>
      </c>
      <c r="D134">
        <v>153</v>
      </c>
      <c r="E134">
        <v>6</v>
      </c>
      <c r="F134">
        <v>14</v>
      </c>
      <c r="G134">
        <v>16</v>
      </c>
      <c r="H134">
        <v>0</v>
      </c>
      <c r="I134">
        <v>0.19259259200000001</v>
      </c>
      <c r="J134">
        <v>0.117647058</v>
      </c>
      <c r="K134">
        <v>0.34640522800000001</v>
      </c>
      <c r="L134">
        <v>0.28758169900000002</v>
      </c>
      <c r="M134">
        <v>0.37037037</v>
      </c>
      <c r="N134">
        <v>0.177777778</v>
      </c>
      <c r="O134">
        <v>0.263157894</v>
      </c>
      <c r="P134">
        <v>0.79411764699999998</v>
      </c>
      <c r="Q134">
        <v>0.25609756</v>
      </c>
      <c r="R134">
        <v>0.32926829200000002</v>
      </c>
      <c r="S134">
        <v>0.41463414599999998</v>
      </c>
      <c r="T134">
        <v>0.117647058</v>
      </c>
      <c r="U134">
        <v>0.17647058800000001</v>
      </c>
      <c r="V134">
        <v>7.4074074000000004E-2</v>
      </c>
      <c r="W134">
        <v>0.29294746761259199</v>
      </c>
      <c r="X134">
        <v>0.18391064982472699</v>
      </c>
      <c r="Y134">
        <v>90.721827970868901</v>
      </c>
      <c r="Z134">
        <v>0.35393258</v>
      </c>
      <c r="AA134">
        <v>0.70799999999999996</v>
      </c>
      <c r="AB134">
        <v>0.5</v>
      </c>
      <c r="AC134">
        <v>0.42857142999999998</v>
      </c>
      <c r="AD134">
        <v>0.76271186000000002</v>
      </c>
      <c r="AE134">
        <v>0.62376237999999995</v>
      </c>
      <c r="AF134">
        <v>0.41254125000000003</v>
      </c>
      <c r="AG134">
        <v>0.63398692999999995</v>
      </c>
      <c r="AH134">
        <v>0.1878089</v>
      </c>
      <c r="AI134">
        <v>0.35365854000000002</v>
      </c>
      <c r="AJ134">
        <v>0.45121950999999999</v>
      </c>
      <c r="AK134">
        <v>0.19512194999999999</v>
      </c>
      <c r="AL134">
        <v>0.18292683000000001</v>
      </c>
      <c r="AM134">
        <v>0.54878048999999995</v>
      </c>
      <c r="AN134">
        <v>0.26829268000000001</v>
      </c>
      <c r="AO134">
        <v>86.117687690548706</v>
      </c>
      <c r="AP134">
        <v>18.452283905773601</v>
      </c>
      <c r="AQ134">
        <v>0.12195122</v>
      </c>
      <c r="AR134">
        <v>110.274</v>
      </c>
      <c r="AS134">
        <v>0.36585366000000002</v>
      </c>
      <c r="AT134">
        <v>82</v>
      </c>
      <c r="AU134">
        <v>0.14497529000000001</v>
      </c>
      <c r="AV134">
        <v>0.33278417999999999</v>
      </c>
      <c r="AW134">
        <v>0.223</v>
      </c>
      <c r="AX134">
        <v>0.43</v>
      </c>
      <c r="AY134">
        <v>0.32200000000000001</v>
      </c>
      <c r="AZ134" t="s">
        <v>31</v>
      </c>
      <c r="BA134">
        <v>22263</v>
      </c>
      <c r="BB134">
        <v>669357</v>
      </c>
    </row>
    <row r="135" spans="1:54" x14ac:dyDescent="0.3">
      <c r="A135" t="s">
        <v>145</v>
      </c>
      <c r="B135" t="s">
        <v>271</v>
      </c>
      <c r="C135">
        <v>44</v>
      </c>
      <c r="D135">
        <v>197</v>
      </c>
      <c r="E135">
        <v>5</v>
      </c>
      <c r="F135">
        <v>21</v>
      </c>
      <c r="G135">
        <v>28</v>
      </c>
      <c r="H135">
        <v>10</v>
      </c>
      <c r="I135">
        <v>0.23756906</v>
      </c>
      <c r="J135">
        <v>6.5989847000000004E-2</v>
      </c>
      <c r="K135">
        <v>0.18781725799999999</v>
      </c>
      <c r="L135">
        <v>0.28571428500000001</v>
      </c>
      <c r="M135">
        <v>0.38121546899999997</v>
      </c>
      <c r="N135">
        <v>0.143646409</v>
      </c>
      <c r="O135">
        <v>0.26950354599999998</v>
      </c>
      <c r="P135">
        <v>1.416666666</v>
      </c>
      <c r="Q135">
        <v>0.2</v>
      </c>
      <c r="R135">
        <v>0.468965517</v>
      </c>
      <c r="S135">
        <v>0.33103448200000002</v>
      </c>
      <c r="T135">
        <v>0.14583333300000001</v>
      </c>
      <c r="U135">
        <v>0.104166666</v>
      </c>
      <c r="V135">
        <v>2.9411764E-2</v>
      </c>
      <c r="W135">
        <v>0.29384486012312799</v>
      </c>
      <c r="X135">
        <v>0.93789932325232395</v>
      </c>
      <c r="Y135">
        <v>85.494035555484501</v>
      </c>
      <c r="Z135">
        <v>0.26381909999999997</v>
      </c>
      <c r="AA135">
        <v>0.62756597999999997</v>
      </c>
      <c r="AB135">
        <v>0.43166441</v>
      </c>
      <c r="AC135">
        <v>0.69523809999999997</v>
      </c>
      <c r="AD135">
        <v>0.88785046999999995</v>
      </c>
      <c r="AE135">
        <v>0.82445141</v>
      </c>
      <c r="AF135">
        <v>0.46143436999999998</v>
      </c>
      <c r="AG135">
        <v>0.68527919000000004</v>
      </c>
      <c r="AH135">
        <v>7.5675679999999995E-2</v>
      </c>
      <c r="AI135">
        <v>0.36734694000000001</v>
      </c>
      <c r="AJ135">
        <v>0.39455782</v>
      </c>
      <c r="AK135">
        <v>0.23809524000000001</v>
      </c>
      <c r="AL135">
        <v>9.5238100000000006E-2</v>
      </c>
      <c r="AM135">
        <v>0.56462584999999998</v>
      </c>
      <c r="AN135">
        <v>0.34013605000000002</v>
      </c>
      <c r="AO135">
        <v>91.130071390086201</v>
      </c>
      <c r="AP135">
        <v>9.2987818224676708</v>
      </c>
      <c r="AQ135">
        <v>6.8027210000000005E-2</v>
      </c>
      <c r="AR135">
        <v>108.56</v>
      </c>
      <c r="AS135">
        <v>0.44897958999999998</v>
      </c>
      <c r="AT135">
        <v>147</v>
      </c>
      <c r="AU135">
        <v>0.21621621999999999</v>
      </c>
      <c r="AV135">
        <v>0.29189188999999999</v>
      </c>
      <c r="AW135">
        <v>0.26600000000000001</v>
      </c>
      <c r="AX135">
        <v>0.42299999999999999</v>
      </c>
      <c r="AY135">
        <v>0.32100000000000001</v>
      </c>
      <c r="AZ135" t="s">
        <v>145</v>
      </c>
      <c r="BA135">
        <v>22715</v>
      </c>
      <c r="BB135">
        <v>672580</v>
      </c>
    </row>
    <row r="136" spans="1:54" x14ac:dyDescent="0.3">
      <c r="A136" t="s">
        <v>166</v>
      </c>
      <c r="B136" t="s">
        <v>69</v>
      </c>
      <c r="C136">
        <v>43</v>
      </c>
      <c r="D136">
        <v>174</v>
      </c>
      <c r="E136">
        <v>5</v>
      </c>
      <c r="F136">
        <v>28</v>
      </c>
      <c r="G136">
        <v>13</v>
      </c>
      <c r="H136">
        <v>8</v>
      </c>
      <c r="I136">
        <v>0.27388535000000003</v>
      </c>
      <c r="J136">
        <v>7.4712642999999995E-2</v>
      </c>
      <c r="K136">
        <v>0.28735632100000003</v>
      </c>
      <c r="L136">
        <v>0.33333333300000001</v>
      </c>
      <c r="M136">
        <v>0.45222929899999997</v>
      </c>
      <c r="N136">
        <v>0.178343949</v>
      </c>
      <c r="O136">
        <v>0.37254901899999998</v>
      </c>
      <c r="P136">
        <v>1.2051282050000001</v>
      </c>
      <c r="Q136">
        <v>0.188679245</v>
      </c>
      <c r="R136">
        <v>0.443396226</v>
      </c>
      <c r="S136">
        <v>0.36792452799999997</v>
      </c>
      <c r="T136">
        <v>5.1282051000000002E-2</v>
      </c>
      <c r="U136">
        <v>0.128205128</v>
      </c>
      <c r="V136">
        <v>8.5106381999999994E-2</v>
      </c>
      <c r="W136">
        <v>0.34530509180492802</v>
      </c>
      <c r="X136">
        <v>0.97856571429374195</v>
      </c>
      <c r="Y136">
        <v>108.783755374932</v>
      </c>
      <c r="Z136">
        <v>0.29315068</v>
      </c>
      <c r="AA136">
        <v>0.76315789000000001</v>
      </c>
      <c r="AB136">
        <v>0.49128368</v>
      </c>
      <c r="AC136">
        <v>0.45794393</v>
      </c>
      <c r="AD136">
        <v>0.84729063999999998</v>
      </c>
      <c r="AE136">
        <v>0.71290323</v>
      </c>
      <c r="AF136">
        <v>0.42155309000000002</v>
      </c>
      <c r="AG136">
        <v>0.69540230000000003</v>
      </c>
      <c r="AH136">
        <v>0.14104596</v>
      </c>
      <c r="AI136">
        <v>0.43636364</v>
      </c>
      <c r="AJ136">
        <v>0.32727273000000001</v>
      </c>
      <c r="AK136">
        <v>0.23636364000000001</v>
      </c>
      <c r="AL136">
        <v>0.14545454999999999</v>
      </c>
      <c r="AM136">
        <v>0.50909090999999995</v>
      </c>
      <c r="AN136">
        <v>0.34545455000000003</v>
      </c>
      <c r="AO136">
        <v>88.452701208726396</v>
      </c>
      <c r="AP136">
        <v>10.1205939526827</v>
      </c>
      <c r="AQ136">
        <v>7.2727269999999997E-2</v>
      </c>
      <c r="AR136">
        <v>109.786</v>
      </c>
      <c r="AS136">
        <v>0.41818181999999998</v>
      </c>
      <c r="AT136">
        <v>110</v>
      </c>
      <c r="AU136">
        <v>0.14738509999999999</v>
      </c>
      <c r="AV136">
        <v>0.28843106000000002</v>
      </c>
      <c r="AW136">
        <v>0.251</v>
      </c>
      <c r="AX136">
        <v>0.42499999999999999</v>
      </c>
      <c r="AY136">
        <v>0.32100000000000001</v>
      </c>
      <c r="AZ136" t="s">
        <v>166</v>
      </c>
      <c r="BA136">
        <v>25479</v>
      </c>
      <c r="BB136">
        <v>686668</v>
      </c>
    </row>
    <row r="137" spans="1:54" x14ac:dyDescent="0.3">
      <c r="A137" t="s">
        <v>606</v>
      </c>
      <c r="B137" t="s">
        <v>279</v>
      </c>
      <c r="C137">
        <v>20</v>
      </c>
      <c r="D137">
        <v>75</v>
      </c>
      <c r="E137">
        <v>2</v>
      </c>
      <c r="F137">
        <v>6</v>
      </c>
      <c r="G137">
        <v>6</v>
      </c>
      <c r="H137">
        <v>1</v>
      </c>
      <c r="I137">
        <v>0.23076922999999999</v>
      </c>
      <c r="J137">
        <v>9.3333333000000004E-2</v>
      </c>
      <c r="K137">
        <v>0.29333333299999997</v>
      </c>
      <c r="L137">
        <v>0.30666666599999998</v>
      </c>
      <c r="M137">
        <v>0.4</v>
      </c>
      <c r="N137">
        <v>0.16923077</v>
      </c>
      <c r="O137">
        <v>0.30232558100000001</v>
      </c>
      <c r="P137">
        <v>1.4</v>
      </c>
      <c r="Q137">
        <v>0.2</v>
      </c>
      <c r="R137">
        <v>0.46666666600000001</v>
      </c>
      <c r="S137">
        <v>0.33333333300000001</v>
      </c>
      <c r="T137">
        <v>6.6666665999999999E-2</v>
      </c>
      <c r="U137">
        <v>0.133333333</v>
      </c>
      <c r="V137">
        <v>4.7619046999999998E-2</v>
      </c>
      <c r="W137">
        <v>0.30542388880575</v>
      </c>
      <c r="X137">
        <v>0.19937320775008899</v>
      </c>
      <c r="Y137">
        <v>96.438884284074803</v>
      </c>
      <c r="Z137">
        <v>0.37356321999999997</v>
      </c>
      <c r="AA137">
        <v>0.69924812000000003</v>
      </c>
      <c r="AB137">
        <v>0.51465797999999996</v>
      </c>
      <c r="AC137">
        <v>0.58461538000000002</v>
      </c>
      <c r="AD137">
        <v>0.83870968000000001</v>
      </c>
      <c r="AE137">
        <v>0.73417721999999996</v>
      </c>
      <c r="AF137">
        <v>0.43322475999999999</v>
      </c>
      <c r="AG137">
        <v>0.58666666999999995</v>
      </c>
      <c r="AH137">
        <v>0.13680782</v>
      </c>
      <c r="AI137">
        <v>0.48888889000000002</v>
      </c>
      <c r="AJ137">
        <v>0.33333332999999998</v>
      </c>
      <c r="AK137">
        <v>0.17777778</v>
      </c>
      <c r="AL137">
        <v>0.17777778</v>
      </c>
      <c r="AM137">
        <v>0.53333333000000005</v>
      </c>
      <c r="AN137">
        <v>0.28888889000000001</v>
      </c>
      <c r="AO137">
        <v>89.402756076388798</v>
      </c>
      <c r="AP137">
        <v>13.205558268229099</v>
      </c>
      <c r="AQ137">
        <v>0.11111111</v>
      </c>
      <c r="AR137">
        <v>109.813</v>
      </c>
      <c r="AS137">
        <v>0.42222221999999998</v>
      </c>
      <c r="AT137">
        <v>45</v>
      </c>
      <c r="AU137">
        <v>0.14332248</v>
      </c>
      <c r="AV137">
        <v>0.28013029</v>
      </c>
      <c r="AW137">
        <v>0.24</v>
      </c>
      <c r="AX137">
        <v>0.41599999999999998</v>
      </c>
      <c r="AY137">
        <v>0.32</v>
      </c>
      <c r="AZ137" t="s">
        <v>606</v>
      </c>
      <c r="BA137">
        <v>19864</v>
      </c>
      <c r="BB137">
        <v>656180</v>
      </c>
    </row>
    <row r="138" spans="1:54" x14ac:dyDescent="0.3">
      <c r="A138" t="s">
        <v>107</v>
      </c>
      <c r="B138" t="s">
        <v>269</v>
      </c>
      <c r="C138">
        <v>42</v>
      </c>
      <c r="D138">
        <v>179</v>
      </c>
      <c r="E138">
        <v>5</v>
      </c>
      <c r="F138">
        <v>20</v>
      </c>
      <c r="G138">
        <v>23</v>
      </c>
      <c r="H138">
        <v>2</v>
      </c>
      <c r="I138">
        <v>0.21686746900000001</v>
      </c>
      <c r="J138">
        <v>7.2625698000000002E-2</v>
      </c>
      <c r="K138">
        <v>0.234636871</v>
      </c>
      <c r="L138">
        <v>0.27374301600000001</v>
      </c>
      <c r="M138">
        <v>0.337349397</v>
      </c>
      <c r="N138">
        <v>0.120481928</v>
      </c>
      <c r="O138">
        <v>0.26050420099999999</v>
      </c>
      <c r="P138">
        <v>1.476190476</v>
      </c>
      <c r="Q138">
        <v>0.15447154399999999</v>
      </c>
      <c r="R138">
        <v>0.50406503999999996</v>
      </c>
      <c r="S138">
        <v>0.34146341400000002</v>
      </c>
      <c r="T138">
        <v>0.16666666599999999</v>
      </c>
      <c r="U138">
        <v>0.11904761899999999</v>
      </c>
      <c r="V138">
        <v>3.2258064000000003E-2</v>
      </c>
      <c r="W138">
        <v>0.27187663986441701</v>
      </c>
      <c r="X138">
        <v>-8.3525045018955302E-2</v>
      </c>
      <c r="Y138">
        <v>79.329468785374701</v>
      </c>
      <c r="Z138">
        <v>0.31315788999999999</v>
      </c>
      <c r="AA138">
        <v>0.76</v>
      </c>
      <c r="AB138">
        <v>0.50076335999999999</v>
      </c>
      <c r="AC138">
        <v>0.60504201999999996</v>
      </c>
      <c r="AD138">
        <v>0.85645932999999996</v>
      </c>
      <c r="AE138">
        <v>0.76524389999999998</v>
      </c>
      <c r="AF138">
        <v>0.41984733000000002</v>
      </c>
      <c r="AG138">
        <v>0.64804468999999998</v>
      </c>
      <c r="AH138">
        <v>0.11755725</v>
      </c>
      <c r="AI138">
        <v>0.37903226000000001</v>
      </c>
      <c r="AJ138">
        <v>0.34677418999999998</v>
      </c>
      <c r="AK138">
        <v>0.27419355000000001</v>
      </c>
      <c r="AL138">
        <v>0.14516129</v>
      </c>
      <c r="AM138">
        <v>0.49193547999999998</v>
      </c>
      <c r="AN138">
        <v>0.36290323000000002</v>
      </c>
      <c r="AO138">
        <v>92.155551321138205</v>
      </c>
      <c r="AP138">
        <v>10.0124412474593</v>
      </c>
      <c r="AQ138">
        <v>0.10483871</v>
      </c>
      <c r="AR138">
        <v>111.676</v>
      </c>
      <c r="AS138">
        <v>0.51612902999999999</v>
      </c>
      <c r="AT138">
        <v>124</v>
      </c>
      <c r="AU138">
        <v>0.13893130000000001</v>
      </c>
      <c r="AV138">
        <v>0.25648854999999998</v>
      </c>
      <c r="AW138">
        <v>0.26</v>
      </c>
      <c r="AX138">
        <v>0.42699999999999999</v>
      </c>
      <c r="AY138">
        <v>0.31900000000000001</v>
      </c>
      <c r="AZ138" t="s">
        <v>107</v>
      </c>
      <c r="BA138">
        <v>11493</v>
      </c>
      <c r="BB138">
        <v>592518</v>
      </c>
    </row>
    <row r="139" spans="1:54" x14ac:dyDescent="0.3">
      <c r="A139" t="s">
        <v>203</v>
      </c>
      <c r="B139" t="s">
        <v>99</v>
      </c>
      <c r="C139">
        <v>44</v>
      </c>
      <c r="D139">
        <v>165</v>
      </c>
      <c r="E139">
        <v>3</v>
      </c>
      <c r="F139">
        <v>19</v>
      </c>
      <c r="G139">
        <v>14</v>
      </c>
      <c r="H139">
        <v>6</v>
      </c>
      <c r="I139">
        <v>0.26</v>
      </c>
      <c r="J139">
        <v>6.6666665999999999E-2</v>
      </c>
      <c r="K139">
        <v>0.26060605999999997</v>
      </c>
      <c r="L139">
        <v>0.32121212100000002</v>
      </c>
      <c r="M139">
        <v>0.42666666600000003</v>
      </c>
      <c r="N139">
        <v>0.16666666599999999</v>
      </c>
      <c r="O139">
        <v>0.342857142</v>
      </c>
      <c r="P139">
        <v>1.3939393929999999</v>
      </c>
      <c r="Q139">
        <v>0.25471698100000001</v>
      </c>
      <c r="R139">
        <v>0.43396226399999999</v>
      </c>
      <c r="S139">
        <v>0.31132075399999998</v>
      </c>
      <c r="T139">
        <v>6.0606060000000003E-2</v>
      </c>
      <c r="U139">
        <v>9.0909089999999998E-2</v>
      </c>
      <c r="V139">
        <v>0.108695652</v>
      </c>
      <c r="W139">
        <v>0.32876074205745298</v>
      </c>
      <c r="X139">
        <v>1.0929680713518</v>
      </c>
      <c r="Y139">
        <v>114.838311287042</v>
      </c>
      <c r="Z139">
        <v>0.36290323000000002</v>
      </c>
      <c r="AA139">
        <v>0.70802920000000003</v>
      </c>
      <c r="AB139">
        <v>0.50928793000000006</v>
      </c>
      <c r="AC139">
        <v>0.60740740999999998</v>
      </c>
      <c r="AD139">
        <v>0.85567009999999999</v>
      </c>
      <c r="AE139">
        <v>0.75379938999999996</v>
      </c>
      <c r="AF139">
        <v>0.42414860999999998</v>
      </c>
      <c r="AG139">
        <v>0.66666667000000002</v>
      </c>
      <c r="AH139">
        <v>0.1251932</v>
      </c>
      <c r="AI139">
        <v>0.43518519</v>
      </c>
      <c r="AJ139">
        <v>0.27777777999999997</v>
      </c>
      <c r="AK139">
        <v>0.28703704000000002</v>
      </c>
      <c r="AL139">
        <v>0.17757009000000001</v>
      </c>
      <c r="AM139">
        <v>0.52336448999999996</v>
      </c>
      <c r="AN139">
        <v>0.29906542000000003</v>
      </c>
      <c r="AO139">
        <v>86.459588913690396</v>
      </c>
      <c r="AP139">
        <v>10.6625744047619</v>
      </c>
      <c r="AQ139">
        <v>6.481481E-2</v>
      </c>
      <c r="AR139">
        <v>108.223</v>
      </c>
      <c r="AS139">
        <v>0.36111111000000001</v>
      </c>
      <c r="AT139">
        <v>108</v>
      </c>
      <c r="AU139">
        <v>0.15919628999999999</v>
      </c>
      <c r="AV139">
        <v>0.28438949000000002</v>
      </c>
      <c r="AW139">
        <v>0.26100000000000001</v>
      </c>
      <c r="AX139">
        <v>0.39700000000000002</v>
      </c>
      <c r="AY139">
        <v>0.31900000000000001</v>
      </c>
      <c r="AZ139" t="s">
        <v>203</v>
      </c>
      <c r="BA139">
        <v>17338</v>
      </c>
      <c r="BB139">
        <v>650489</v>
      </c>
    </row>
    <row r="140" spans="1:54" x14ac:dyDescent="0.3">
      <c r="A140" t="s">
        <v>360</v>
      </c>
      <c r="B140" t="s">
        <v>42</v>
      </c>
      <c r="C140">
        <v>41</v>
      </c>
      <c r="D140">
        <v>121</v>
      </c>
      <c r="E140">
        <v>2</v>
      </c>
      <c r="F140">
        <v>8</v>
      </c>
      <c r="G140">
        <v>7</v>
      </c>
      <c r="H140">
        <v>3</v>
      </c>
      <c r="I140">
        <v>0.16981131999999999</v>
      </c>
      <c r="J140">
        <v>0.123966942</v>
      </c>
      <c r="K140">
        <v>0.29752066100000002</v>
      </c>
      <c r="L140">
        <v>0.27272727200000002</v>
      </c>
      <c r="M140">
        <v>0.26415094300000003</v>
      </c>
      <c r="N140">
        <v>9.4339622999999997E-2</v>
      </c>
      <c r="O140">
        <v>0.235294117</v>
      </c>
      <c r="P140">
        <v>1.034482758</v>
      </c>
      <c r="Q140">
        <v>0.157142857</v>
      </c>
      <c r="R140">
        <v>0.42857142799999998</v>
      </c>
      <c r="S140">
        <v>0.41428571400000003</v>
      </c>
      <c r="T140">
        <v>6.8965517000000004E-2</v>
      </c>
      <c r="U140">
        <v>6.8965517000000004E-2</v>
      </c>
      <c r="V140">
        <v>3.3333333E-2</v>
      </c>
      <c r="W140">
        <v>0.25143538181446801</v>
      </c>
      <c r="X140">
        <v>-8.1432032455182792E-3</v>
      </c>
      <c r="Y140">
        <v>65.137730383713404</v>
      </c>
      <c r="Z140">
        <v>0.28478964000000001</v>
      </c>
      <c r="AA140">
        <v>0.64878049000000004</v>
      </c>
      <c r="AB140">
        <v>0.42996108999999999</v>
      </c>
      <c r="AC140">
        <v>0.57954545000000002</v>
      </c>
      <c r="AD140">
        <v>0.78195488999999996</v>
      </c>
      <c r="AE140">
        <v>0.70135747000000004</v>
      </c>
      <c r="AF140">
        <v>0.39883267999999999</v>
      </c>
      <c r="AG140">
        <v>0.58677685999999996</v>
      </c>
      <c r="AH140">
        <v>0.12815534000000001</v>
      </c>
      <c r="AI140">
        <v>0.37142857000000001</v>
      </c>
      <c r="AJ140">
        <v>0.34285714</v>
      </c>
      <c r="AK140">
        <v>0.28571428999999998</v>
      </c>
      <c r="AL140">
        <v>0.12857142999999999</v>
      </c>
      <c r="AM140">
        <v>0.54285713999999996</v>
      </c>
      <c r="AN140">
        <v>0.32857143</v>
      </c>
      <c r="AO140">
        <v>91.754701450892796</v>
      </c>
      <c r="AP140">
        <v>10.2744018554687</v>
      </c>
      <c r="AQ140">
        <v>8.5714289999999999E-2</v>
      </c>
      <c r="AR140">
        <v>113.09099999999999</v>
      </c>
      <c r="AS140">
        <v>0.47142856999999999</v>
      </c>
      <c r="AT140">
        <v>70</v>
      </c>
      <c r="AU140">
        <v>0.19417476</v>
      </c>
      <c r="AV140">
        <v>0.32233010000000001</v>
      </c>
      <c r="AW140">
        <v>0.22700000000000001</v>
      </c>
      <c r="AX140">
        <v>0.40400000000000003</v>
      </c>
      <c r="AY140">
        <v>0.31900000000000001</v>
      </c>
      <c r="AZ140" t="s">
        <v>360</v>
      </c>
      <c r="BA140">
        <v>22542</v>
      </c>
      <c r="BB140">
        <v>671732</v>
      </c>
    </row>
    <row r="141" spans="1:54" x14ac:dyDescent="0.3">
      <c r="A141" t="s">
        <v>647</v>
      </c>
      <c r="B141" t="s">
        <v>25</v>
      </c>
      <c r="C141">
        <v>33</v>
      </c>
      <c r="D141">
        <v>98</v>
      </c>
      <c r="E141">
        <v>2</v>
      </c>
      <c r="F141">
        <v>6</v>
      </c>
      <c r="G141">
        <v>7</v>
      </c>
      <c r="H141">
        <v>0</v>
      </c>
      <c r="I141">
        <v>0.224719101</v>
      </c>
      <c r="J141">
        <v>8.1632652999999999E-2</v>
      </c>
      <c r="K141">
        <v>0.173469387</v>
      </c>
      <c r="L141">
        <v>0.28571428500000001</v>
      </c>
      <c r="M141">
        <v>0.303370786</v>
      </c>
      <c r="N141">
        <v>7.8651684999999999E-2</v>
      </c>
      <c r="O141">
        <v>0.25352112599999999</v>
      </c>
      <c r="P141">
        <v>1.0370370369999999</v>
      </c>
      <c r="Q141">
        <v>0.246575342</v>
      </c>
      <c r="R141">
        <v>0.38356164300000001</v>
      </c>
      <c r="S141">
        <v>0.36986301300000002</v>
      </c>
      <c r="T141">
        <v>3.7037037000000002E-2</v>
      </c>
      <c r="U141">
        <v>7.4074074000000004E-2</v>
      </c>
      <c r="V141">
        <v>3.5714284999999998E-2</v>
      </c>
      <c r="W141">
        <v>0.26731546253574101</v>
      </c>
      <c r="X141">
        <v>0.21573333888738799</v>
      </c>
      <c r="Y141">
        <v>73.359412410369302</v>
      </c>
      <c r="Z141">
        <v>0.30917874000000001</v>
      </c>
      <c r="AA141">
        <v>0.69879517999999996</v>
      </c>
      <c r="AB141">
        <v>0.48257372999999998</v>
      </c>
      <c r="AC141">
        <v>0.71875</v>
      </c>
      <c r="AD141">
        <v>0.84482758999999996</v>
      </c>
      <c r="AE141">
        <v>0.8</v>
      </c>
      <c r="AF141">
        <v>0.44504020999999999</v>
      </c>
      <c r="AG141">
        <v>0.63265305999999999</v>
      </c>
      <c r="AH141">
        <v>9.6514749999999996E-2</v>
      </c>
      <c r="AI141">
        <v>0.38356163999999998</v>
      </c>
      <c r="AJ141">
        <v>0.41095890000000002</v>
      </c>
      <c r="AK141">
        <v>0.20547945000000001</v>
      </c>
      <c r="AL141">
        <v>8.2191780000000006E-2</v>
      </c>
      <c r="AM141">
        <v>0.54794520999999996</v>
      </c>
      <c r="AN141">
        <v>0.36986300999999999</v>
      </c>
      <c r="AO141">
        <v>91.698389340753394</v>
      </c>
      <c r="AP141">
        <v>13.507866846372</v>
      </c>
      <c r="AQ141">
        <v>5.4794519999999999E-2</v>
      </c>
      <c r="AR141">
        <v>112.7</v>
      </c>
      <c r="AS141">
        <v>0.47945205000000002</v>
      </c>
      <c r="AT141">
        <v>73</v>
      </c>
      <c r="AU141">
        <v>0.1849866</v>
      </c>
      <c r="AV141">
        <v>0.28150133999999999</v>
      </c>
      <c r="AW141">
        <v>0.251</v>
      </c>
      <c r="AX141">
        <v>0.41599999999999998</v>
      </c>
      <c r="AY141">
        <v>0.318</v>
      </c>
      <c r="AZ141" t="s">
        <v>294</v>
      </c>
      <c r="BA141">
        <v>10472</v>
      </c>
      <c r="BB141">
        <v>571771</v>
      </c>
    </row>
    <row r="142" spans="1:54" x14ac:dyDescent="0.3">
      <c r="A142" t="s">
        <v>530</v>
      </c>
      <c r="B142" t="s">
        <v>27</v>
      </c>
      <c r="C142">
        <v>35</v>
      </c>
      <c r="D142">
        <v>121</v>
      </c>
      <c r="E142">
        <v>4</v>
      </c>
      <c r="F142">
        <v>14</v>
      </c>
      <c r="G142">
        <v>14</v>
      </c>
      <c r="H142">
        <v>6</v>
      </c>
      <c r="I142">
        <v>0.22115384599999999</v>
      </c>
      <c r="J142">
        <v>9.9173552999999998E-2</v>
      </c>
      <c r="K142">
        <v>0.25619834699999999</v>
      </c>
      <c r="L142">
        <v>0.31404958599999999</v>
      </c>
      <c r="M142">
        <v>0.432692307</v>
      </c>
      <c r="N142">
        <v>0.21153846100000001</v>
      </c>
      <c r="O142">
        <v>0.26760563300000001</v>
      </c>
      <c r="P142">
        <v>0.39024390199999998</v>
      </c>
      <c r="Q142">
        <v>0.24</v>
      </c>
      <c r="R142">
        <v>0.21333333300000001</v>
      </c>
      <c r="S142">
        <v>0.54666666600000002</v>
      </c>
      <c r="T142">
        <v>0.121951219</v>
      </c>
      <c r="U142">
        <v>9.7560974999999994E-2</v>
      </c>
      <c r="V142">
        <v>0</v>
      </c>
      <c r="W142">
        <v>0.32731630683930402</v>
      </c>
      <c r="X142">
        <v>0.71303025273299003</v>
      </c>
      <c r="Y142">
        <v>116.800755567416</v>
      </c>
      <c r="Z142">
        <v>0.24028268999999999</v>
      </c>
      <c r="AA142">
        <v>0.67942583999999995</v>
      </c>
      <c r="AB142">
        <v>0.42682926999999998</v>
      </c>
      <c r="AC142">
        <v>0.58823528999999997</v>
      </c>
      <c r="AD142">
        <v>0.91549296000000002</v>
      </c>
      <c r="AE142">
        <v>0.80952380999999995</v>
      </c>
      <c r="AF142">
        <v>0.42479675</v>
      </c>
      <c r="AG142">
        <v>0.56198347000000004</v>
      </c>
      <c r="AH142">
        <v>8.1135899999999997E-2</v>
      </c>
      <c r="AI142">
        <v>0.52</v>
      </c>
      <c r="AJ142">
        <v>0.29333333</v>
      </c>
      <c r="AK142">
        <v>0.18666667000000001</v>
      </c>
      <c r="AL142">
        <v>9.3333330000000006E-2</v>
      </c>
      <c r="AM142">
        <v>0.6</v>
      </c>
      <c r="AN142">
        <v>0.30666666999999997</v>
      </c>
      <c r="AO142">
        <v>89.400957031250002</v>
      </c>
      <c r="AP142">
        <v>25.920445963541599</v>
      </c>
      <c r="AQ142">
        <v>0.08</v>
      </c>
      <c r="AR142">
        <v>109.042</v>
      </c>
      <c r="AS142">
        <v>0.45333332999999998</v>
      </c>
      <c r="AT142">
        <v>75</v>
      </c>
      <c r="AU142">
        <v>0.19472617</v>
      </c>
      <c r="AV142">
        <v>0.27586207000000001</v>
      </c>
      <c r="AW142">
        <v>0.22500000000000001</v>
      </c>
      <c r="AX142">
        <v>0.38700000000000001</v>
      </c>
      <c r="AY142">
        <v>0.317</v>
      </c>
      <c r="AZ142" t="s">
        <v>530</v>
      </c>
      <c r="BA142">
        <v>18042</v>
      </c>
      <c r="BB142">
        <v>664238</v>
      </c>
    </row>
    <row r="143" spans="1:54" x14ac:dyDescent="0.3">
      <c r="A143" t="s">
        <v>141</v>
      </c>
      <c r="B143" t="s">
        <v>35</v>
      </c>
      <c r="C143">
        <v>25</v>
      </c>
      <c r="D143">
        <v>109</v>
      </c>
      <c r="E143">
        <v>2</v>
      </c>
      <c r="F143">
        <v>14</v>
      </c>
      <c r="G143">
        <v>12</v>
      </c>
      <c r="H143">
        <v>1</v>
      </c>
      <c r="I143">
        <v>0.28571428500000001</v>
      </c>
      <c r="J143">
        <v>0.16513761399999999</v>
      </c>
      <c r="K143">
        <v>0.21100917399999999</v>
      </c>
      <c r="L143">
        <v>0.40366972400000001</v>
      </c>
      <c r="M143">
        <v>0.40659340599999999</v>
      </c>
      <c r="N143">
        <v>0.12087912100000001</v>
      </c>
      <c r="O143">
        <v>0.36363636300000002</v>
      </c>
      <c r="P143">
        <v>2.3125</v>
      </c>
      <c r="Q143">
        <v>0.22058823499999999</v>
      </c>
      <c r="R143">
        <v>0.54411764699999998</v>
      </c>
      <c r="S143">
        <v>0.235294117</v>
      </c>
      <c r="T143">
        <v>6.25E-2</v>
      </c>
      <c r="U143">
        <v>0.125</v>
      </c>
      <c r="V143">
        <v>8.1081080999999999E-2</v>
      </c>
      <c r="W143">
        <v>0.367258178531576</v>
      </c>
      <c r="X143">
        <v>0.714958203890106</v>
      </c>
      <c r="Y143">
        <v>137.56298616501201</v>
      </c>
      <c r="Z143">
        <v>0.25978647999999999</v>
      </c>
      <c r="AA143">
        <v>0.53521127000000002</v>
      </c>
      <c r="AB143">
        <v>0.37854251</v>
      </c>
      <c r="AC143">
        <v>0.80821918000000004</v>
      </c>
      <c r="AD143">
        <v>0.96491227999999996</v>
      </c>
      <c r="AE143">
        <v>0.90374332000000002</v>
      </c>
      <c r="AF143">
        <v>0.43117409000000001</v>
      </c>
      <c r="AG143">
        <v>0.62385321000000005</v>
      </c>
      <c r="AH143">
        <v>3.6437249999999997E-2</v>
      </c>
      <c r="AI143">
        <v>0.27941176000000001</v>
      </c>
      <c r="AJ143">
        <v>0.45588234999999999</v>
      </c>
      <c r="AK143">
        <v>0.26470588</v>
      </c>
      <c r="AL143">
        <v>0.17647059000000001</v>
      </c>
      <c r="AM143">
        <v>0.57352941000000002</v>
      </c>
      <c r="AN143">
        <v>0.25</v>
      </c>
      <c r="AO143">
        <v>87.274485868566103</v>
      </c>
      <c r="AP143">
        <v>6.2449574190027501</v>
      </c>
      <c r="AQ143">
        <v>1.4705879999999999E-2</v>
      </c>
      <c r="AR143">
        <v>108.60299999999999</v>
      </c>
      <c r="AS143">
        <v>0.35294118000000002</v>
      </c>
      <c r="AT143">
        <v>68</v>
      </c>
      <c r="AU143">
        <v>0.21255061</v>
      </c>
      <c r="AV143">
        <v>0.24898785000000001</v>
      </c>
      <c r="AW143">
        <v>0.245</v>
      </c>
      <c r="AX143">
        <v>0.315</v>
      </c>
      <c r="AY143">
        <v>0.317</v>
      </c>
      <c r="AZ143" t="s">
        <v>141</v>
      </c>
      <c r="BA143">
        <v>19566</v>
      </c>
      <c r="BB143">
        <v>663993</v>
      </c>
    </row>
    <row r="144" spans="1:54" x14ac:dyDescent="0.3">
      <c r="A144" t="s">
        <v>531</v>
      </c>
      <c r="B144" t="s">
        <v>44</v>
      </c>
      <c r="C144">
        <v>39</v>
      </c>
      <c r="D144">
        <v>138</v>
      </c>
      <c r="E144">
        <v>4</v>
      </c>
      <c r="F144">
        <v>20</v>
      </c>
      <c r="G144">
        <v>15</v>
      </c>
      <c r="H144">
        <v>5</v>
      </c>
      <c r="I144">
        <v>0.26446280900000002</v>
      </c>
      <c r="J144">
        <v>0.115942028</v>
      </c>
      <c r="K144">
        <v>0.268115942</v>
      </c>
      <c r="L144">
        <v>0.34782608599999998</v>
      </c>
      <c r="M144">
        <v>0.46280991700000002</v>
      </c>
      <c r="N144">
        <v>0.19834710799999999</v>
      </c>
      <c r="O144">
        <v>0.34567901200000001</v>
      </c>
      <c r="P144">
        <v>0.8</v>
      </c>
      <c r="Q144">
        <v>0.15294117600000001</v>
      </c>
      <c r="R144">
        <v>0.37647058799999999</v>
      </c>
      <c r="S144">
        <v>0.47058823500000002</v>
      </c>
      <c r="T144">
        <v>0.1</v>
      </c>
      <c r="U144">
        <v>0.1</v>
      </c>
      <c r="V144">
        <v>9.375E-2</v>
      </c>
      <c r="W144">
        <v>0.355366924966591</v>
      </c>
      <c r="X144">
        <v>1.09462560396992</v>
      </c>
      <c r="Y144">
        <v>125.689748467314</v>
      </c>
      <c r="Z144">
        <v>0.29245283</v>
      </c>
      <c r="AA144">
        <v>0.74793388000000005</v>
      </c>
      <c r="AB144">
        <v>0.48928570999999998</v>
      </c>
      <c r="AC144">
        <v>0.54838710000000002</v>
      </c>
      <c r="AD144">
        <v>0.85082873000000003</v>
      </c>
      <c r="AE144">
        <v>0.74817518000000005</v>
      </c>
      <c r="AF144">
        <v>0.43214286000000002</v>
      </c>
      <c r="AG144">
        <v>0.61594203000000003</v>
      </c>
      <c r="AH144">
        <v>0.12321429</v>
      </c>
      <c r="AI144">
        <v>0.47058823999999999</v>
      </c>
      <c r="AJ144">
        <v>0.25882353000000002</v>
      </c>
      <c r="AK144">
        <v>0.27058823999999998</v>
      </c>
      <c r="AL144">
        <v>0.12941175999999999</v>
      </c>
      <c r="AM144">
        <v>0.57647059</v>
      </c>
      <c r="AN144">
        <v>0.29411765000000001</v>
      </c>
      <c r="AO144">
        <v>91.1891276041666</v>
      </c>
      <c r="AP144">
        <v>19.315181187220901</v>
      </c>
      <c r="AQ144">
        <v>8.2352939999999999E-2</v>
      </c>
      <c r="AR144">
        <v>114.42700000000001</v>
      </c>
      <c r="AS144">
        <v>0.49411765000000002</v>
      </c>
      <c r="AT144">
        <v>85</v>
      </c>
      <c r="AU144">
        <v>0.14107143</v>
      </c>
      <c r="AV144">
        <v>0.26428571000000001</v>
      </c>
      <c r="AW144">
        <v>0.221</v>
      </c>
      <c r="AX144">
        <v>0.41699999999999998</v>
      </c>
      <c r="AY144">
        <v>0.317</v>
      </c>
      <c r="AZ144" t="s">
        <v>531</v>
      </c>
      <c r="BA144">
        <v>23772</v>
      </c>
      <c r="BB144">
        <v>677800</v>
      </c>
    </row>
    <row r="145" spans="1:54" x14ac:dyDescent="0.3">
      <c r="A145" t="s">
        <v>183</v>
      </c>
      <c r="B145" t="s">
        <v>44</v>
      </c>
      <c r="C145">
        <v>24</v>
      </c>
      <c r="D145">
        <v>89</v>
      </c>
      <c r="E145">
        <v>2</v>
      </c>
      <c r="F145">
        <v>12</v>
      </c>
      <c r="G145">
        <v>11</v>
      </c>
      <c r="H145">
        <v>0</v>
      </c>
      <c r="I145">
        <v>0.27500000000000002</v>
      </c>
      <c r="J145">
        <v>6.7415729999999993E-2</v>
      </c>
      <c r="K145">
        <v>0.12359550499999999</v>
      </c>
      <c r="L145">
        <v>0.34831460600000003</v>
      </c>
      <c r="M145">
        <v>0.38750000000000001</v>
      </c>
      <c r="N145">
        <v>0.1125</v>
      </c>
      <c r="O145">
        <v>0.298507462</v>
      </c>
      <c r="P145">
        <v>1.454545454</v>
      </c>
      <c r="Q145">
        <v>0.21739130400000001</v>
      </c>
      <c r="R145">
        <v>0.46376811499999998</v>
      </c>
      <c r="S145">
        <v>0.31884057900000001</v>
      </c>
      <c r="T145">
        <v>9.0909089999999998E-2</v>
      </c>
      <c r="U145">
        <v>9.0909089999999998E-2</v>
      </c>
      <c r="V145">
        <v>3.125E-2</v>
      </c>
      <c r="W145">
        <v>0.33188276478413697</v>
      </c>
      <c r="X145">
        <v>2.5044070029796001E-2</v>
      </c>
      <c r="Y145">
        <v>109.591491748091</v>
      </c>
      <c r="Z145">
        <v>0.27403845999999998</v>
      </c>
      <c r="AA145">
        <v>0.60958904000000003</v>
      </c>
      <c r="AB145">
        <v>0.41242938000000001</v>
      </c>
      <c r="AC145">
        <v>0.77192981999999999</v>
      </c>
      <c r="AD145">
        <v>0.88764045000000003</v>
      </c>
      <c r="AE145">
        <v>0.84246575000000001</v>
      </c>
      <c r="AF145">
        <v>0.41242938000000001</v>
      </c>
      <c r="AG145">
        <v>0.53932583999999995</v>
      </c>
      <c r="AH145">
        <v>6.4971749999999995E-2</v>
      </c>
      <c r="AI145">
        <v>0.42028986000000002</v>
      </c>
      <c r="AJ145">
        <v>0.36231883999999998</v>
      </c>
      <c r="AK145">
        <v>0.21739130000000001</v>
      </c>
      <c r="AL145">
        <v>0.23188406</v>
      </c>
      <c r="AM145">
        <v>0.44927536000000001</v>
      </c>
      <c r="AN145">
        <v>0.31884057999999998</v>
      </c>
      <c r="AO145">
        <v>87.7066491168478</v>
      </c>
      <c r="AP145">
        <v>8.5603195411571509</v>
      </c>
      <c r="AQ145">
        <v>2.8985509999999999E-2</v>
      </c>
      <c r="AR145">
        <v>105.331</v>
      </c>
      <c r="AS145">
        <v>0.36231883999999998</v>
      </c>
      <c r="AT145">
        <v>69</v>
      </c>
      <c r="AU145">
        <v>0.21186441</v>
      </c>
      <c r="AV145">
        <v>0.27683616</v>
      </c>
      <c r="AW145">
        <v>0.26</v>
      </c>
      <c r="AX145">
        <v>0.377</v>
      </c>
      <c r="AY145">
        <v>0.317</v>
      </c>
      <c r="AZ145" t="s">
        <v>183</v>
      </c>
      <c r="BA145">
        <v>31837</v>
      </c>
      <c r="BB145">
        <v>807799</v>
      </c>
    </row>
    <row r="146" spans="1:54" x14ac:dyDescent="0.3">
      <c r="A146" t="s">
        <v>290</v>
      </c>
      <c r="B146" t="s">
        <v>129</v>
      </c>
      <c r="C146">
        <v>26</v>
      </c>
      <c r="D146">
        <v>71</v>
      </c>
      <c r="E146">
        <v>1</v>
      </c>
      <c r="F146">
        <v>6</v>
      </c>
      <c r="G146">
        <v>10</v>
      </c>
      <c r="H146">
        <v>0</v>
      </c>
      <c r="I146">
        <v>0.27692307599999999</v>
      </c>
      <c r="J146">
        <v>4.2253521000000002E-2</v>
      </c>
      <c r="K146">
        <v>0.12676056299999999</v>
      </c>
      <c r="L146">
        <v>0.30985915400000003</v>
      </c>
      <c r="M146">
        <v>0.41538461500000001</v>
      </c>
      <c r="N146">
        <v>0.13846153899999999</v>
      </c>
      <c r="O146">
        <v>0.29824561399999999</v>
      </c>
      <c r="P146">
        <v>0.88461538399999995</v>
      </c>
      <c r="Q146">
        <v>0.15517241300000001</v>
      </c>
      <c r="R146">
        <v>0.39655172399999999</v>
      </c>
      <c r="S146">
        <v>0.44827586200000002</v>
      </c>
      <c r="T146">
        <v>0.15384615300000001</v>
      </c>
      <c r="U146">
        <v>3.8461538000000003E-2</v>
      </c>
      <c r="V146">
        <v>8.6956520999999995E-2</v>
      </c>
      <c r="W146">
        <v>0.31513401068432201</v>
      </c>
      <c r="X146">
        <v>9.3743013036576006E-2</v>
      </c>
      <c r="Y146">
        <v>103.19371334032201</v>
      </c>
      <c r="Z146">
        <v>0.31034483000000002</v>
      </c>
      <c r="AA146">
        <v>0.67241379000000001</v>
      </c>
      <c r="AB146">
        <v>0.47126436999999999</v>
      </c>
      <c r="AC146">
        <v>0.64444444000000001</v>
      </c>
      <c r="AD146">
        <v>0.93589743999999997</v>
      </c>
      <c r="AE146">
        <v>0.82926829000000002</v>
      </c>
      <c r="AF146">
        <v>0.44444444</v>
      </c>
      <c r="AG146">
        <v>0.52112676000000002</v>
      </c>
      <c r="AH146">
        <v>8.0152669999999995E-2</v>
      </c>
      <c r="AI146">
        <v>0.48275862000000003</v>
      </c>
      <c r="AJ146">
        <v>0.34482759000000002</v>
      </c>
      <c r="AK146">
        <v>0.17241379000000001</v>
      </c>
      <c r="AL146">
        <v>0.10344828</v>
      </c>
      <c r="AM146">
        <v>0.55172414000000003</v>
      </c>
      <c r="AN146">
        <v>0.34482759000000002</v>
      </c>
      <c r="AO146">
        <v>90.319613752693897</v>
      </c>
      <c r="AP146">
        <v>18.5191587250808</v>
      </c>
      <c r="AQ146">
        <v>8.6206900000000003E-2</v>
      </c>
      <c r="AR146">
        <v>112.303</v>
      </c>
      <c r="AS146">
        <v>0.43103448</v>
      </c>
      <c r="AT146">
        <v>58</v>
      </c>
      <c r="AU146">
        <v>0.16793892999999999</v>
      </c>
      <c r="AV146">
        <v>0.2480916</v>
      </c>
      <c r="AW146">
        <v>0.24399999999999999</v>
      </c>
      <c r="AX146">
        <v>0.40100000000000002</v>
      </c>
      <c r="AY146">
        <v>0.316</v>
      </c>
      <c r="AZ146" t="s">
        <v>290</v>
      </c>
      <c r="BA146">
        <v>10243</v>
      </c>
      <c r="BB146">
        <v>545341</v>
      </c>
    </row>
    <row r="147" spans="1:54" x14ac:dyDescent="0.3">
      <c r="A147" t="s">
        <v>608</v>
      </c>
      <c r="B147" t="s">
        <v>29</v>
      </c>
      <c r="C147">
        <v>32</v>
      </c>
      <c r="D147">
        <v>111</v>
      </c>
      <c r="E147">
        <v>4</v>
      </c>
      <c r="F147">
        <v>16</v>
      </c>
      <c r="G147">
        <v>10</v>
      </c>
      <c r="H147">
        <v>0</v>
      </c>
      <c r="I147">
        <v>0.221052631</v>
      </c>
      <c r="J147">
        <v>0.13513513499999999</v>
      </c>
      <c r="K147">
        <v>0.21621621599999999</v>
      </c>
      <c r="L147">
        <v>0.324324324</v>
      </c>
      <c r="M147">
        <v>0.36842105200000003</v>
      </c>
      <c r="N147">
        <v>0.147368421</v>
      </c>
      <c r="O147">
        <v>0.25</v>
      </c>
      <c r="P147">
        <v>1.259259259</v>
      </c>
      <c r="Q147">
        <v>0.152777777</v>
      </c>
      <c r="R147">
        <v>0.47222222200000002</v>
      </c>
      <c r="S147">
        <v>0.375</v>
      </c>
      <c r="T147">
        <v>0.111111111</v>
      </c>
      <c r="U147">
        <v>0.14814814800000001</v>
      </c>
      <c r="V147">
        <v>5.8823528999999999E-2</v>
      </c>
      <c r="W147">
        <v>0.31298045854310702</v>
      </c>
      <c r="X147">
        <v>-0.14954293170340099</v>
      </c>
      <c r="Y147">
        <v>103.586693997127</v>
      </c>
      <c r="Z147">
        <v>0.22393821999999999</v>
      </c>
      <c r="AA147">
        <v>0.61046511999999997</v>
      </c>
      <c r="AB147">
        <v>0.37819026</v>
      </c>
      <c r="AC147">
        <v>0.56896552</v>
      </c>
      <c r="AD147">
        <v>0.89523810000000004</v>
      </c>
      <c r="AE147">
        <v>0.77914110000000003</v>
      </c>
      <c r="AF147">
        <v>0.39907193000000002</v>
      </c>
      <c r="AG147">
        <v>0.55855856000000004</v>
      </c>
      <c r="AH147">
        <v>8.3333329999999997E-2</v>
      </c>
      <c r="AI147">
        <v>0.5</v>
      </c>
      <c r="AJ147">
        <v>0.31944444</v>
      </c>
      <c r="AK147">
        <v>0.18055556</v>
      </c>
      <c r="AL147">
        <v>0.16666666999999999</v>
      </c>
      <c r="AM147">
        <v>0.55555555999999995</v>
      </c>
      <c r="AN147">
        <v>0.27777777999999997</v>
      </c>
      <c r="AO147">
        <v>88.349100462147803</v>
      </c>
      <c r="AP147">
        <v>7.8151399854203296</v>
      </c>
      <c r="AQ147">
        <v>6.9444439999999996E-2</v>
      </c>
      <c r="AR147">
        <v>115.41500000000001</v>
      </c>
      <c r="AS147">
        <v>0.375</v>
      </c>
      <c r="AT147">
        <v>72</v>
      </c>
      <c r="AU147">
        <v>0.19212963</v>
      </c>
      <c r="AV147">
        <v>0.27546295999999998</v>
      </c>
      <c r="AW147">
        <v>0.22600000000000001</v>
      </c>
      <c r="AX147">
        <v>0.377</v>
      </c>
      <c r="AY147">
        <v>0.316</v>
      </c>
      <c r="AZ147" t="s">
        <v>608</v>
      </c>
      <c r="BA147">
        <v>10441</v>
      </c>
      <c r="BB147">
        <v>572138</v>
      </c>
    </row>
    <row r="148" spans="1:54" x14ac:dyDescent="0.3">
      <c r="A148" t="s">
        <v>50</v>
      </c>
      <c r="B148" t="s">
        <v>277</v>
      </c>
      <c r="C148">
        <v>35</v>
      </c>
      <c r="D148">
        <v>141</v>
      </c>
      <c r="E148">
        <v>5</v>
      </c>
      <c r="F148">
        <v>15</v>
      </c>
      <c r="G148">
        <v>8</v>
      </c>
      <c r="H148">
        <v>0</v>
      </c>
      <c r="I148">
        <v>0.203252032</v>
      </c>
      <c r="J148">
        <v>0.106382978</v>
      </c>
      <c r="K148">
        <v>0.23404255299999999</v>
      </c>
      <c r="L148">
        <v>0.29787234000000001</v>
      </c>
      <c r="M148">
        <v>0.35772357700000001</v>
      </c>
      <c r="N148">
        <v>0.15447154499999999</v>
      </c>
      <c r="O148">
        <v>0.232558139</v>
      </c>
      <c r="P148">
        <v>0.56000000000000005</v>
      </c>
      <c r="Q148">
        <v>0.14285714199999999</v>
      </c>
      <c r="R148">
        <v>0.307692307</v>
      </c>
      <c r="S148">
        <v>0.54945054900000001</v>
      </c>
      <c r="T148">
        <v>0.12</v>
      </c>
      <c r="U148">
        <v>0.1</v>
      </c>
      <c r="V148">
        <v>3.5714284999999998E-2</v>
      </c>
      <c r="W148">
        <v>0.29597068889766698</v>
      </c>
      <c r="X148">
        <v>-2.54202474685792E-2</v>
      </c>
      <c r="Y148">
        <v>94.205365198584303</v>
      </c>
      <c r="Z148">
        <v>0.31818182</v>
      </c>
      <c r="AA148">
        <v>0.73488372000000002</v>
      </c>
      <c r="AB148">
        <v>0.48256881000000001</v>
      </c>
      <c r="AC148">
        <v>0.64761904999999997</v>
      </c>
      <c r="AD148">
        <v>0.81645570000000001</v>
      </c>
      <c r="AE148">
        <v>0.74904943000000002</v>
      </c>
      <c r="AF148">
        <v>0.39449540999999999</v>
      </c>
      <c r="AG148">
        <v>0.64539007000000004</v>
      </c>
      <c r="AH148">
        <v>0.12110092</v>
      </c>
      <c r="AI148">
        <v>0.36263736000000002</v>
      </c>
      <c r="AJ148">
        <v>0.39560440000000002</v>
      </c>
      <c r="AK148">
        <v>0.24175824000000001</v>
      </c>
      <c r="AL148">
        <v>0.15384614999999999</v>
      </c>
      <c r="AM148">
        <v>0.52747253000000005</v>
      </c>
      <c r="AN148">
        <v>0.31868131999999999</v>
      </c>
      <c r="AO148">
        <v>88.733698918269198</v>
      </c>
      <c r="AP148">
        <v>23.315676510989</v>
      </c>
      <c r="AQ148">
        <v>5.4945050000000002E-2</v>
      </c>
      <c r="AR148">
        <v>111.974</v>
      </c>
      <c r="AS148">
        <v>0.38461538000000001</v>
      </c>
      <c r="AT148">
        <v>91</v>
      </c>
      <c r="AU148">
        <v>0.14311926999999999</v>
      </c>
      <c r="AV148">
        <v>0.26422018000000003</v>
      </c>
      <c r="AW148">
        <v>0.218</v>
      </c>
      <c r="AX148">
        <v>0.41199999999999998</v>
      </c>
      <c r="AY148">
        <v>0.316</v>
      </c>
      <c r="AZ148" t="s">
        <v>50</v>
      </c>
      <c r="BA148">
        <v>14221</v>
      </c>
      <c r="BB148">
        <v>624585</v>
      </c>
    </row>
    <row r="149" spans="1:54" x14ac:dyDescent="0.3">
      <c r="A149" t="s">
        <v>547</v>
      </c>
      <c r="B149" t="s">
        <v>129</v>
      </c>
      <c r="C149">
        <v>38</v>
      </c>
      <c r="D149">
        <v>106</v>
      </c>
      <c r="E149">
        <v>1</v>
      </c>
      <c r="F149">
        <v>14</v>
      </c>
      <c r="G149">
        <v>11</v>
      </c>
      <c r="H149">
        <v>3</v>
      </c>
      <c r="I149">
        <v>0.28260869500000002</v>
      </c>
      <c r="J149">
        <v>0.103773584</v>
      </c>
      <c r="K149">
        <v>0.19811320700000001</v>
      </c>
      <c r="L149">
        <v>0.35576922999999999</v>
      </c>
      <c r="M149">
        <v>0.391304347</v>
      </c>
      <c r="N149">
        <v>0.108695652</v>
      </c>
      <c r="O149">
        <v>0.35211267600000001</v>
      </c>
      <c r="P149">
        <v>1.0740740740000001</v>
      </c>
      <c r="Q149">
        <v>0.2</v>
      </c>
      <c r="R149">
        <v>0.41428571400000003</v>
      </c>
      <c r="S149">
        <v>0.38571428499999999</v>
      </c>
      <c r="T149">
        <v>3.7037037000000002E-2</v>
      </c>
      <c r="U149">
        <v>3.7037037000000002E-2</v>
      </c>
      <c r="V149">
        <v>6.8965517000000004E-2</v>
      </c>
      <c r="W149">
        <v>0.333571224258496</v>
      </c>
      <c r="X149">
        <v>0.47315019114338602</v>
      </c>
      <c r="Y149">
        <v>115.713051635906</v>
      </c>
      <c r="Z149">
        <v>0.29955946999999999</v>
      </c>
      <c r="AA149">
        <v>0.68333332999999996</v>
      </c>
      <c r="AB149">
        <v>0.46928746999999998</v>
      </c>
      <c r="AC149">
        <v>0.61764706000000003</v>
      </c>
      <c r="AD149">
        <v>0.91056910999999996</v>
      </c>
      <c r="AE149">
        <v>0.80628272000000001</v>
      </c>
      <c r="AF149">
        <v>0.44226043999999998</v>
      </c>
      <c r="AG149">
        <v>0.72641509000000004</v>
      </c>
      <c r="AH149">
        <v>9.0686269999999999E-2</v>
      </c>
      <c r="AI149">
        <v>0.39189189000000002</v>
      </c>
      <c r="AJ149">
        <v>0.37837838000000001</v>
      </c>
      <c r="AK149">
        <v>0.22972972999999999</v>
      </c>
      <c r="AL149">
        <v>0.17567568</v>
      </c>
      <c r="AM149">
        <v>0.63513514000000004</v>
      </c>
      <c r="AN149">
        <v>0.18918919000000001</v>
      </c>
      <c r="AO149">
        <v>84.153948102678498</v>
      </c>
      <c r="AP149">
        <v>13.7823564801897</v>
      </c>
      <c r="AQ149">
        <v>2.702703E-2</v>
      </c>
      <c r="AR149">
        <v>106.18899999999999</v>
      </c>
      <c r="AS149">
        <v>0.20270270000000001</v>
      </c>
      <c r="AT149">
        <v>74</v>
      </c>
      <c r="AU149">
        <v>0.17156863</v>
      </c>
      <c r="AV149">
        <v>0.26225490000000001</v>
      </c>
      <c r="AW149">
        <v>0.26100000000000001</v>
      </c>
      <c r="AX149">
        <v>0.37</v>
      </c>
      <c r="AY149">
        <v>0.316</v>
      </c>
      <c r="AZ149" t="s">
        <v>547</v>
      </c>
      <c r="BA149">
        <v>21622</v>
      </c>
      <c r="BB149">
        <v>664983</v>
      </c>
    </row>
    <row r="150" spans="1:54" x14ac:dyDescent="0.3">
      <c r="A150" t="s">
        <v>222</v>
      </c>
      <c r="B150" t="s">
        <v>269</v>
      </c>
      <c r="C150">
        <v>47</v>
      </c>
      <c r="D150">
        <v>190</v>
      </c>
      <c r="E150">
        <v>5</v>
      </c>
      <c r="F150">
        <v>22</v>
      </c>
      <c r="G150">
        <v>21</v>
      </c>
      <c r="H150">
        <v>8</v>
      </c>
      <c r="I150">
        <v>0.20496894399999999</v>
      </c>
      <c r="J150">
        <v>0.13684210499999999</v>
      </c>
      <c r="K150">
        <v>0.17368421000000001</v>
      </c>
      <c r="L150">
        <v>0.31746031699999999</v>
      </c>
      <c r="M150">
        <v>0.34782608599999998</v>
      </c>
      <c r="N150">
        <v>0.14285714199999999</v>
      </c>
      <c r="O150">
        <v>0.22580645099999999</v>
      </c>
      <c r="P150">
        <v>0.74576271100000002</v>
      </c>
      <c r="Q150">
        <v>0.1953125</v>
      </c>
      <c r="R150">
        <v>0.34375</v>
      </c>
      <c r="S150">
        <v>0.4609375</v>
      </c>
      <c r="T150">
        <v>0.169491525</v>
      </c>
      <c r="U150">
        <v>8.4745762000000002E-2</v>
      </c>
      <c r="V150">
        <v>9.0909089999999998E-2</v>
      </c>
      <c r="W150">
        <v>0.29654892926574999</v>
      </c>
      <c r="X150">
        <v>1.0570022453654599</v>
      </c>
      <c r="Y150">
        <v>96.082582605919299</v>
      </c>
      <c r="Z150">
        <v>0.21739130000000001</v>
      </c>
      <c r="AA150">
        <v>0.56497174999999999</v>
      </c>
      <c r="AB150">
        <v>0.37294564000000002</v>
      </c>
      <c r="AC150">
        <v>0.75789474000000001</v>
      </c>
      <c r="AD150">
        <v>0.875</v>
      </c>
      <c r="AE150">
        <v>0.83728813999999996</v>
      </c>
      <c r="AF150">
        <v>0.44753477000000003</v>
      </c>
      <c r="AG150">
        <v>0.62105262999999999</v>
      </c>
      <c r="AH150">
        <v>6.0606060000000003E-2</v>
      </c>
      <c r="AI150">
        <v>0.37692308000000002</v>
      </c>
      <c r="AJ150">
        <v>0.3</v>
      </c>
      <c r="AK150">
        <v>0.32307691999999999</v>
      </c>
      <c r="AL150">
        <v>0.21538462</v>
      </c>
      <c r="AM150">
        <v>0.58461538000000002</v>
      </c>
      <c r="AN150">
        <v>0.2</v>
      </c>
      <c r="AO150">
        <v>86.472770690917898</v>
      </c>
      <c r="AP150">
        <v>16.688804626464801</v>
      </c>
      <c r="AQ150">
        <v>5.3846150000000002E-2</v>
      </c>
      <c r="AR150">
        <v>107.3</v>
      </c>
      <c r="AS150">
        <v>0.31538462</v>
      </c>
      <c r="AT150">
        <v>130</v>
      </c>
      <c r="AU150">
        <v>0.24116161999999999</v>
      </c>
      <c r="AV150">
        <v>0.30176767999999998</v>
      </c>
      <c r="AW150">
        <v>0.24199999999999999</v>
      </c>
      <c r="AX150">
        <v>0.35799999999999998</v>
      </c>
      <c r="AY150">
        <v>0.316</v>
      </c>
      <c r="AZ150" t="s">
        <v>222</v>
      </c>
      <c r="BA150">
        <v>27506</v>
      </c>
      <c r="BB150">
        <v>673490</v>
      </c>
    </row>
    <row r="151" spans="1:54" x14ac:dyDescent="0.3">
      <c r="A151" t="s">
        <v>621</v>
      </c>
      <c r="B151" t="s">
        <v>279</v>
      </c>
      <c r="C151">
        <v>26</v>
      </c>
      <c r="D151">
        <v>83</v>
      </c>
      <c r="E151">
        <v>0</v>
      </c>
      <c r="F151">
        <v>8</v>
      </c>
      <c r="G151">
        <v>6</v>
      </c>
      <c r="H151">
        <v>3</v>
      </c>
      <c r="I151">
        <v>0.3</v>
      </c>
      <c r="J151">
        <v>0.14457831300000001</v>
      </c>
      <c r="K151">
        <v>8.4337349000000006E-2</v>
      </c>
      <c r="L151">
        <v>0.40243902399999998</v>
      </c>
      <c r="M151">
        <v>0.41428571400000003</v>
      </c>
      <c r="N151">
        <v>0.114285714</v>
      </c>
      <c r="O151">
        <v>0.33333333300000001</v>
      </c>
      <c r="P151">
        <v>1.55</v>
      </c>
      <c r="Q151">
        <v>0.177419354</v>
      </c>
      <c r="R151">
        <v>0.5</v>
      </c>
      <c r="S151">
        <v>0.322580645</v>
      </c>
      <c r="T151">
        <v>0.1</v>
      </c>
      <c r="U151">
        <v>0</v>
      </c>
      <c r="V151">
        <v>3.2258064000000003E-2</v>
      </c>
      <c r="W151">
        <v>0.36758676025925602</v>
      </c>
      <c r="X151">
        <v>0.64301394215046603</v>
      </c>
      <c r="Y151">
        <v>138.64905959177099</v>
      </c>
      <c r="Z151">
        <v>0.27513228000000001</v>
      </c>
      <c r="AA151">
        <v>0.59016393</v>
      </c>
      <c r="AB151">
        <v>0.39871382999999999</v>
      </c>
      <c r="AC151">
        <v>0.75</v>
      </c>
      <c r="AD151">
        <v>0.98611110999999996</v>
      </c>
      <c r="AE151">
        <v>0.88709676999999998</v>
      </c>
      <c r="AF151">
        <v>0.39228296000000001</v>
      </c>
      <c r="AG151">
        <v>0.60240963999999997</v>
      </c>
      <c r="AH151">
        <v>4.4871790000000002E-2</v>
      </c>
      <c r="AI151">
        <v>0.46875</v>
      </c>
      <c r="AJ151">
        <v>0.34375</v>
      </c>
      <c r="AK151">
        <v>0.1875</v>
      </c>
      <c r="AL151">
        <v>0.15625</v>
      </c>
      <c r="AM151">
        <v>0.5625</v>
      </c>
      <c r="AN151">
        <v>0.28125</v>
      </c>
      <c r="AO151">
        <v>87.912991431451601</v>
      </c>
      <c r="AP151">
        <v>6.2285023350869402</v>
      </c>
      <c r="AQ151">
        <v>1.5625E-2</v>
      </c>
      <c r="AR151">
        <v>108.32899999999999</v>
      </c>
      <c r="AS151">
        <v>0.34375</v>
      </c>
      <c r="AT151">
        <v>64</v>
      </c>
      <c r="AU151">
        <v>0.19230769</v>
      </c>
      <c r="AV151">
        <v>0.23717948999999999</v>
      </c>
      <c r="AW151">
        <v>0.248</v>
      </c>
      <c r="AX151">
        <v>0.33</v>
      </c>
      <c r="AY151">
        <v>0.315</v>
      </c>
      <c r="AZ151" t="s">
        <v>621</v>
      </c>
      <c r="BA151">
        <v>13324</v>
      </c>
      <c r="BB151">
        <v>545121</v>
      </c>
    </row>
    <row r="152" spans="1:54" x14ac:dyDescent="0.3">
      <c r="A152" t="s">
        <v>377</v>
      </c>
      <c r="B152" t="s">
        <v>27</v>
      </c>
      <c r="C152">
        <v>42</v>
      </c>
      <c r="D152">
        <v>167</v>
      </c>
      <c r="E152">
        <v>6</v>
      </c>
      <c r="F152">
        <v>17</v>
      </c>
      <c r="G152">
        <v>21</v>
      </c>
      <c r="H152">
        <v>0</v>
      </c>
      <c r="I152">
        <v>0.21854304599999999</v>
      </c>
      <c r="J152">
        <v>8.9820359000000002E-2</v>
      </c>
      <c r="K152">
        <v>0.28143712500000001</v>
      </c>
      <c r="L152">
        <v>0.28742514899999999</v>
      </c>
      <c r="M152">
        <v>0.37086092700000001</v>
      </c>
      <c r="N152">
        <v>0.15231788099999999</v>
      </c>
      <c r="O152">
        <v>0.27272727200000002</v>
      </c>
      <c r="P152">
        <v>0.88095237999999998</v>
      </c>
      <c r="Q152">
        <v>0.24761904700000001</v>
      </c>
      <c r="R152">
        <v>0.35238095200000003</v>
      </c>
      <c r="S152">
        <v>0.4</v>
      </c>
      <c r="T152">
        <v>4.7619046999999998E-2</v>
      </c>
      <c r="U152">
        <v>0.14285714199999999</v>
      </c>
      <c r="V152">
        <v>5.4054053999999997E-2</v>
      </c>
      <c r="W152">
        <v>0.29343369085631599</v>
      </c>
      <c r="X152">
        <v>-0.23323944488478801</v>
      </c>
      <c r="Y152">
        <v>93.574417211041094</v>
      </c>
      <c r="Z152">
        <v>0.23250000000000001</v>
      </c>
      <c r="AA152">
        <v>0.64516129</v>
      </c>
      <c r="AB152">
        <v>0.41267606000000001</v>
      </c>
      <c r="AC152">
        <v>0.56989246999999998</v>
      </c>
      <c r="AD152">
        <v>0.8</v>
      </c>
      <c r="AE152">
        <v>0.72696245999999998</v>
      </c>
      <c r="AF152">
        <v>0.43661971999999999</v>
      </c>
      <c r="AG152">
        <v>0.59281437000000003</v>
      </c>
      <c r="AH152">
        <v>0.11267605999999999</v>
      </c>
      <c r="AI152">
        <v>0.44230768999999998</v>
      </c>
      <c r="AJ152">
        <v>0.33653845999999998</v>
      </c>
      <c r="AK152">
        <v>0.22115385000000001</v>
      </c>
      <c r="AL152">
        <v>0.14423077000000001</v>
      </c>
      <c r="AM152">
        <v>0.50961537999999995</v>
      </c>
      <c r="AN152">
        <v>0.34615384999999999</v>
      </c>
      <c r="AO152">
        <v>89.676311383928507</v>
      </c>
      <c r="AP152">
        <v>14.3100806826636</v>
      </c>
      <c r="AQ152">
        <v>7.6190480000000005E-2</v>
      </c>
      <c r="AR152">
        <v>110.20699999999999</v>
      </c>
      <c r="AS152">
        <v>0.46666667000000001</v>
      </c>
      <c r="AT152">
        <v>105</v>
      </c>
      <c r="AU152">
        <v>0.18591548999999999</v>
      </c>
      <c r="AV152">
        <v>0.29859154999999998</v>
      </c>
      <c r="AW152">
        <v>0.23699999999999999</v>
      </c>
      <c r="AX152">
        <v>0.41599999999999998</v>
      </c>
      <c r="AY152">
        <v>0.315</v>
      </c>
      <c r="AZ152" t="s">
        <v>377</v>
      </c>
      <c r="BA152">
        <v>14274</v>
      </c>
      <c r="BB152">
        <v>571745</v>
      </c>
    </row>
    <row r="153" spans="1:54" x14ac:dyDescent="0.3">
      <c r="A153" t="s">
        <v>408</v>
      </c>
      <c r="B153" t="s">
        <v>35</v>
      </c>
      <c r="C153">
        <v>44</v>
      </c>
      <c r="D153">
        <v>152</v>
      </c>
      <c r="E153">
        <v>2</v>
      </c>
      <c r="F153">
        <v>22</v>
      </c>
      <c r="G153">
        <v>18</v>
      </c>
      <c r="H153">
        <v>1</v>
      </c>
      <c r="I153">
        <v>0.28030303000000001</v>
      </c>
      <c r="J153">
        <v>9.2105263000000007E-2</v>
      </c>
      <c r="K153">
        <v>0.20394736799999999</v>
      </c>
      <c r="L153">
        <v>0.375</v>
      </c>
      <c r="M153">
        <v>0.43181818100000002</v>
      </c>
      <c r="N153">
        <v>0.15151515099999999</v>
      </c>
      <c r="O153">
        <v>0.353535353</v>
      </c>
      <c r="P153">
        <v>1.117647058</v>
      </c>
      <c r="Q153">
        <v>0.28000000000000003</v>
      </c>
      <c r="R153">
        <v>0.38</v>
      </c>
      <c r="S153">
        <v>0.34</v>
      </c>
      <c r="T153">
        <v>5.8823528999999999E-2</v>
      </c>
      <c r="U153">
        <v>5.8823528999999999E-2</v>
      </c>
      <c r="V153">
        <v>7.8947368000000004E-2</v>
      </c>
      <c r="W153">
        <v>0.36075375895751099</v>
      </c>
      <c r="X153">
        <v>1.2399935654823599</v>
      </c>
      <c r="Y153">
        <v>133.10424396178499</v>
      </c>
      <c r="Z153">
        <v>0.28387097</v>
      </c>
      <c r="AA153">
        <v>0.65724382000000003</v>
      </c>
      <c r="AB153">
        <v>0.46205733999999998</v>
      </c>
      <c r="AC153">
        <v>0.60227273000000003</v>
      </c>
      <c r="AD153">
        <v>0.90860215</v>
      </c>
      <c r="AE153">
        <v>0.81021898000000003</v>
      </c>
      <c r="AF153">
        <v>0.4772344</v>
      </c>
      <c r="AG153">
        <v>0.66447367999999996</v>
      </c>
      <c r="AH153">
        <v>8.7689710000000004E-2</v>
      </c>
      <c r="AI153">
        <v>0.45544553999999998</v>
      </c>
      <c r="AJ153">
        <v>0.38613860999999999</v>
      </c>
      <c r="AK153">
        <v>0.15841584</v>
      </c>
      <c r="AL153">
        <v>0.20792078999999999</v>
      </c>
      <c r="AM153">
        <v>0.55445544999999996</v>
      </c>
      <c r="AN153">
        <v>0.23762375999999999</v>
      </c>
      <c r="AO153">
        <v>86.382578124999995</v>
      </c>
      <c r="AP153">
        <v>14.5146459960937</v>
      </c>
      <c r="AQ153">
        <v>2.9702969999999999E-2</v>
      </c>
      <c r="AR153">
        <v>107.187</v>
      </c>
      <c r="AS153">
        <v>0.30693069000000001</v>
      </c>
      <c r="AT153">
        <v>101</v>
      </c>
      <c r="AU153">
        <v>0.17875210999999999</v>
      </c>
      <c r="AV153">
        <v>0.26644182</v>
      </c>
      <c r="AW153">
        <v>0.245</v>
      </c>
      <c r="AX153">
        <v>0.35299999999999998</v>
      </c>
      <c r="AY153">
        <v>0.315</v>
      </c>
      <c r="AZ153" t="s">
        <v>408</v>
      </c>
      <c r="BA153">
        <v>26396</v>
      </c>
      <c r="BB153">
        <v>669701</v>
      </c>
    </row>
    <row r="154" spans="1:54" x14ac:dyDescent="0.3">
      <c r="A154" t="s">
        <v>155</v>
      </c>
      <c r="B154" t="s">
        <v>17</v>
      </c>
      <c r="C154">
        <v>45</v>
      </c>
      <c r="D154">
        <v>204</v>
      </c>
      <c r="E154">
        <v>6</v>
      </c>
      <c r="F154">
        <v>29</v>
      </c>
      <c r="G154">
        <v>23</v>
      </c>
      <c r="H154">
        <v>9</v>
      </c>
      <c r="I154">
        <v>0.27222222200000001</v>
      </c>
      <c r="J154">
        <v>9.3137254000000003E-2</v>
      </c>
      <c r="K154">
        <v>0.225490196</v>
      </c>
      <c r="L154">
        <v>0.34653465300000003</v>
      </c>
      <c r="M154">
        <v>0.42777777700000003</v>
      </c>
      <c r="N154">
        <v>0.15555555500000001</v>
      </c>
      <c r="O154">
        <v>0.33333333300000001</v>
      </c>
      <c r="P154">
        <v>1.512195121</v>
      </c>
      <c r="Q154">
        <v>0.22556390900000001</v>
      </c>
      <c r="R154">
        <v>0.46616541299999997</v>
      </c>
      <c r="S154">
        <v>0.30827067600000002</v>
      </c>
      <c r="T154">
        <v>9.7560974999999994E-2</v>
      </c>
      <c r="U154">
        <v>0.146341463</v>
      </c>
      <c r="V154">
        <v>0.14516129</v>
      </c>
      <c r="W154">
        <v>0.34333262408133702</v>
      </c>
      <c r="X154">
        <v>2.0742381342418001</v>
      </c>
      <c r="Y154">
        <v>125.586934860013</v>
      </c>
      <c r="Z154">
        <v>0.31106472000000002</v>
      </c>
      <c r="AA154">
        <v>0.63798220000000005</v>
      </c>
      <c r="AB154">
        <v>0.44607843000000003</v>
      </c>
      <c r="AC154">
        <v>0.67785234999999999</v>
      </c>
      <c r="AD154">
        <v>0.89302325999999999</v>
      </c>
      <c r="AE154">
        <v>0.80494505000000005</v>
      </c>
      <c r="AF154">
        <v>0.41299019999999997</v>
      </c>
      <c r="AG154">
        <v>0.58333332999999998</v>
      </c>
      <c r="AH154">
        <v>8.6903300000000003E-2</v>
      </c>
      <c r="AI154">
        <v>0.27205881999999998</v>
      </c>
      <c r="AJ154">
        <v>0.41176470999999998</v>
      </c>
      <c r="AK154">
        <v>0.31617646999999999</v>
      </c>
      <c r="AL154">
        <v>0.19117646999999999</v>
      </c>
      <c r="AM154">
        <v>0.51470587999999995</v>
      </c>
      <c r="AN154">
        <v>0.29411765000000001</v>
      </c>
      <c r="AO154">
        <v>88.278042367788402</v>
      </c>
      <c r="AP154">
        <v>9.5013023963341308</v>
      </c>
      <c r="AQ154">
        <v>4.379562E-2</v>
      </c>
      <c r="AR154">
        <v>107.36799999999999</v>
      </c>
      <c r="AS154">
        <v>0.39416057999999998</v>
      </c>
      <c r="AT154">
        <v>137</v>
      </c>
      <c r="AU154">
        <v>0.18237454</v>
      </c>
      <c r="AV154">
        <v>0.26927784999999999</v>
      </c>
      <c r="AW154">
        <v>0.252</v>
      </c>
      <c r="AX154">
        <v>0.371</v>
      </c>
      <c r="AY154">
        <v>0.315</v>
      </c>
      <c r="AZ154" t="s">
        <v>155</v>
      </c>
      <c r="BA154">
        <v>27647</v>
      </c>
      <c r="BB154">
        <v>683011</v>
      </c>
    </row>
    <row r="155" spans="1:54" x14ac:dyDescent="0.3">
      <c r="A155" t="s">
        <v>616</v>
      </c>
      <c r="B155" t="s">
        <v>44</v>
      </c>
      <c r="C155">
        <v>29</v>
      </c>
      <c r="D155">
        <v>84</v>
      </c>
      <c r="E155">
        <v>2</v>
      </c>
      <c r="F155">
        <v>8</v>
      </c>
      <c r="G155">
        <v>11</v>
      </c>
      <c r="H155">
        <v>3</v>
      </c>
      <c r="I155">
        <v>0.243243243</v>
      </c>
      <c r="J155">
        <v>9.5238094999999995E-2</v>
      </c>
      <c r="K155">
        <v>0.26190476099999999</v>
      </c>
      <c r="L155">
        <v>0.32530120400000001</v>
      </c>
      <c r="M155">
        <v>0.33783783699999997</v>
      </c>
      <c r="N155">
        <v>9.4594594000000004E-2</v>
      </c>
      <c r="O155">
        <v>0.32</v>
      </c>
      <c r="P155">
        <v>1.05</v>
      </c>
      <c r="Q155">
        <v>0.21153846100000001</v>
      </c>
      <c r="R155">
        <v>0.40384615299999999</v>
      </c>
      <c r="S155">
        <v>0.384615384</v>
      </c>
      <c r="T155">
        <v>0.05</v>
      </c>
      <c r="U155">
        <v>0.1</v>
      </c>
      <c r="V155">
        <v>4.7619046999999998E-2</v>
      </c>
      <c r="W155">
        <v>0.30287493567868801</v>
      </c>
      <c r="X155">
        <v>0.30637654767771</v>
      </c>
      <c r="Y155">
        <v>89.706791755465403</v>
      </c>
      <c r="Z155">
        <v>0.30102041000000002</v>
      </c>
      <c r="AA155">
        <v>0.61481481000000004</v>
      </c>
      <c r="AB155">
        <v>0.42900302000000001</v>
      </c>
      <c r="AC155">
        <v>0.59322034000000001</v>
      </c>
      <c r="AD155">
        <v>0.87951807000000004</v>
      </c>
      <c r="AE155">
        <v>0.76056338000000001</v>
      </c>
      <c r="AF155">
        <v>0.40785497999999998</v>
      </c>
      <c r="AG155">
        <v>0.58333332999999998</v>
      </c>
      <c r="AH155">
        <v>0.10271903</v>
      </c>
      <c r="AI155">
        <v>0.43396225999999999</v>
      </c>
      <c r="AJ155">
        <v>0.33962263999999998</v>
      </c>
      <c r="AK155">
        <v>0.22641509000000001</v>
      </c>
      <c r="AL155">
        <v>0.26415094</v>
      </c>
      <c r="AM155">
        <v>0.50943395999999996</v>
      </c>
      <c r="AN155">
        <v>0.22641509000000001</v>
      </c>
      <c r="AO155">
        <v>84.185603215144198</v>
      </c>
      <c r="AP155">
        <v>8.7568195049579298</v>
      </c>
      <c r="AQ155">
        <v>9.4339619999999999E-2</v>
      </c>
      <c r="AR155">
        <v>105.199</v>
      </c>
      <c r="AS155">
        <v>0.32075471999999999</v>
      </c>
      <c r="AT155">
        <v>53</v>
      </c>
      <c r="AU155">
        <v>0.19637462</v>
      </c>
      <c r="AV155">
        <v>0.29909365999999998</v>
      </c>
      <c r="AW155">
        <v>0.24</v>
      </c>
      <c r="AX155">
        <v>0.38600000000000001</v>
      </c>
      <c r="AY155">
        <v>0.314</v>
      </c>
      <c r="AZ155" t="s">
        <v>616</v>
      </c>
      <c r="BA155">
        <v>15674</v>
      </c>
      <c r="BB155">
        <v>624512</v>
      </c>
    </row>
    <row r="156" spans="1:54" x14ac:dyDescent="0.3">
      <c r="A156" t="s">
        <v>108</v>
      </c>
      <c r="B156" t="s">
        <v>44</v>
      </c>
      <c r="C156">
        <v>30</v>
      </c>
      <c r="D156">
        <v>113</v>
      </c>
      <c r="E156">
        <v>5</v>
      </c>
      <c r="F156">
        <v>11</v>
      </c>
      <c r="G156">
        <v>16</v>
      </c>
      <c r="H156">
        <v>0</v>
      </c>
      <c r="I156">
        <v>0.36190476100000002</v>
      </c>
      <c r="J156">
        <v>2.6548671999999999E-2</v>
      </c>
      <c r="K156">
        <v>0.194690265</v>
      </c>
      <c r="L156">
        <v>0.38938053</v>
      </c>
      <c r="M156">
        <v>0.55238095200000004</v>
      </c>
      <c r="N156">
        <v>0.19047619099999999</v>
      </c>
      <c r="O156">
        <v>0.41249999999999998</v>
      </c>
      <c r="P156">
        <v>0.97058823500000002</v>
      </c>
      <c r="Q156">
        <v>0.18292682900000001</v>
      </c>
      <c r="R156">
        <v>0.40243902399999998</v>
      </c>
      <c r="S156">
        <v>0.41463414599999998</v>
      </c>
      <c r="T156">
        <v>0.17647058800000001</v>
      </c>
      <c r="U156">
        <v>0.14705882300000001</v>
      </c>
      <c r="V156">
        <v>3.0303030000000002E-2</v>
      </c>
      <c r="W156">
        <v>0.40801233738924497</v>
      </c>
      <c r="X156">
        <v>1.1705862203334301</v>
      </c>
      <c r="Y156">
        <v>161.777875855513</v>
      </c>
      <c r="Z156">
        <v>0.34597156000000001</v>
      </c>
      <c r="AA156">
        <v>0.76795579999999997</v>
      </c>
      <c r="AB156">
        <v>0.54081632999999996</v>
      </c>
      <c r="AC156">
        <v>0.56164384000000001</v>
      </c>
      <c r="AD156">
        <v>0.87769783999999995</v>
      </c>
      <c r="AE156">
        <v>0.76886792000000004</v>
      </c>
      <c r="AF156">
        <v>0.46173469</v>
      </c>
      <c r="AG156">
        <v>0.69026549000000004</v>
      </c>
      <c r="AH156">
        <v>0.12468193</v>
      </c>
      <c r="AI156">
        <v>0.41176470999999998</v>
      </c>
      <c r="AJ156">
        <v>0.32941176</v>
      </c>
      <c r="AK156">
        <v>0.25882353000000002</v>
      </c>
      <c r="AL156">
        <v>0.16470588</v>
      </c>
      <c r="AM156">
        <v>0.51764706000000005</v>
      </c>
      <c r="AN156">
        <v>0.31764705999999998</v>
      </c>
      <c r="AO156">
        <v>87.8532443576388</v>
      </c>
      <c r="AP156">
        <v>17.017356589988399</v>
      </c>
      <c r="AQ156">
        <v>4.7058820000000001E-2</v>
      </c>
      <c r="AR156">
        <v>107.73099999999999</v>
      </c>
      <c r="AS156">
        <v>0.37647058999999999</v>
      </c>
      <c r="AT156">
        <v>85</v>
      </c>
      <c r="AU156">
        <v>0.14758270000000001</v>
      </c>
      <c r="AV156">
        <v>0.27226463000000001</v>
      </c>
      <c r="AW156">
        <v>0.25600000000000001</v>
      </c>
      <c r="AX156">
        <v>0.41199999999999998</v>
      </c>
      <c r="AY156">
        <v>0.314</v>
      </c>
      <c r="AZ156" t="s">
        <v>108</v>
      </c>
      <c r="BA156">
        <v>19896</v>
      </c>
      <c r="BB156">
        <v>657136</v>
      </c>
    </row>
    <row r="157" spans="1:54" x14ac:dyDescent="0.3">
      <c r="A157" t="s">
        <v>210</v>
      </c>
      <c r="B157" t="s">
        <v>272</v>
      </c>
      <c r="C157">
        <v>42</v>
      </c>
      <c r="D157">
        <v>181</v>
      </c>
      <c r="E157">
        <v>8</v>
      </c>
      <c r="F157">
        <v>19</v>
      </c>
      <c r="G157">
        <v>24</v>
      </c>
      <c r="H157">
        <v>0</v>
      </c>
      <c r="I157">
        <v>0.30322580599999999</v>
      </c>
      <c r="J157">
        <v>0.110497237</v>
      </c>
      <c r="K157">
        <v>0.16022099400000001</v>
      </c>
      <c r="L157">
        <v>0.39226519300000001</v>
      </c>
      <c r="M157">
        <v>0.49677419299999998</v>
      </c>
      <c r="N157">
        <v>0.19354838699999999</v>
      </c>
      <c r="O157">
        <v>0.32500000000000001</v>
      </c>
      <c r="P157">
        <v>0.56451612900000003</v>
      </c>
      <c r="Q157">
        <v>0.2421875</v>
      </c>
      <c r="R157">
        <v>0.2734375</v>
      </c>
      <c r="S157">
        <v>0.484375</v>
      </c>
      <c r="T157">
        <v>0.25806451600000002</v>
      </c>
      <c r="U157">
        <v>0.12903225800000001</v>
      </c>
      <c r="V157">
        <v>8.5714285000000001E-2</v>
      </c>
      <c r="W157">
        <v>0.38873699969715497</v>
      </c>
      <c r="X157">
        <v>1.7244724320109599</v>
      </c>
      <c r="Y157">
        <v>159.19575533984101</v>
      </c>
      <c r="Z157">
        <v>0.30284552999999997</v>
      </c>
      <c r="AA157">
        <v>0.65830721000000003</v>
      </c>
      <c r="AB157">
        <v>0.44266338</v>
      </c>
      <c r="AC157">
        <v>0.71140939999999997</v>
      </c>
      <c r="AD157">
        <v>0.9</v>
      </c>
      <c r="AE157">
        <v>0.82172701999999997</v>
      </c>
      <c r="AF157">
        <v>0.39334154999999998</v>
      </c>
      <c r="AG157">
        <v>0.63535912000000005</v>
      </c>
      <c r="AH157">
        <v>7.891492E-2</v>
      </c>
      <c r="AI157">
        <v>0.4765625</v>
      </c>
      <c r="AJ157">
        <v>0.3203125</v>
      </c>
      <c r="AK157">
        <v>0.203125</v>
      </c>
      <c r="AL157">
        <v>0.28125</v>
      </c>
      <c r="AM157">
        <v>0.46875</v>
      </c>
      <c r="AN157">
        <v>0.25</v>
      </c>
      <c r="AO157">
        <v>85.009330749511705</v>
      </c>
      <c r="AP157">
        <v>22.689229965209901</v>
      </c>
      <c r="AQ157">
        <v>4.6875E-2</v>
      </c>
      <c r="AR157">
        <v>106.553</v>
      </c>
      <c r="AS157">
        <v>0.2734375</v>
      </c>
      <c r="AT157">
        <v>128</v>
      </c>
      <c r="AU157">
        <v>0.18742292999999999</v>
      </c>
      <c r="AV157">
        <v>0.26633784999999999</v>
      </c>
      <c r="AW157">
        <v>0.23699999999999999</v>
      </c>
      <c r="AX157">
        <v>0.36799999999999999</v>
      </c>
      <c r="AY157">
        <v>0.314</v>
      </c>
      <c r="AZ157" t="s">
        <v>210</v>
      </c>
      <c r="BA157">
        <v>20036</v>
      </c>
      <c r="BB157">
        <v>670623</v>
      </c>
    </row>
    <row r="158" spans="1:54" x14ac:dyDescent="0.3">
      <c r="A158" t="s">
        <v>591</v>
      </c>
      <c r="B158" t="s">
        <v>172</v>
      </c>
      <c r="C158">
        <v>42</v>
      </c>
      <c r="D158">
        <v>185</v>
      </c>
      <c r="E158">
        <v>2</v>
      </c>
      <c r="F158">
        <v>23</v>
      </c>
      <c r="G158">
        <v>23</v>
      </c>
      <c r="H158">
        <v>7</v>
      </c>
      <c r="I158">
        <v>0.266666666</v>
      </c>
      <c r="J158">
        <v>4.8648648000000003E-2</v>
      </c>
      <c r="K158">
        <v>0.13513513499999999</v>
      </c>
      <c r="L158">
        <v>0.32608695599999998</v>
      </c>
      <c r="M158">
        <v>0.36363636300000002</v>
      </c>
      <c r="N158">
        <v>9.6969696999999994E-2</v>
      </c>
      <c r="O158">
        <v>0.29787234000000001</v>
      </c>
      <c r="P158">
        <v>1.769230769</v>
      </c>
      <c r="Q158">
        <v>0.23404255299999999</v>
      </c>
      <c r="R158">
        <v>0.48936170200000001</v>
      </c>
      <c r="S158">
        <v>0.27659574399999998</v>
      </c>
      <c r="T158">
        <v>0.102564102</v>
      </c>
      <c r="U158">
        <v>5.1282051000000002E-2</v>
      </c>
      <c r="V158">
        <v>8.6956520999999995E-2</v>
      </c>
      <c r="W158">
        <v>0.30872002341177102</v>
      </c>
      <c r="X158">
        <v>1.09251959490049</v>
      </c>
      <c r="Y158">
        <v>101.90532700020999</v>
      </c>
      <c r="Z158">
        <v>0.41809290999999998</v>
      </c>
      <c r="AA158">
        <v>0.73178807999999995</v>
      </c>
      <c r="AB158">
        <v>0.55133615000000002</v>
      </c>
      <c r="AC158">
        <v>0.67836257</v>
      </c>
      <c r="AD158">
        <v>0.86425339000000001</v>
      </c>
      <c r="AE158">
        <v>0.78316326999999997</v>
      </c>
      <c r="AF158">
        <v>0.42475386999999998</v>
      </c>
      <c r="AG158">
        <v>0.67027026999999995</v>
      </c>
      <c r="AH158">
        <v>0.11938202000000001</v>
      </c>
      <c r="AI158">
        <v>0.38194444</v>
      </c>
      <c r="AJ158">
        <v>0.34027777999999997</v>
      </c>
      <c r="AK158">
        <v>0.27777777999999997</v>
      </c>
      <c r="AL158">
        <v>0.1875</v>
      </c>
      <c r="AM158">
        <v>0.58333332999999998</v>
      </c>
      <c r="AN158">
        <v>0.22916666999999999</v>
      </c>
      <c r="AO158">
        <v>85.516475101168993</v>
      </c>
      <c r="AP158">
        <v>9.2501580766636593</v>
      </c>
      <c r="AQ158">
        <v>3.4722219999999998E-2</v>
      </c>
      <c r="AR158">
        <v>105.56100000000001</v>
      </c>
      <c r="AS158">
        <v>0.25</v>
      </c>
      <c r="AT158">
        <v>144</v>
      </c>
      <c r="AU158">
        <v>0.13202247</v>
      </c>
      <c r="AV158">
        <v>0.25140448999999998</v>
      </c>
      <c r="AW158">
        <v>0.27100000000000002</v>
      </c>
      <c r="AX158">
        <v>0.36399999999999999</v>
      </c>
      <c r="AY158">
        <v>0.313</v>
      </c>
      <c r="AZ158" t="s">
        <v>223</v>
      </c>
      <c r="BA158">
        <v>19950</v>
      </c>
      <c r="BB158">
        <v>665926</v>
      </c>
    </row>
    <row r="159" spans="1:54" x14ac:dyDescent="0.3">
      <c r="A159" t="s">
        <v>509</v>
      </c>
      <c r="B159" t="s">
        <v>51</v>
      </c>
      <c r="C159">
        <v>45</v>
      </c>
      <c r="D159">
        <v>187</v>
      </c>
      <c r="E159">
        <v>5</v>
      </c>
      <c r="F159">
        <v>20</v>
      </c>
      <c r="G159">
        <v>21</v>
      </c>
      <c r="H159">
        <v>8</v>
      </c>
      <c r="I159">
        <v>0.25</v>
      </c>
      <c r="J159">
        <v>9.6256683999999995E-2</v>
      </c>
      <c r="K159">
        <v>0.24598930399999999</v>
      </c>
      <c r="L159">
        <v>0.32620320800000002</v>
      </c>
      <c r="M159">
        <v>0.41071428500000001</v>
      </c>
      <c r="N159">
        <v>0.16071428500000001</v>
      </c>
      <c r="O159">
        <v>0.31623931599999999</v>
      </c>
      <c r="P159">
        <v>1.2954545449999999</v>
      </c>
      <c r="Q159">
        <v>0.15833333299999999</v>
      </c>
      <c r="R159">
        <v>0.47499999999999998</v>
      </c>
      <c r="S159">
        <v>0.36666666599999997</v>
      </c>
      <c r="T159">
        <v>6.8181818000000005E-2</v>
      </c>
      <c r="U159">
        <v>0.113636363</v>
      </c>
      <c r="V159">
        <v>8.7719298000000001E-2</v>
      </c>
      <c r="W159">
        <v>0.32554661490583903</v>
      </c>
      <c r="X159">
        <v>0.94994956999698199</v>
      </c>
      <c r="Y159">
        <v>110.037903219887</v>
      </c>
      <c r="Z159">
        <v>0.3125</v>
      </c>
      <c r="AA159">
        <v>0.68370607000000005</v>
      </c>
      <c r="AB159">
        <v>0.46203346000000001</v>
      </c>
      <c r="AC159">
        <v>0.64827586000000004</v>
      </c>
      <c r="AD159">
        <v>0.82242990999999999</v>
      </c>
      <c r="AE159">
        <v>0.75208914000000004</v>
      </c>
      <c r="AF159">
        <v>0.40283140000000001</v>
      </c>
      <c r="AG159">
        <v>0.57754011000000005</v>
      </c>
      <c r="AH159">
        <v>0.11410256000000001</v>
      </c>
      <c r="AI159">
        <v>0.43442623000000002</v>
      </c>
      <c r="AJ159">
        <v>0.34426230000000002</v>
      </c>
      <c r="AK159">
        <v>0.22131148</v>
      </c>
      <c r="AL159">
        <v>0.15573770000000001</v>
      </c>
      <c r="AM159">
        <v>0.50819672000000005</v>
      </c>
      <c r="AN159">
        <v>0.33606556999999998</v>
      </c>
      <c r="AO159">
        <v>90.193261718749994</v>
      </c>
      <c r="AP159">
        <v>11.0591318766276</v>
      </c>
      <c r="AQ159">
        <v>0.12295082</v>
      </c>
      <c r="AR159">
        <v>110</v>
      </c>
      <c r="AS159">
        <v>0.41803278999999999</v>
      </c>
      <c r="AT159">
        <v>122</v>
      </c>
      <c r="AU159">
        <v>0.14743590000000001</v>
      </c>
      <c r="AV159">
        <v>0.26153845999999997</v>
      </c>
      <c r="AW159">
        <v>0.23200000000000001</v>
      </c>
      <c r="AX159">
        <v>0.40799999999999997</v>
      </c>
      <c r="AY159">
        <v>0.313</v>
      </c>
      <c r="AZ159" t="s">
        <v>509</v>
      </c>
      <c r="BA159">
        <v>20454</v>
      </c>
      <c r="BB159">
        <v>665862</v>
      </c>
    </row>
    <row r="160" spans="1:54" x14ac:dyDescent="0.3">
      <c r="A160" t="s">
        <v>444</v>
      </c>
      <c r="B160" t="s">
        <v>88</v>
      </c>
      <c r="C160">
        <v>33</v>
      </c>
      <c r="D160">
        <v>95</v>
      </c>
      <c r="E160">
        <v>2</v>
      </c>
      <c r="F160">
        <v>10</v>
      </c>
      <c r="G160">
        <v>13</v>
      </c>
      <c r="H160">
        <v>4</v>
      </c>
      <c r="I160">
        <v>0.24444444400000001</v>
      </c>
      <c r="J160">
        <v>3.1578947000000003E-2</v>
      </c>
      <c r="K160">
        <v>0.21052631499999999</v>
      </c>
      <c r="L160">
        <v>0.26595744599999999</v>
      </c>
      <c r="M160">
        <v>0.35555555500000002</v>
      </c>
      <c r="N160">
        <v>0.111111111</v>
      </c>
      <c r="O160">
        <v>0.28985507199999999</v>
      </c>
      <c r="P160">
        <v>1.3043478260000001</v>
      </c>
      <c r="Q160">
        <v>0.242857142</v>
      </c>
      <c r="R160">
        <v>0.42857142799999998</v>
      </c>
      <c r="S160">
        <v>0.328571428</v>
      </c>
      <c r="T160">
        <v>0.21739130400000001</v>
      </c>
      <c r="U160">
        <v>8.6956520999999995E-2</v>
      </c>
      <c r="V160">
        <v>0.16666666599999999</v>
      </c>
      <c r="W160">
        <v>0.27292680676947201</v>
      </c>
      <c r="X160">
        <v>-5.5629100614578202E-2</v>
      </c>
      <c r="Y160">
        <v>79.374417122098706</v>
      </c>
      <c r="Z160">
        <v>0.34196891000000001</v>
      </c>
      <c r="AA160">
        <v>0.68292682999999998</v>
      </c>
      <c r="AB160">
        <v>0.49859944</v>
      </c>
      <c r="AC160">
        <v>0.62121212000000003</v>
      </c>
      <c r="AD160">
        <v>0.91071429000000004</v>
      </c>
      <c r="AE160">
        <v>0.80337079</v>
      </c>
      <c r="AF160">
        <v>0.45938374999999998</v>
      </c>
      <c r="AG160">
        <v>0.64210526000000001</v>
      </c>
      <c r="AH160">
        <v>9.8039219999999996E-2</v>
      </c>
      <c r="AI160">
        <v>0.47222222000000003</v>
      </c>
      <c r="AJ160">
        <v>0.29166667000000002</v>
      </c>
      <c r="AK160">
        <v>0.23611111000000001</v>
      </c>
      <c r="AL160">
        <v>0.20833333000000001</v>
      </c>
      <c r="AM160">
        <v>0.54166667000000002</v>
      </c>
      <c r="AN160">
        <v>0.25</v>
      </c>
      <c r="AO160">
        <v>87.399637276785697</v>
      </c>
      <c r="AP160">
        <v>14.155499267578101</v>
      </c>
      <c r="AQ160">
        <v>5.5555559999999997E-2</v>
      </c>
      <c r="AR160">
        <v>110.72</v>
      </c>
      <c r="AS160">
        <v>0.36111111000000001</v>
      </c>
      <c r="AT160">
        <v>72</v>
      </c>
      <c r="AU160">
        <v>0.18487395000000001</v>
      </c>
      <c r="AV160">
        <v>0.28291316999999999</v>
      </c>
      <c r="AW160">
        <v>0.28999999999999998</v>
      </c>
      <c r="AX160">
        <v>0.41299999999999998</v>
      </c>
      <c r="AY160">
        <v>0.312</v>
      </c>
      <c r="AZ160" t="s">
        <v>444</v>
      </c>
      <c r="BA160">
        <v>13675</v>
      </c>
      <c r="BB160">
        <v>621438</v>
      </c>
    </row>
    <row r="161" spans="1:54" x14ac:dyDescent="0.3">
      <c r="A161" t="s">
        <v>231</v>
      </c>
      <c r="B161" t="s">
        <v>82</v>
      </c>
      <c r="C161">
        <v>41</v>
      </c>
      <c r="D161">
        <v>160</v>
      </c>
      <c r="E161">
        <v>2</v>
      </c>
      <c r="F161">
        <v>19</v>
      </c>
      <c r="G161">
        <v>15</v>
      </c>
      <c r="H161">
        <v>16</v>
      </c>
      <c r="I161">
        <v>0.30555555499999998</v>
      </c>
      <c r="J161">
        <v>8.1250000000000003E-2</v>
      </c>
      <c r="K161">
        <v>0.14374999999999999</v>
      </c>
      <c r="L161">
        <v>0.364779874</v>
      </c>
      <c r="M161">
        <v>0.41666666600000002</v>
      </c>
      <c r="N161">
        <v>0.111111111</v>
      </c>
      <c r="O161">
        <v>0.35</v>
      </c>
      <c r="P161">
        <v>1.7575757569999999</v>
      </c>
      <c r="Q161">
        <v>0.215517241</v>
      </c>
      <c r="R161">
        <v>0.5</v>
      </c>
      <c r="S161">
        <v>0.284482758</v>
      </c>
      <c r="T161">
        <v>3.0303030000000002E-2</v>
      </c>
      <c r="U161">
        <v>6.0606060000000003E-2</v>
      </c>
      <c r="V161">
        <v>1.7241379000000001E-2</v>
      </c>
      <c r="W161">
        <v>0.34755779962119798</v>
      </c>
      <c r="X161">
        <v>1.7222113548874201</v>
      </c>
      <c r="Y161">
        <v>125.20937703177999</v>
      </c>
      <c r="Z161">
        <v>0.26397515999999999</v>
      </c>
      <c r="AA161">
        <v>0.63851351000000001</v>
      </c>
      <c r="AB161">
        <v>0.44336569999999997</v>
      </c>
      <c r="AC161">
        <v>0.78823529000000003</v>
      </c>
      <c r="AD161">
        <v>0.94179893999999997</v>
      </c>
      <c r="AE161">
        <v>0.89416057999999998</v>
      </c>
      <c r="AF161">
        <v>0.47896440000000001</v>
      </c>
      <c r="AG161">
        <v>0.58125000000000004</v>
      </c>
      <c r="AH161">
        <v>4.6849759999999997E-2</v>
      </c>
      <c r="AI161">
        <v>0.24390244</v>
      </c>
      <c r="AJ161">
        <v>0.3495935</v>
      </c>
      <c r="AK161">
        <v>0.40650407</v>
      </c>
      <c r="AL161">
        <v>8.1300810000000001E-2</v>
      </c>
      <c r="AM161">
        <v>0.63414634000000003</v>
      </c>
      <c r="AN161">
        <v>0.28455285000000002</v>
      </c>
      <c r="AO161">
        <v>89.026114628232705</v>
      </c>
      <c r="AP161">
        <v>7.5566201045595296</v>
      </c>
      <c r="AQ161">
        <v>2.4390240000000001E-2</v>
      </c>
      <c r="AR161">
        <v>104.658</v>
      </c>
      <c r="AS161">
        <v>0.31707317000000002</v>
      </c>
      <c r="AT161">
        <v>123</v>
      </c>
      <c r="AU161">
        <v>0.19063005</v>
      </c>
      <c r="AV161">
        <v>0.23747981000000001</v>
      </c>
      <c r="AW161">
        <v>0.27200000000000002</v>
      </c>
      <c r="AX161">
        <v>0.36599999999999999</v>
      </c>
      <c r="AY161">
        <v>0.312</v>
      </c>
      <c r="AZ161" t="s">
        <v>231</v>
      </c>
      <c r="BA161">
        <v>22186</v>
      </c>
      <c r="BB161">
        <v>668930</v>
      </c>
    </row>
    <row r="162" spans="1:54" x14ac:dyDescent="0.3">
      <c r="A162" t="s">
        <v>601</v>
      </c>
      <c r="B162" t="s">
        <v>25</v>
      </c>
      <c r="C162">
        <v>28</v>
      </c>
      <c r="D162">
        <v>115</v>
      </c>
      <c r="E162">
        <v>4</v>
      </c>
      <c r="F162">
        <v>17</v>
      </c>
      <c r="G162">
        <v>13</v>
      </c>
      <c r="H162">
        <v>1</v>
      </c>
      <c r="I162">
        <v>0.266666666</v>
      </c>
      <c r="J162">
        <v>3.4782608E-2</v>
      </c>
      <c r="K162">
        <v>0.27826086900000002</v>
      </c>
      <c r="L162">
        <v>0.30434782599999999</v>
      </c>
      <c r="M162">
        <v>0.438095238</v>
      </c>
      <c r="N162">
        <v>0.171428572</v>
      </c>
      <c r="O162">
        <v>0.33333333300000001</v>
      </c>
      <c r="P162">
        <v>0.47368420999999999</v>
      </c>
      <c r="Q162">
        <v>0.263157894</v>
      </c>
      <c r="R162">
        <v>0.236842105</v>
      </c>
      <c r="S162">
        <v>0.5</v>
      </c>
      <c r="T162">
        <v>2.6315788999999999E-2</v>
      </c>
      <c r="U162">
        <v>0.105263157</v>
      </c>
      <c r="V162">
        <v>0</v>
      </c>
      <c r="W162">
        <v>0.32221902297890698</v>
      </c>
      <c r="X162">
        <v>0.74143675850356505</v>
      </c>
      <c r="Y162">
        <v>110.640330378518</v>
      </c>
      <c r="Z162">
        <v>0.40416667000000001</v>
      </c>
      <c r="AA162">
        <v>0.73364485999999995</v>
      </c>
      <c r="AB162">
        <v>0.55947137000000002</v>
      </c>
      <c r="AC162">
        <v>0.60824741999999998</v>
      </c>
      <c r="AD162">
        <v>0.87898089000000001</v>
      </c>
      <c r="AE162">
        <v>0.77559054999999999</v>
      </c>
      <c r="AF162">
        <v>0.47136563999999997</v>
      </c>
      <c r="AG162">
        <v>0.66956521999999996</v>
      </c>
      <c r="AH162">
        <v>0.12555066000000001</v>
      </c>
      <c r="AI162">
        <v>0.43421052999999998</v>
      </c>
      <c r="AJ162">
        <v>0.27631579000000001</v>
      </c>
      <c r="AK162">
        <v>0.28947368000000001</v>
      </c>
      <c r="AL162">
        <v>0.14473684000000001</v>
      </c>
      <c r="AM162">
        <v>0.56578947000000002</v>
      </c>
      <c r="AN162">
        <v>0.28947368000000001</v>
      </c>
      <c r="AO162">
        <v>88.099108072916593</v>
      </c>
      <c r="AP162">
        <v>25.368025716145802</v>
      </c>
      <c r="AQ162">
        <v>7.8947370000000003E-2</v>
      </c>
      <c r="AR162">
        <v>111.13200000000001</v>
      </c>
      <c r="AS162">
        <v>0.42105262999999998</v>
      </c>
      <c r="AT162">
        <v>76</v>
      </c>
      <c r="AU162">
        <v>0.14317181000000001</v>
      </c>
      <c r="AV162">
        <v>0.26872246999999999</v>
      </c>
      <c r="AW162">
        <v>0.249</v>
      </c>
      <c r="AX162">
        <v>0.42099999999999999</v>
      </c>
      <c r="AY162">
        <v>0.312</v>
      </c>
      <c r="AZ162" t="s">
        <v>601</v>
      </c>
      <c r="BA162">
        <v>24816</v>
      </c>
      <c r="BB162">
        <v>681624</v>
      </c>
    </row>
    <row r="163" spans="1:54" x14ac:dyDescent="0.3">
      <c r="A163" t="s">
        <v>188</v>
      </c>
      <c r="B163" t="s">
        <v>35</v>
      </c>
      <c r="C163">
        <v>43</v>
      </c>
      <c r="D163">
        <v>161</v>
      </c>
      <c r="E163">
        <v>3</v>
      </c>
      <c r="F163">
        <v>21</v>
      </c>
      <c r="G163">
        <v>10</v>
      </c>
      <c r="H163">
        <v>4</v>
      </c>
      <c r="I163">
        <v>0.24827586200000001</v>
      </c>
      <c r="J163">
        <v>9.3167701000000006E-2</v>
      </c>
      <c r="K163">
        <v>0.17391304299999999</v>
      </c>
      <c r="L163">
        <v>0.31874999999999998</v>
      </c>
      <c r="M163">
        <v>0.38620689600000002</v>
      </c>
      <c r="N163">
        <v>0.13793103400000001</v>
      </c>
      <c r="O163">
        <v>0.28947368400000001</v>
      </c>
      <c r="P163">
        <v>1.068181818</v>
      </c>
      <c r="Q163">
        <v>0.222222222</v>
      </c>
      <c r="R163">
        <v>0.40170940100000002</v>
      </c>
      <c r="S163">
        <v>0.37606837599999998</v>
      </c>
      <c r="T163">
        <v>9.0909089999999998E-2</v>
      </c>
      <c r="U163">
        <v>6.8181818000000005E-2</v>
      </c>
      <c r="V163">
        <v>4.2553190999999997E-2</v>
      </c>
      <c r="W163">
        <v>0.31432987563311998</v>
      </c>
      <c r="X163">
        <v>0.47280315289525399</v>
      </c>
      <c r="Y163">
        <v>101.280938982896</v>
      </c>
      <c r="Z163">
        <v>0.28614457999999998</v>
      </c>
      <c r="AA163">
        <v>0.73417721999999996</v>
      </c>
      <c r="AB163">
        <v>0.47275922999999997</v>
      </c>
      <c r="AC163">
        <v>0.53684211000000004</v>
      </c>
      <c r="AD163">
        <v>0.89080459999999995</v>
      </c>
      <c r="AE163">
        <v>0.76579925999999998</v>
      </c>
      <c r="AF163">
        <v>0.41652021</v>
      </c>
      <c r="AG163">
        <v>0.63354036999999996</v>
      </c>
      <c r="AH163">
        <v>0.11072056</v>
      </c>
      <c r="AI163">
        <v>0.31355931999999997</v>
      </c>
      <c r="AJ163">
        <v>0.34745763000000002</v>
      </c>
      <c r="AK163">
        <v>0.33898305000000001</v>
      </c>
      <c r="AL163">
        <v>0.16949153</v>
      </c>
      <c r="AM163">
        <v>0.55932203000000003</v>
      </c>
      <c r="AN163">
        <v>0.27118643999999997</v>
      </c>
      <c r="AO163">
        <v>88.547834725215495</v>
      </c>
      <c r="AP163">
        <v>12.2907851646686</v>
      </c>
      <c r="AQ163">
        <v>3.3898310000000001E-2</v>
      </c>
      <c r="AR163">
        <v>108.40300000000001</v>
      </c>
      <c r="AS163">
        <v>0.35593219999999998</v>
      </c>
      <c r="AT163">
        <v>118</v>
      </c>
      <c r="AU163">
        <v>0.14938488999999999</v>
      </c>
      <c r="AV163">
        <v>0.26010545000000002</v>
      </c>
      <c r="AW163">
        <v>0.25700000000000001</v>
      </c>
      <c r="AX163">
        <v>0.376</v>
      </c>
      <c r="AY163">
        <v>0.311</v>
      </c>
      <c r="AZ163" t="s">
        <v>188</v>
      </c>
      <c r="BA163">
        <v>18900</v>
      </c>
      <c r="BB163">
        <v>665750</v>
      </c>
    </row>
    <row r="164" spans="1:54" x14ac:dyDescent="0.3">
      <c r="A164" t="s">
        <v>381</v>
      </c>
      <c r="B164" t="s">
        <v>172</v>
      </c>
      <c r="C164">
        <v>39</v>
      </c>
      <c r="D164">
        <v>149</v>
      </c>
      <c r="E164">
        <v>4</v>
      </c>
      <c r="F164">
        <v>21</v>
      </c>
      <c r="G164">
        <v>13</v>
      </c>
      <c r="H164">
        <v>5</v>
      </c>
      <c r="I164">
        <v>0.19685039300000001</v>
      </c>
      <c r="J164">
        <v>8.0536912000000002E-2</v>
      </c>
      <c r="K164">
        <v>0.161073825</v>
      </c>
      <c r="L164">
        <v>0.30405405400000002</v>
      </c>
      <c r="M164">
        <v>0.338582677</v>
      </c>
      <c r="N164">
        <v>0.14173228399999999</v>
      </c>
      <c r="O164">
        <v>0.21</v>
      </c>
      <c r="P164">
        <v>1.069767441</v>
      </c>
      <c r="Q164">
        <v>0.14423076900000001</v>
      </c>
      <c r="R164">
        <v>0.44230769199999997</v>
      </c>
      <c r="S164">
        <v>0.41346153800000002</v>
      </c>
      <c r="T164">
        <v>9.3023254999999999E-2</v>
      </c>
      <c r="U164">
        <v>9.3023254999999999E-2</v>
      </c>
      <c r="V164">
        <v>8.6956520999999995E-2</v>
      </c>
      <c r="W164">
        <v>0.29167121932619999</v>
      </c>
      <c r="X164">
        <v>0.190521630982915</v>
      </c>
      <c r="Y164">
        <v>90.218469867873296</v>
      </c>
      <c r="Z164">
        <v>0.30340557000000001</v>
      </c>
      <c r="AA164">
        <v>0.69230769000000003</v>
      </c>
      <c r="AB164">
        <v>0.46678636000000001</v>
      </c>
      <c r="AC164">
        <v>0.73469388000000002</v>
      </c>
      <c r="AD164">
        <v>0.90123456999999996</v>
      </c>
      <c r="AE164">
        <v>0.83846153999999995</v>
      </c>
      <c r="AF164">
        <v>0.42010772000000002</v>
      </c>
      <c r="AG164">
        <v>0.62416106999999998</v>
      </c>
      <c r="AH164">
        <v>7.5403949999999997E-2</v>
      </c>
      <c r="AI164">
        <v>0.45714285999999998</v>
      </c>
      <c r="AJ164">
        <v>0.28571428999999998</v>
      </c>
      <c r="AK164">
        <v>0.25714285999999997</v>
      </c>
      <c r="AL164">
        <v>0.18095238</v>
      </c>
      <c r="AM164">
        <v>0.54285713999999996</v>
      </c>
      <c r="AN164">
        <v>0.27619048000000002</v>
      </c>
      <c r="AO164">
        <v>89.739605243389406</v>
      </c>
      <c r="AP164">
        <v>12.708205003004799</v>
      </c>
      <c r="AQ164">
        <v>6.6666669999999997E-2</v>
      </c>
      <c r="AR164">
        <v>109.178</v>
      </c>
      <c r="AS164">
        <v>0.40952380999999999</v>
      </c>
      <c r="AT164">
        <v>105</v>
      </c>
      <c r="AU164">
        <v>0.18491921</v>
      </c>
      <c r="AV164">
        <v>0.26032316</v>
      </c>
      <c r="AW164">
        <v>0.22800000000000001</v>
      </c>
      <c r="AX164">
        <v>0.36499999999999999</v>
      </c>
      <c r="AY164">
        <v>0.311</v>
      </c>
      <c r="AZ164" t="s">
        <v>381</v>
      </c>
      <c r="BA164">
        <v>22532</v>
      </c>
      <c r="BB164">
        <v>671289</v>
      </c>
    </row>
    <row r="165" spans="1:54" x14ac:dyDescent="0.3">
      <c r="A165" t="s">
        <v>102</v>
      </c>
      <c r="B165" t="s">
        <v>99</v>
      </c>
      <c r="C165">
        <v>44</v>
      </c>
      <c r="D165">
        <v>160</v>
      </c>
      <c r="E165">
        <v>7</v>
      </c>
      <c r="F165">
        <v>21</v>
      </c>
      <c r="G165">
        <v>15</v>
      </c>
      <c r="H165">
        <v>5</v>
      </c>
      <c r="I165">
        <v>0.21739130400000001</v>
      </c>
      <c r="J165">
        <v>0.13125000000000001</v>
      </c>
      <c r="K165">
        <v>0.33750000000000002</v>
      </c>
      <c r="L165">
        <v>0.32500000000000001</v>
      </c>
      <c r="M165">
        <v>0.41304347800000002</v>
      </c>
      <c r="N165">
        <v>0.19565217400000001</v>
      </c>
      <c r="O165">
        <v>0.298701298</v>
      </c>
      <c r="P165">
        <v>1.06060606</v>
      </c>
      <c r="Q165">
        <v>0.19047618999999999</v>
      </c>
      <c r="R165">
        <v>0.41666666600000002</v>
      </c>
      <c r="S165">
        <v>0.39285714199999999</v>
      </c>
      <c r="T165">
        <v>0</v>
      </c>
      <c r="U165">
        <v>0.212121212</v>
      </c>
      <c r="V165">
        <v>2.8571427999999999E-2</v>
      </c>
      <c r="W165">
        <v>0.33004239462315998</v>
      </c>
      <c r="X165">
        <v>1.0937947494893201</v>
      </c>
      <c r="Y165">
        <v>115.716876748498</v>
      </c>
      <c r="Z165">
        <v>0.20161290000000001</v>
      </c>
      <c r="AA165">
        <v>0.59010600999999996</v>
      </c>
      <c r="AB165">
        <v>0.36946564999999998</v>
      </c>
      <c r="AC165">
        <v>0.44</v>
      </c>
      <c r="AD165">
        <v>0.80838323000000001</v>
      </c>
      <c r="AE165">
        <v>0.69421487999999998</v>
      </c>
      <c r="AF165">
        <v>0.43206106999999999</v>
      </c>
      <c r="AG165">
        <v>0.58750000000000002</v>
      </c>
      <c r="AH165">
        <v>0.11280488</v>
      </c>
      <c r="AI165">
        <v>0.34523809999999999</v>
      </c>
      <c r="AJ165">
        <v>0.33333332999999998</v>
      </c>
      <c r="AK165">
        <v>0.32142857000000002</v>
      </c>
      <c r="AL165">
        <v>0.12048193</v>
      </c>
      <c r="AM165">
        <v>0.51807228999999999</v>
      </c>
      <c r="AN165">
        <v>0.36144577999999999</v>
      </c>
      <c r="AO165">
        <v>90.152663457961296</v>
      </c>
      <c r="AP165">
        <v>13.053597586495499</v>
      </c>
      <c r="AQ165">
        <v>0.11904762000000001</v>
      </c>
      <c r="AR165">
        <v>106.90900000000001</v>
      </c>
      <c r="AS165">
        <v>0.44047618999999999</v>
      </c>
      <c r="AT165">
        <v>84</v>
      </c>
      <c r="AU165">
        <v>0.22103659000000001</v>
      </c>
      <c r="AV165">
        <v>0.33384145999999998</v>
      </c>
      <c r="AW165">
        <v>0.19700000000000001</v>
      </c>
      <c r="AX165">
        <v>0.39700000000000002</v>
      </c>
      <c r="AY165">
        <v>0.311</v>
      </c>
      <c r="AZ165" t="s">
        <v>102</v>
      </c>
      <c r="BA165">
        <v>27534</v>
      </c>
      <c r="BB165">
        <v>666397</v>
      </c>
    </row>
    <row r="166" spans="1:54" x14ac:dyDescent="0.3">
      <c r="A166" t="s">
        <v>163</v>
      </c>
      <c r="B166" t="s">
        <v>17</v>
      </c>
      <c r="C166">
        <v>45</v>
      </c>
      <c r="D166">
        <v>189</v>
      </c>
      <c r="E166">
        <v>7</v>
      </c>
      <c r="F166">
        <v>23</v>
      </c>
      <c r="G166">
        <v>23</v>
      </c>
      <c r="H166">
        <v>0</v>
      </c>
      <c r="I166">
        <v>0.25581395299999998</v>
      </c>
      <c r="J166">
        <v>6.8783068000000003E-2</v>
      </c>
      <c r="K166">
        <v>0.185185185</v>
      </c>
      <c r="L166">
        <v>0.32275132200000001</v>
      </c>
      <c r="M166">
        <v>0.406976744</v>
      </c>
      <c r="N166">
        <v>0.15116279099999999</v>
      </c>
      <c r="O166">
        <v>0.28461538400000003</v>
      </c>
      <c r="P166">
        <v>0.907407407</v>
      </c>
      <c r="Q166">
        <v>0.24817518199999999</v>
      </c>
      <c r="R166">
        <v>0.357664233</v>
      </c>
      <c r="S166">
        <v>0.39416058300000001</v>
      </c>
      <c r="T166">
        <v>0.24074074000000001</v>
      </c>
      <c r="U166">
        <v>0.129629629</v>
      </c>
      <c r="V166">
        <v>6.1224489E-2</v>
      </c>
      <c r="W166">
        <v>0.32561311803797499</v>
      </c>
      <c r="X166">
        <v>0.49323935725349299</v>
      </c>
      <c r="Y166">
        <v>113.44031539363</v>
      </c>
      <c r="Z166">
        <v>0.36992839999999999</v>
      </c>
      <c r="AA166">
        <v>0.69337979000000005</v>
      </c>
      <c r="AB166">
        <v>0.50141643000000002</v>
      </c>
      <c r="AC166">
        <v>0.72258065000000005</v>
      </c>
      <c r="AD166">
        <v>0.91457286000000004</v>
      </c>
      <c r="AE166">
        <v>0.83050847000000005</v>
      </c>
      <c r="AF166">
        <v>0.40651557999999999</v>
      </c>
      <c r="AG166">
        <v>0.59788359999999996</v>
      </c>
      <c r="AH166">
        <v>8.4865629999999997E-2</v>
      </c>
      <c r="AI166">
        <v>0.48175182</v>
      </c>
      <c r="AJ166">
        <v>0.27737225999999998</v>
      </c>
      <c r="AK166">
        <v>0.24087591</v>
      </c>
      <c r="AL166">
        <v>0.24087591</v>
      </c>
      <c r="AM166">
        <v>0.54744526000000004</v>
      </c>
      <c r="AN166">
        <v>0.21167883000000001</v>
      </c>
      <c r="AO166">
        <v>86.466811131386805</v>
      </c>
      <c r="AP166">
        <v>17.9287287579835</v>
      </c>
      <c r="AQ166">
        <v>5.8394160000000001E-2</v>
      </c>
      <c r="AR166">
        <v>110.47499999999999</v>
      </c>
      <c r="AS166">
        <v>0.32846714999999999</v>
      </c>
      <c r="AT166">
        <v>137</v>
      </c>
      <c r="AU166">
        <v>0.15700141000000001</v>
      </c>
      <c r="AV166">
        <v>0.24186704000000001</v>
      </c>
      <c r="AW166">
        <v>0.251</v>
      </c>
      <c r="AX166">
        <v>0.38100000000000001</v>
      </c>
      <c r="AY166">
        <v>0.31</v>
      </c>
      <c r="AZ166" t="s">
        <v>163</v>
      </c>
      <c r="BA166">
        <v>3473</v>
      </c>
      <c r="BB166">
        <v>519203</v>
      </c>
    </row>
    <row r="167" spans="1:54" x14ac:dyDescent="0.3">
      <c r="A167" t="s">
        <v>98</v>
      </c>
      <c r="B167" t="s">
        <v>99</v>
      </c>
      <c r="C167">
        <v>28</v>
      </c>
      <c r="D167">
        <v>105</v>
      </c>
      <c r="E167">
        <v>3</v>
      </c>
      <c r="F167">
        <v>13</v>
      </c>
      <c r="G167">
        <v>17</v>
      </c>
      <c r="H167">
        <v>1</v>
      </c>
      <c r="I167">
        <v>0.30526315700000001</v>
      </c>
      <c r="J167">
        <v>7.6190475999999993E-2</v>
      </c>
      <c r="K167">
        <v>0.16190476100000001</v>
      </c>
      <c r="L167">
        <v>0.35576922999999999</v>
      </c>
      <c r="M167">
        <v>0.50526315700000002</v>
      </c>
      <c r="N167">
        <v>0.2</v>
      </c>
      <c r="O167">
        <v>0.34210526299999999</v>
      </c>
      <c r="P167">
        <v>0.70270270199999996</v>
      </c>
      <c r="Q167">
        <v>0.20253164500000001</v>
      </c>
      <c r="R167">
        <v>0.329113924</v>
      </c>
      <c r="S167">
        <v>0.46835442999999999</v>
      </c>
      <c r="T167">
        <v>0.10810810799999999</v>
      </c>
      <c r="U167">
        <v>8.1081080999999999E-2</v>
      </c>
      <c r="V167">
        <v>0.192307692</v>
      </c>
      <c r="W167">
        <v>0.37379610767731197</v>
      </c>
      <c r="X167">
        <v>1.0164850211732199</v>
      </c>
      <c r="Y167">
        <v>145.70979536652101</v>
      </c>
      <c r="Z167">
        <v>0.30980392000000001</v>
      </c>
      <c r="AA167">
        <v>0.74074074000000001</v>
      </c>
      <c r="AB167">
        <v>0.47721823000000002</v>
      </c>
      <c r="AC167">
        <v>0.69620252999999999</v>
      </c>
      <c r="AD167">
        <v>0.90833333000000005</v>
      </c>
      <c r="AE167">
        <v>0.82412059999999998</v>
      </c>
      <c r="AF167">
        <v>0.38848920999999997</v>
      </c>
      <c r="AG167">
        <v>0.60952381</v>
      </c>
      <c r="AH167">
        <v>8.3932850000000003E-2</v>
      </c>
      <c r="AI167">
        <v>0.44303797</v>
      </c>
      <c r="AJ167">
        <v>0.26582277999999998</v>
      </c>
      <c r="AK167">
        <v>0.29113924000000002</v>
      </c>
      <c r="AL167">
        <v>0.17948718</v>
      </c>
      <c r="AM167">
        <v>0.48717948999999999</v>
      </c>
      <c r="AN167">
        <v>0.33333332999999998</v>
      </c>
      <c r="AO167">
        <v>89.948711688701906</v>
      </c>
      <c r="AP167">
        <v>16.640204013922201</v>
      </c>
      <c r="AQ167">
        <v>7.4999999999999997E-2</v>
      </c>
      <c r="AR167">
        <v>115.392</v>
      </c>
      <c r="AS167">
        <v>0.41249999999999998</v>
      </c>
      <c r="AT167">
        <v>80</v>
      </c>
      <c r="AU167">
        <v>0.13669065</v>
      </c>
      <c r="AV167">
        <v>0.2206235</v>
      </c>
      <c r="AW167">
        <v>0.24399999999999999</v>
      </c>
      <c r="AX167">
        <v>0.40699999999999997</v>
      </c>
      <c r="AY167">
        <v>0.31</v>
      </c>
      <c r="AZ167" t="s">
        <v>98</v>
      </c>
      <c r="BA167">
        <v>12144</v>
      </c>
      <c r="BB167">
        <v>596146</v>
      </c>
    </row>
    <row r="168" spans="1:54" x14ac:dyDescent="0.3">
      <c r="A168" t="s">
        <v>190</v>
      </c>
      <c r="B168" t="s">
        <v>40</v>
      </c>
      <c r="C168">
        <v>39</v>
      </c>
      <c r="D168">
        <v>151</v>
      </c>
      <c r="E168">
        <v>6</v>
      </c>
      <c r="F168">
        <v>25</v>
      </c>
      <c r="G168">
        <v>22</v>
      </c>
      <c r="H168">
        <v>2</v>
      </c>
      <c r="I168">
        <v>0.29629629600000001</v>
      </c>
      <c r="J168">
        <v>9.2715230999999995E-2</v>
      </c>
      <c r="K168">
        <v>0.17880794699999999</v>
      </c>
      <c r="L168">
        <v>0.36423841000000001</v>
      </c>
      <c r="M168">
        <v>0.503703703</v>
      </c>
      <c r="N168">
        <v>0.20740740699999999</v>
      </c>
      <c r="O168">
        <v>0.33009708700000001</v>
      </c>
      <c r="P168">
        <v>1.068181818</v>
      </c>
      <c r="Q168">
        <v>0.16513761399999999</v>
      </c>
      <c r="R168">
        <v>0.43119266000000001</v>
      </c>
      <c r="S168">
        <v>0.40366972400000001</v>
      </c>
      <c r="T168">
        <v>0.13636363600000001</v>
      </c>
      <c r="U168">
        <v>0.13636363600000001</v>
      </c>
      <c r="V168">
        <v>0.106382978</v>
      </c>
      <c r="W168">
        <v>0.37877937539523798</v>
      </c>
      <c r="X168">
        <v>0.99989005938383502</v>
      </c>
      <c r="Y168">
        <v>145.22866519622701</v>
      </c>
      <c r="Z168">
        <v>0.23853210999999999</v>
      </c>
      <c r="AA168">
        <v>0.67843136999999998</v>
      </c>
      <c r="AB168">
        <v>0.43127147999999998</v>
      </c>
      <c r="AC168">
        <v>0.70512821000000003</v>
      </c>
      <c r="AD168">
        <v>0.87283237000000002</v>
      </c>
      <c r="AE168">
        <v>0.82071713000000002</v>
      </c>
      <c r="AF168">
        <v>0.43814433000000003</v>
      </c>
      <c r="AG168">
        <v>0.64238410999999995</v>
      </c>
      <c r="AH168">
        <v>7.7319589999999994E-2</v>
      </c>
      <c r="AI168">
        <v>0.49541284000000002</v>
      </c>
      <c r="AJ168">
        <v>0.26605505000000002</v>
      </c>
      <c r="AK168">
        <v>0.23853210999999999</v>
      </c>
      <c r="AL168">
        <v>0.23853210999999999</v>
      </c>
      <c r="AM168">
        <v>0.48623853</v>
      </c>
      <c r="AN168">
        <v>0.27522935999999998</v>
      </c>
      <c r="AO168">
        <v>85.939354572821102</v>
      </c>
      <c r="AP168">
        <v>12.0990751773939</v>
      </c>
      <c r="AQ168">
        <v>8.2568810000000006E-2</v>
      </c>
      <c r="AR168">
        <v>109.40300000000001</v>
      </c>
      <c r="AS168">
        <v>0.33944953999999999</v>
      </c>
      <c r="AT168">
        <v>109</v>
      </c>
      <c r="AU168">
        <v>0.19072164999999999</v>
      </c>
      <c r="AV168">
        <v>0.26804124000000001</v>
      </c>
      <c r="AW168">
        <v>0.23499999999999999</v>
      </c>
      <c r="AX168">
        <v>0.39500000000000002</v>
      </c>
      <c r="AY168">
        <v>0.31</v>
      </c>
      <c r="AZ168" t="s">
        <v>190</v>
      </c>
      <c r="BA168">
        <v>16572</v>
      </c>
      <c r="BB168">
        <v>656582</v>
      </c>
    </row>
    <row r="169" spans="1:54" x14ac:dyDescent="0.3">
      <c r="A169" t="s">
        <v>396</v>
      </c>
      <c r="B169" t="s">
        <v>40</v>
      </c>
      <c r="C169">
        <v>45</v>
      </c>
      <c r="D169">
        <v>178</v>
      </c>
      <c r="E169">
        <v>7</v>
      </c>
      <c r="F169">
        <v>18</v>
      </c>
      <c r="G169">
        <v>18</v>
      </c>
      <c r="H169">
        <v>4</v>
      </c>
      <c r="I169">
        <v>0.251497005</v>
      </c>
      <c r="J169">
        <v>6.1797751999999997E-2</v>
      </c>
      <c r="K169">
        <v>0.33146067400000001</v>
      </c>
      <c r="L169">
        <v>0.29775280799999998</v>
      </c>
      <c r="M169">
        <v>0.42514970000000002</v>
      </c>
      <c r="N169">
        <v>0.173652695</v>
      </c>
      <c r="O169">
        <v>0.34653465300000003</v>
      </c>
      <c r="P169">
        <v>1.84375</v>
      </c>
      <c r="Q169">
        <v>0.157407407</v>
      </c>
      <c r="R169">
        <v>0.54629629599999996</v>
      </c>
      <c r="S169">
        <v>0.29629629600000001</v>
      </c>
      <c r="T169">
        <v>0.125</v>
      </c>
      <c r="U169">
        <v>0.21875</v>
      </c>
      <c r="V169">
        <v>1.6949151999999999E-2</v>
      </c>
      <c r="W169">
        <v>0.31373166292905802</v>
      </c>
      <c r="X169">
        <v>0.47069348767917302</v>
      </c>
      <c r="Y169">
        <v>101.05960925717299</v>
      </c>
      <c r="Z169">
        <v>0.36363635999999999</v>
      </c>
      <c r="AA169">
        <v>0.62456140000000004</v>
      </c>
      <c r="AB169">
        <v>0.46941678999999997</v>
      </c>
      <c r="AC169">
        <v>0.57236841999999999</v>
      </c>
      <c r="AD169">
        <v>0.78089887999999996</v>
      </c>
      <c r="AE169">
        <v>0.68484847999999998</v>
      </c>
      <c r="AF169">
        <v>0.40540541000000002</v>
      </c>
      <c r="AG169">
        <v>0.63483146000000001</v>
      </c>
      <c r="AH169">
        <v>0.14730878</v>
      </c>
      <c r="AI169">
        <v>0.38888888999999999</v>
      </c>
      <c r="AJ169">
        <v>0.37962963</v>
      </c>
      <c r="AK169">
        <v>0.23148147999999999</v>
      </c>
      <c r="AL169">
        <v>7.4074070000000006E-2</v>
      </c>
      <c r="AM169">
        <v>0.57407406999999999</v>
      </c>
      <c r="AN169">
        <v>0.35185185000000002</v>
      </c>
      <c r="AO169">
        <v>94.802752459490705</v>
      </c>
      <c r="AP169">
        <v>8.5802357991536393</v>
      </c>
      <c r="AQ169">
        <v>0.10185184999999999</v>
      </c>
      <c r="AR169">
        <v>119.70099999999999</v>
      </c>
      <c r="AS169">
        <v>0.54629629999999996</v>
      </c>
      <c r="AT169">
        <v>108</v>
      </c>
      <c r="AU169">
        <v>0.20254958000000001</v>
      </c>
      <c r="AV169">
        <v>0.34985835999999998</v>
      </c>
      <c r="AW169">
        <v>0.251</v>
      </c>
      <c r="AX169">
        <v>0.43099999999999999</v>
      </c>
      <c r="AY169">
        <v>0.31</v>
      </c>
      <c r="AZ169" t="s">
        <v>396</v>
      </c>
      <c r="BA169">
        <v>21711</v>
      </c>
      <c r="BB169">
        <v>665833</v>
      </c>
    </row>
    <row r="170" spans="1:54" x14ac:dyDescent="0.3">
      <c r="A170" t="s">
        <v>400</v>
      </c>
      <c r="B170" t="s">
        <v>42</v>
      </c>
      <c r="C170">
        <v>47</v>
      </c>
      <c r="D170">
        <v>176</v>
      </c>
      <c r="E170">
        <v>5</v>
      </c>
      <c r="F170">
        <v>14</v>
      </c>
      <c r="G170">
        <v>18</v>
      </c>
      <c r="H170">
        <v>0</v>
      </c>
      <c r="I170">
        <v>0.242038216</v>
      </c>
      <c r="J170">
        <v>0.10227272699999999</v>
      </c>
      <c r="K170">
        <v>0.19886363600000001</v>
      </c>
      <c r="L170">
        <v>0.32</v>
      </c>
      <c r="M170">
        <v>0.42675159200000001</v>
      </c>
      <c r="N170">
        <v>0.18471337600000001</v>
      </c>
      <c r="O170">
        <v>0.28205128200000001</v>
      </c>
      <c r="P170">
        <v>0.68333333299999999</v>
      </c>
      <c r="Q170">
        <v>0.165289256</v>
      </c>
      <c r="R170">
        <v>0.33884297499999999</v>
      </c>
      <c r="S170">
        <v>0.49586776799999999</v>
      </c>
      <c r="T170">
        <v>0.16666666599999999</v>
      </c>
      <c r="U170">
        <v>8.3333332999999996E-2</v>
      </c>
      <c r="V170">
        <v>0</v>
      </c>
      <c r="W170">
        <v>0.32579883881386901</v>
      </c>
      <c r="X170">
        <v>0.71203209144051705</v>
      </c>
      <c r="Y170">
        <v>116.113452402493</v>
      </c>
      <c r="Z170">
        <v>0.26582277999999998</v>
      </c>
      <c r="AA170">
        <v>0.66440677999999997</v>
      </c>
      <c r="AB170">
        <v>0.43623188000000002</v>
      </c>
      <c r="AC170">
        <v>0.55238094999999998</v>
      </c>
      <c r="AD170">
        <v>0.81632652999999999</v>
      </c>
      <c r="AE170">
        <v>0.72425249000000003</v>
      </c>
      <c r="AF170">
        <v>0.42753623000000002</v>
      </c>
      <c r="AG170">
        <v>0.54545454999999998</v>
      </c>
      <c r="AH170">
        <v>0.11976912000000001</v>
      </c>
      <c r="AI170">
        <v>0.3495935</v>
      </c>
      <c r="AJ170">
        <v>0.37398374000000001</v>
      </c>
      <c r="AK170">
        <v>0.27642275999999999</v>
      </c>
      <c r="AL170">
        <v>0.18699187</v>
      </c>
      <c r="AM170">
        <v>0.54471544999999999</v>
      </c>
      <c r="AN170">
        <v>0.26829268000000001</v>
      </c>
      <c r="AO170">
        <v>87.776633522727195</v>
      </c>
      <c r="AP170">
        <v>19.188399890237601</v>
      </c>
      <c r="AQ170">
        <v>5.6910570000000001E-2</v>
      </c>
      <c r="AR170">
        <v>110.199</v>
      </c>
      <c r="AS170">
        <v>0.31707317000000002</v>
      </c>
      <c r="AT170">
        <v>123</v>
      </c>
      <c r="AU170">
        <v>0.17604618</v>
      </c>
      <c r="AV170">
        <v>0.2958153</v>
      </c>
      <c r="AW170">
        <v>0.23599999999999999</v>
      </c>
      <c r="AX170">
        <v>0.4</v>
      </c>
      <c r="AY170">
        <v>0.31</v>
      </c>
      <c r="AZ170" t="s">
        <v>400</v>
      </c>
      <c r="BA170">
        <v>26368</v>
      </c>
      <c r="BB170">
        <v>668709</v>
      </c>
    </row>
    <row r="171" spans="1:54" x14ac:dyDescent="0.3">
      <c r="A171" t="s">
        <v>170</v>
      </c>
      <c r="B171" t="s">
        <v>27</v>
      </c>
      <c r="C171">
        <v>41</v>
      </c>
      <c r="D171">
        <v>160</v>
      </c>
      <c r="E171">
        <v>4</v>
      </c>
      <c r="F171">
        <v>15</v>
      </c>
      <c r="G171">
        <v>14</v>
      </c>
      <c r="H171">
        <v>0</v>
      </c>
      <c r="I171">
        <v>0.236486486</v>
      </c>
      <c r="J171">
        <v>5.6250000000000001E-2</v>
      </c>
      <c r="K171">
        <v>0.23125000000000001</v>
      </c>
      <c r="L171">
        <v>0.28749999999999998</v>
      </c>
      <c r="M171">
        <v>0.35810810799999998</v>
      </c>
      <c r="N171">
        <v>0.121621622</v>
      </c>
      <c r="O171">
        <v>0.28703703699999999</v>
      </c>
      <c r="P171">
        <v>1.4705882349999999</v>
      </c>
      <c r="Q171">
        <v>0.25</v>
      </c>
      <c r="R171">
        <v>0.446428571</v>
      </c>
      <c r="S171">
        <v>0.30357142799999998</v>
      </c>
      <c r="T171">
        <v>0.117647058</v>
      </c>
      <c r="U171">
        <v>0.117647058</v>
      </c>
      <c r="V171">
        <v>0.04</v>
      </c>
      <c r="W171">
        <v>0.28781623467803003</v>
      </c>
      <c r="X171">
        <v>-0.40539470820921503</v>
      </c>
      <c r="Y171">
        <v>89.723683313619802</v>
      </c>
      <c r="Z171">
        <v>0.32686980999999998</v>
      </c>
      <c r="AA171">
        <v>0.72047243999999999</v>
      </c>
      <c r="AB171">
        <v>0.48943089000000001</v>
      </c>
      <c r="AC171">
        <v>0.66949152999999995</v>
      </c>
      <c r="AD171">
        <v>0.87431694000000004</v>
      </c>
      <c r="AE171">
        <v>0.79401993000000004</v>
      </c>
      <c r="AF171">
        <v>0.41300812999999997</v>
      </c>
      <c r="AG171">
        <v>0.6</v>
      </c>
      <c r="AH171">
        <v>0.10081300999999999</v>
      </c>
      <c r="AI171">
        <v>0.33035713999999999</v>
      </c>
      <c r="AJ171">
        <v>0.41964286000000001</v>
      </c>
      <c r="AK171">
        <v>0.25</v>
      </c>
      <c r="AL171">
        <v>0.13392857</v>
      </c>
      <c r="AM171">
        <v>0.60714285999999995</v>
      </c>
      <c r="AN171">
        <v>0.25892857000000002</v>
      </c>
      <c r="AO171">
        <v>89.083295549665095</v>
      </c>
      <c r="AP171">
        <v>11.888851710728201</v>
      </c>
      <c r="AQ171">
        <v>5.3571430000000003E-2</v>
      </c>
      <c r="AR171">
        <v>110.881</v>
      </c>
      <c r="AS171">
        <v>0.42857142999999998</v>
      </c>
      <c r="AT171">
        <v>112</v>
      </c>
      <c r="AU171">
        <v>0.14146341000000001</v>
      </c>
      <c r="AV171">
        <v>0.24227641999999999</v>
      </c>
      <c r="AW171">
        <v>0.251</v>
      </c>
      <c r="AX171">
        <v>0.41399999999999998</v>
      </c>
      <c r="AY171">
        <v>0.309</v>
      </c>
      <c r="AZ171" t="s">
        <v>170</v>
      </c>
      <c r="BA171">
        <v>17982</v>
      </c>
      <c r="BB171">
        <v>664034</v>
      </c>
    </row>
    <row r="172" spans="1:54" x14ac:dyDescent="0.3">
      <c r="A172" t="s">
        <v>49</v>
      </c>
      <c r="B172" t="s">
        <v>44</v>
      </c>
      <c r="C172">
        <v>22</v>
      </c>
      <c r="D172">
        <v>90</v>
      </c>
      <c r="E172">
        <v>6</v>
      </c>
      <c r="F172">
        <v>12</v>
      </c>
      <c r="G172">
        <v>10</v>
      </c>
      <c r="H172">
        <v>0</v>
      </c>
      <c r="I172">
        <v>0.243589743</v>
      </c>
      <c r="J172">
        <v>0.133333333</v>
      </c>
      <c r="K172">
        <v>0.28888888800000001</v>
      </c>
      <c r="L172">
        <v>0.34444444400000002</v>
      </c>
      <c r="M172">
        <v>0.51282051200000001</v>
      </c>
      <c r="N172">
        <v>0.26923076899999998</v>
      </c>
      <c r="O172">
        <v>0.28260869500000002</v>
      </c>
      <c r="P172">
        <v>1.421052631</v>
      </c>
      <c r="Q172">
        <v>0.115384615</v>
      </c>
      <c r="R172">
        <v>0.51923076899999998</v>
      </c>
      <c r="S172">
        <v>0.36538461500000002</v>
      </c>
      <c r="T172">
        <v>5.2631577999999998E-2</v>
      </c>
      <c r="U172">
        <v>0.31578947299999999</v>
      </c>
      <c r="V172">
        <v>3.7037037000000002E-2</v>
      </c>
      <c r="W172">
        <v>0.36668705398386098</v>
      </c>
      <c r="X172">
        <v>0.50978493985061502</v>
      </c>
      <c r="Y172">
        <v>133.44963179288001</v>
      </c>
      <c r="Z172">
        <v>0.28571428999999998</v>
      </c>
      <c r="AA172">
        <v>0.60377358000000003</v>
      </c>
      <c r="AB172">
        <v>0.42276423000000002</v>
      </c>
      <c r="AC172">
        <v>0.58333332999999998</v>
      </c>
      <c r="AD172">
        <v>0.80208332999999998</v>
      </c>
      <c r="AE172">
        <v>0.71794871999999998</v>
      </c>
      <c r="AF172">
        <v>0.43089431</v>
      </c>
      <c r="AG172">
        <v>0.52222221999999996</v>
      </c>
      <c r="AH172">
        <v>0.11924119</v>
      </c>
      <c r="AI172">
        <v>0.34615384999999999</v>
      </c>
      <c r="AJ172">
        <v>0.42307692000000002</v>
      </c>
      <c r="AK172">
        <v>0.23076922999999999</v>
      </c>
      <c r="AL172">
        <v>0.11538461999999999</v>
      </c>
      <c r="AM172">
        <v>0.53846154000000002</v>
      </c>
      <c r="AN172">
        <v>0.34615384999999999</v>
      </c>
      <c r="AO172">
        <v>89.872089092547995</v>
      </c>
      <c r="AP172">
        <v>10.631192720853299</v>
      </c>
      <c r="AQ172">
        <v>0.11538461999999999</v>
      </c>
      <c r="AR172">
        <v>111.87</v>
      </c>
      <c r="AS172">
        <v>0.42307692000000002</v>
      </c>
      <c r="AT172">
        <v>52</v>
      </c>
      <c r="AU172">
        <v>0.20054200999999999</v>
      </c>
      <c r="AV172">
        <v>0.31978319999999999</v>
      </c>
      <c r="AW172">
        <v>0.19900000000000001</v>
      </c>
      <c r="AX172">
        <v>0.42</v>
      </c>
      <c r="AY172">
        <v>0.309</v>
      </c>
      <c r="AZ172" t="s">
        <v>49</v>
      </c>
      <c r="BA172">
        <v>22514</v>
      </c>
      <c r="BB172">
        <v>671213</v>
      </c>
    </row>
    <row r="173" spans="1:54" x14ac:dyDescent="0.3">
      <c r="A173" t="s">
        <v>285</v>
      </c>
      <c r="B173" t="s">
        <v>99</v>
      </c>
      <c r="C173">
        <v>41</v>
      </c>
      <c r="D173">
        <v>162</v>
      </c>
      <c r="E173">
        <v>7</v>
      </c>
      <c r="F173">
        <v>14</v>
      </c>
      <c r="G173">
        <v>21</v>
      </c>
      <c r="H173">
        <v>0</v>
      </c>
      <c r="I173">
        <v>0.20270270200000001</v>
      </c>
      <c r="J173">
        <v>6.7901234000000005E-2</v>
      </c>
      <c r="K173">
        <v>0.19135802399999999</v>
      </c>
      <c r="L173">
        <v>0.27160493800000002</v>
      </c>
      <c r="M173">
        <v>0.37837837800000002</v>
      </c>
      <c r="N173">
        <v>0.175675676</v>
      </c>
      <c r="O173">
        <v>0.20909090899999999</v>
      </c>
      <c r="P173">
        <v>0.94230769199999997</v>
      </c>
      <c r="Q173">
        <v>0.136752136</v>
      </c>
      <c r="R173">
        <v>0.41880341799999998</v>
      </c>
      <c r="S173">
        <v>0.44444444399999999</v>
      </c>
      <c r="T173">
        <v>0.134615384</v>
      </c>
      <c r="U173">
        <v>0.134615384</v>
      </c>
      <c r="V173">
        <v>6.1224489E-2</v>
      </c>
      <c r="W173">
        <v>0.28461936861276599</v>
      </c>
      <c r="X173">
        <v>0.101665291607323</v>
      </c>
      <c r="Y173">
        <v>84.579653701211399</v>
      </c>
      <c r="Z173">
        <v>0.28378377999999999</v>
      </c>
      <c r="AA173">
        <v>0.65614035000000004</v>
      </c>
      <c r="AB173">
        <v>0.44580153</v>
      </c>
      <c r="AC173">
        <v>0.6</v>
      </c>
      <c r="AD173">
        <v>0.84491978999999995</v>
      </c>
      <c r="AE173">
        <v>0.75684932000000005</v>
      </c>
      <c r="AF173">
        <v>0.43511450000000002</v>
      </c>
      <c r="AG173">
        <v>0.59259258999999997</v>
      </c>
      <c r="AH173">
        <v>0.10823170999999999</v>
      </c>
      <c r="AI173">
        <v>0.48717948999999999</v>
      </c>
      <c r="AJ173">
        <v>0.37606837999999998</v>
      </c>
      <c r="AK173">
        <v>0.13675213999999999</v>
      </c>
      <c r="AL173">
        <v>0.17948718</v>
      </c>
      <c r="AM173">
        <v>0.47008547000000001</v>
      </c>
      <c r="AN173">
        <v>0.35042735000000003</v>
      </c>
      <c r="AO173">
        <v>90.389272836538396</v>
      </c>
      <c r="AP173">
        <v>14.063648712940701</v>
      </c>
      <c r="AQ173">
        <v>7.6923080000000005E-2</v>
      </c>
      <c r="AR173">
        <v>111.08199999999999</v>
      </c>
      <c r="AS173">
        <v>0.41880341999999998</v>
      </c>
      <c r="AT173">
        <v>117</v>
      </c>
      <c r="AU173">
        <v>0.17987805000000001</v>
      </c>
      <c r="AV173">
        <v>0.28810975999999999</v>
      </c>
      <c r="AW173">
        <v>0.23799999999999999</v>
      </c>
      <c r="AX173">
        <v>0.41399999999999998</v>
      </c>
      <c r="AY173">
        <v>0.308</v>
      </c>
      <c r="AZ173" t="s">
        <v>285</v>
      </c>
      <c r="BA173">
        <v>2396</v>
      </c>
      <c r="BB173">
        <v>467793</v>
      </c>
    </row>
    <row r="174" spans="1:54" x14ac:dyDescent="0.3">
      <c r="A174" t="s">
        <v>169</v>
      </c>
      <c r="B174" t="s">
        <v>19</v>
      </c>
      <c r="C174">
        <v>39</v>
      </c>
      <c r="D174">
        <v>170</v>
      </c>
      <c r="E174">
        <v>3</v>
      </c>
      <c r="F174">
        <v>14</v>
      </c>
      <c r="G174">
        <v>6</v>
      </c>
      <c r="H174">
        <v>7</v>
      </c>
      <c r="I174">
        <v>0.196078431</v>
      </c>
      <c r="J174">
        <v>9.4117646999999999E-2</v>
      </c>
      <c r="K174">
        <v>0.17647058800000001</v>
      </c>
      <c r="L174">
        <v>0.27058823500000001</v>
      </c>
      <c r="M174">
        <v>0.28758169900000002</v>
      </c>
      <c r="N174">
        <v>9.1503267999999999E-2</v>
      </c>
      <c r="O174">
        <v>0.22314049499999999</v>
      </c>
      <c r="P174">
        <v>1.6</v>
      </c>
      <c r="Q174">
        <v>0.16129032200000001</v>
      </c>
      <c r="R174">
        <v>0.51612903200000004</v>
      </c>
      <c r="S174">
        <v>0.322580645</v>
      </c>
      <c r="T174">
        <v>0.05</v>
      </c>
      <c r="U174">
        <v>7.4999999999999997E-2</v>
      </c>
      <c r="V174">
        <v>6.25E-2</v>
      </c>
      <c r="W174">
        <v>0.25537527238621399</v>
      </c>
      <c r="X174">
        <v>-5.00573092491267E-2</v>
      </c>
      <c r="Y174">
        <v>64.634795495615407</v>
      </c>
      <c r="Z174">
        <v>0.2991453</v>
      </c>
      <c r="AA174">
        <v>0.73741007000000003</v>
      </c>
      <c r="AB174">
        <v>0.49284579000000001</v>
      </c>
      <c r="AC174">
        <v>0.65714286</v>
      </c>
      <c r="AD174">
        <v>0.86829268000000004</v>
      </c>
      <c r="AE174">
        <v>0.79677419000000005</v>
      </c>
      <c r="AF174">
        <v>0.44197138000000002</v>
      </c>
      <c r="AG174">
        <v>0.65882353000000005</v>
      </c>
      <c r="AH174">
        <v>9.9841520000000003E-2</v>
      </c>
      <c r="AI174">
        <v>0.34677418999999998</v>
      </c>
      <c r="AJ174">
        <v>0.35483871</v>
      </c>
      <c r="AK174">
        <v>0.29838710000000002</v>
      </c>
      <c r="AL174">
        <v>0.14634146000000001</v>
      </c>
      <c r="AM174">
        <v>0.60162601999999998</v>
      </c>
      <c r="AN174">
        <v>0.25203251999999998</v>
      </c>
      <c r="AO174">
        <v>87.215631300403203</v>
      </c>
      <c r="AP174">
        <v>9.8910886702998901</v>
      </c>
      <c r="AQ174">
        <v>5.6451609999999999E-2</v>
      </c>
      <c r="AR174">
        <v>109.739</v>
      </c>
      <c r="AS174">
        <v>0.35483871</v>
      </c>
      <c r="AT174">
        <v>124</v>
      </c>
      <c r="AU174">
        <v>0.14263074000000001</v>
      </c>
      <c r="AV174">
        <v>0.24247226999999999</v>
      </c>
      <c r="AW174">
        <v>0.253</v>
      </c>
      <c r="AX174">
        <v>0.374</v>
      </c>
      <c r="AY174">
        <v>0.308</v>
      </c>
      <c r="AZ174" t="s">
        <v>169</v>
      </c>
      <c r="BA174">
        <v>12856</v>
      </c>
      <c r="BB174">
        <v>543807</v>
      </c>
    </row>
    <row r="175" spans="1:54" x14ac:dyDescent="0.3">
      <c r="A175" t="s">
        <v>234</v>
      </c>
      <c r="B175" t="s">
        <v>271</v>
      </c>
      <c r="C175">
        <v>33</v>
      </c>
      <c r="D175">
        <v>102</v>
      </c>
      <c r="E175">
        <v>1</v>
      </c>
      <c r="F175">
        <v>8</v>
      </c>
      <c r="G175">
        <v>8</v>
      </c>
      <c r="H175">
        <v>1</v>
      </c>
      <c r="I175">
        <v>0.19318181800000001</v>
      </c>
      <c r="J175">
        <v>0.10784313700000001</v>
      </c>
      <c r="K175">
        <v>0.16666666599999999</v>
      </c>
      <c r="L175">
        <v>0.30392156799999998</v>
      </c>
      <c r="M175">
        <v>0.26136363600000001</v>
      </c>
      <c r="N175">
        <v>6.8181818000000005E-2</v>
      </c>
      <c r="O175">
        <v>0.22857142799999999</v>
      </c>
      <c r="P175">
        <v>1.25</v>
      </c>
      <c r="Q175">
        <v>0.23943661899999999</v>
      </c>
      <c r="R175">
        <v>0.42253521100000002</v>
      </c>
      <c r="S175">
        <v>0.33802816899999999</v>
      </c>
      <c r="T175">
        <v>4.1666665999999998E-2</v>
      </c>
      <c r="U175">
        <v>4.1666665999999998E-2</v>
      </c>
      <c r="V175">
        <v>6.6666665999999999E-2</v>
      </c>
      <c r="W175">
        <v>0.26810834863606597</v>
      </c>
      <c r="X175">
        <v>-0.332896753519549</v>
      </c>
      <c r="Y175">
        <v>67.851804972952905</v>
      </c>
      <c r="Z175">
        <v>0.25541125999999997</v>
      </c>
      <c r="AA175">
        <v>0.67647058999999998</v>
      </c>
      <c r="AB175">
        <v>0.43391521</v>
      </c>
      <c r="AC175">
        <v>0.67796610000000002</v>
      </c>
      <c r="AD175">
        <v>0.90434782999999996</v>
      </c>
      <c r="AE175">
        <v>0.82758620999999999</v>
      </c>
      <c r="AF175">
        <v>0.42394015000000002</v>
      </c>
      <c r="AG175">
        <v>0.61764706000000003</v>
      </c>
      <c r="AH175">
        <v>7.4812970000000006E-2</v>
      </c>
      <c r="AI175">
        <v>0.36619718000000001</v>
      </c>
      <c r="AJ175">
        <v>0.3943662</v>
      </c>
      <c r="AK175">
        <v>0.23943661999999999</v>
      </c>
      <c r="AL175">
        <v>0.23943661999999999</v>
      </c>
      <c r="AM175">
        <v>0.53521127000000002</v>
      </c>
      <c r="AN175">
        <v>0.22535210999999999</v>
      </c>
      <c r="AO175">
        <v>84.309886663732399</v>
      </c>
      <c r="AP175">
        <v>11.6204679247359</v>
      </c>
      <c r="AQ175">
        <v>1.408451E-2</v>
      </c>
      <c r="AR175">
        <v>106.297</v>
      </c>
      <c r="AS175">
        <v>0.26760562999999998</v>
      </c>
      <c r="AT175">
        <v>71</v>
      </c>
      <c r="AU175">
        <v>0.19451372</v>
      </c>
      <c r="AV175">
        <v>0.26932667999999998</v>
      </c>
      <c r="AW175">
        <v>0.24199999999999999</v>
      </c>
      <c r="AX175">
        <v>0.32200000000000001</v>
      </c>
      <c r="AY175">
        <v>0.308</v>
      </c>
      <c r="AZ175" t="s">
        <v>234</v>
      </c>
      <c r="BA175">
        <v>15223</v>
      </c>
      <c r="BB175">
        <v>624428</v>
      </c>
    </row>
    <row r="176" spans="1:54" x14ac:dyDescent="0.3">
      <c r="A176" t="s">
        <v>532</v>
      </c>
      <c r="B176" t="s">
        <v>42</v>
      </c>
      <c r="C176">
        <v>37</v>
      </c>
      <c r="D176">
        <v>133</v>
      </c>
      <c r="E176">
        <v>4</v>
      </c>
      <c r="F176">
        <v>11</v>
      </c>
      <c r="G176">
        <v>10</v>
      </c>
      <c r="H176">
        <v>1</v>
      </c>
      <c r="I176">
        <v>0.23076922999999999</v>
      </c>
      <c r="J176">
        <v>9.0225562999999995E-2</v>
      </c>
      <c r="K176">
        <v>0.22556390900000001</v>
      </c>
      <c r="L176">
        <v>0.31578947299999999</v>
      </c>
      <c r="M176">
        <v>0.35897435799999999</v>
      </c>
      <c r="N176">
        <v>0.128205128</v>
      </c>
      <c r="O176">
        <v>0.273809523</v>
      </c>
      <c r="P176">
        <v>1.366666666</v>
      </c>
      <c r="Q176">
        <v>0.19318181800000001</v>
      </c>
      <c r="R176">
        <v>0.46590909000000003</v>
      </c>
      <c r="S176">
        <v>0.34090909000000003</v>
      </c>
      <c r="T176">
        <v>3.3333333E-2</v>
      </c>
      <c r="U176">
        <v>0.133333333</v>
      </c>
      <c r="V176">
        <v>2.4390242999999999E-2</v>
      </c>
      <c r="W176">
        <v>0.305069079524592</v>
      </c>
      <c r="X176">
        <v>-5.2508860574535403E-2</v>
      </c>
      <c r="Y176">
        <v>101.903321651647</v>
      </c>
      <c r="Z176">
        <v>0.28382837999999999</v>
      </c>
      <c r="AA176">
        <v>0.73611110999999996</v>
      </c>
      <c r="AB176">
        <v>0.47206165999999999</v>
      </c>
      <c r="AC176">
        <v>0.56976744000000001</v>
      </c>
      <c r="AD176">
        <v>0.86792453000000003</v>
      </c>
      <c r="AE176">
        <v>0.76326530999999997</v>
      </c>
      <c r="AF176">
        <v>0.41618496999999999</v>
      </c>
      <c r="AG176">
        <v>0.57142857000000002</v>
      </c>
      <c r="AH176">
        <v>0.11175337</v>
      </c>
      <c r="AI176">
        <v>0.25</v>
      </c>
      <c r="AJ176">
        <v>0.375</v>
      </c>
      <c r="AK176">
        <v>0.375</v>
      </c>
      <c r="AL176">
        <v>0.13636364000000001</v>
      </c>
      <c r="AM176">
        <v>0.61363635999999999</v>
      </c>
      <c r="AN176">
        <v>0.25</v>
      </c>
      <c r="AO176">
        <v>90.352629905523202</v>
      </c>
      <c r="AP176">
        <v>9.5816189078397507</v>
      </c>
      <c r="AQ176">
        <v>6.8181820000000004E-2</v>
      </c>
      <c r="AR176">
        <v>105.84399999999999</v>
      </c>
      <c r="AS176">
        <v>0.42045454999999998</v>
      </c>
      <c r="AT176">
        <v>88</v>
      </c>
      <c r="AU176">
        <v>0.16570328000000001</v>
      </c>
      <c r="AV176">
        <v>0.27745665000000003</v>
      </c>
      <c r="AW176">
        <v>0.22</v>
      </c>
      <c r="AX176">
        <v>0.38500000000000001</v>
      </c>
      <c r="AY176">
        <v>0.308</v>
      </c>
      <c r="AZ176" t="s">
        <v>532</v>
      </c>
      <c r="BA176">
        <v>17893</v>
      </c>
      <c r="BB176">
        <v>663527</v>
      </c>
    </row>
    <row r="177" spans="1:54" x14ac:dyDescent="0.3">
      <c r="A177" t="s">
        <v>209</v>
      </c>
      <c r="B177" t="s">
        <v>61</v>
      </c>
      <c r="C177">
        <v>30</v>
      </c>
      <c r="D177">
        <v>73</v>
      </c>
      <c r="E177">
        <v>0</v>
      </c>
      <c r="F177">
        <v>4</v>
      </c>
      <c r="G177">
        <v>3</v>
      </c>
      <c r="H177">
        <v>2</v>
      </c>
      <c r="I177">
        <v>0.20634920600000001</v>
      </c>
      <c r="J177">
        <v>0.109589041</v>
      </c>
      <c r="K177">
        <v>0.27397260200000001</v>
      </c>
      <c r="L177">
        <v>0.30136986300000002</v>
      </c>
      <c r="M177">
        <v>0.25396825299999998</v>
      </c>
      <c r="N177">
        <v>4.7619046999999998E-2</v>
      </c>
      <c r="O177">
        <v>0.29545454500000001</v>
      </c>
      <c r="P177">
        <v>1.3571428569999999</v>
      </c>
      <c r="Q177">
        <v>0.25</v>
      </c>
      <c r="R177">
        <v>0.43181818100000002</v>
      </c>
      <c r="S177">
        <v>0.31818181800000001</v>
      </c>
      <c r="T177">
        <v>0</v>
      </c>
      <c r="U177">
        <v>0</v>
      </c>
      <c r="V177">
        <v>5.2631577999999998E-2</v>
      </c>
      <c r="W177">
        <v>0.26024866594027102</v>
      </c>
      <c r="X177">
        <v>2.9067420880940002E-2</v>
      </c>
      <c r="Y177">
        <v>66.309155822642197</v>
      </c>
      <c r="Z177">
        <v>0.31213872999999998</v>
      </c>
      <c r="AA177">
        <v>0.64285714000000005</v>
      </c>
      <c r="AB177">
        <v>0.45150501999999998</v>
      </c>
      <c r="AC177">
        <v>0.51851851999999998</v>
      </c>
      <c r="AD177">
        <v>0.88888889000000004</v>
      </c>
      <c r="AE177">
        <v>0.74074074000000001</v>
      </c>
      <c r="AF177">
        <v>0.42140467999999998</v>
      </c>
      <c r="AG177">
        <v>0.60273973000000003</v>
      </c>
      <c r="AH177">
        <v>0.11705686</v>
      </c>
      <c r="AI177">
        <v>0.45454545000000002</v>
      </c>
      <c r="AJ177">
        <v>0.36363635999999999</v>
      </c>
      <c r="AK177">
        <v>0.18181818</v>
      </c>
      <c r="AL177">
        <v>0.18181818</v>
      </c>
      <c r="AM177">
        <v>0.54545454999999998</v>
      </c>
      <c r="AN177">
        <v>0.27272727000000002</v>
      </c>
      <c r="AO177">
        <v>87.161615545099394</v>
      </c>
      <c r="AP177">
        <v>14.246616710315999</v>
      </c>
      <c r="AQ177">
        <v>2.2727270000000001E-2</v>
      </c>
      <c r="AR177">
        <v>105.512</v>
      </c>
      <c r="AS177">
        <v>0.29545454999999998</v>
      </c>
      <c r="AT177">
        <v>44</v>
      </c>
      <c r="AU177">
        <v>0.19732441000000001</v>
      </c>
      <c r="AV177">
        <v>0.31438126999999999</v>
      </c>
      <c r="AW177">
        <v>0.249</v>
      </c>
      <c r="AX177">
        <v>0.33400000000000002</v>
      </c>
      <c r="AY177">
        <v>0.308</v>
      </c>
      <c r="AZ177" t="s">
        <v>209</v>
      </c>
      <c r="BA177">
        <v>19392</v>
      </c>
      <c r="BB177">
        <v>656716</v>
      </c>
    </row>
    <row r="178" spans="1:54" x14ac:dyDescent="0.3">
      <c r="A178" t="s">
        <v>401</v>
      </c>
      <c r="B178" t="s">
        <v>129</v>
      </c>
      <c r="C178">
        <v>35</v>
      </c>
      <c r="D178">
        <v>123</v>
      </c>
      <c r="E178">
        <v>1</v>
      </c>
      <c r="F178">
        <v>12</v>
      </c>
      <c r="G178">
        <v>16</v>
      </c>
      <c r="H178">
        <v>0</v>
      </c>
      <c r="I178">
        <v>0.235849056</v>
      </c>
      <c r="J178">
        <v>0.13008130000000001</v>
      </c>
      <c r="K178">
        <v>0.121951219</v>
      </c>
      <c r="L178">
        <v>0.34146341400000002</v>
      </c>
      <c r="M178">
        <v>0.339622641</v>
      </c>
      <c r="N178">
        <v>0.103773585</v>
      </c>
      <c r="O178">
        <v>0.266666666</v>
      </c>
      <c r="P178">
        <v>1.724137931</v>
      </c>
      <c r="Q178">
        <v>0.131868131</v>
      </c>
      <c r="R178">
        <v>0.54945054900000001</v>
      </c>
      <c r="S178">
        <v>0.31868131799999999</v>
      </c>
      <c r="T178">
        <v>3.4482758000000002E-2</v>
      </c>
      <c r="U178">
        <v>3.4482758000000002E-2</v>
      </c>
      <c r="V178">
        <v>0.04</v>
      </c>
      <c r="W178">
        <v>0.308915888188315</v>
      </c>
      <c r="X178">
        <v>0.83377075025928604</v>
      </c>
      <c r="Y178">
        <v>98.971449559642906</v>
      </c>
      <c r="Z178">
        <v>0.25589225999999998</v>
      </c>
      <c r="AA178">
        <v>0.5951417</v>
      </c>
      <c r="AB178">
        <v>0.40992646999999999</v>
      </c>
      <c r="AC178">
        <v>0.81578947000000002</v>
      </c>
      <c r="AD178">
        <v>0.91156462999999999</v>
      </c>
      <c r="AE178">
        <v>0.87892376999999999</v>
      </c>
      <c r="AF178">
        <v>0.45404412</v>
      </c>
      <c r="AG178">
        <v>0.56910569</v>
      </c>
      <c r="AH178">
        <v>4.9632349999999999E-2</v>
      </c>
      <c r="AI178">
        <v>0.34065933999999998</v>
      </c>
      <c r="AJ178">
        <v>0.43956044</v>
      </c>
      <c r="AK178">
        <v>0.21978022</v>
      </c>
      <c r="AL178">
        <v>0.13186813</v>
      </c>
      <c r="AM178">
        <v>0.58241757999999999</v>
      </c>
      <c r="AN178">
        <v>0.28571428999999998</v>
      </c>
      <c r="AO178">
        <v>88.627194582760893</v>
      </c>
      <c r="AP178">
        <v>8.0126483623797995</v>
      </c>
      <c r="AQ178">
        <v>3.2967030000000001E-2</v>
      </c>
      <c r="AR178">
        <v>110.247</v>
      </c>
      <c r="AS178">
        <v>0.37362636999999999</v>
      </c>
      <c r="AT178">
        <v>91</v>
      </c>
      <c r="AU178">
        <v>0.22242646999999999</v>
      </c>
      <c r="AV178">
        <v>0.27205881999999998</v>
      </c>
      <c r="AW178">
        <v>0.23899999999999999</v>
      </c>
      <c r="AX178">
        <v>0.34</v>
      </c>
      <c r="AY178">
        <v>0.308</v>
      </c>
      <c r="AZ178" t="s">
        <v>401</v>
      </c>
      <c r="BA178">
        <v>22664</v>
      </c>
      <c r="BB178">
        <v>672515</v>
      </c>
    </row>
    <row r="179" spans="1:54" x14ac:dyDescent="0.3">
      <c r="A179" t="s">
        <v>276</v>
      </c>
      <c r="B179" t="s">
        <v>21</v>
      </c>
      <c r="C179">
        <v>41</v>
      </c>
      <c r="D179">
        <v>173</v>
      </c>
      <c r="E179">
        <v>4</v>
      </c>
      <c r="F179">
        <v>18</v>
      </c>
      <c r="G179">
        <v>15</v>
      </c>
      <c r="H179">
        <v>6</v>
      </c>
      <c r="I179">
        <v>0.25766871099999999</v>
      </c>
      <c r="J179">
        <v>5.2023120999999999E-2</v>
      </c>
      <c r="K179">
        <v>0.219653179</v>
      </c>
      <c r="L179">
        <v>0.30057803399999999</v>
      </c>
      <c r="M179">
        <v>0.38036809799999999</v>
      </c>
      <c r="N179">
        <v>0.12269938699999999</v>
      </c>
      <c r="O179">
        <v>0.31404958599999999</v>
      </c>
      <c r="P179">
        <v>2.225806451</v>
      </c>
      <c r="Q179">
        <v>0.19354838699999999</v>
      </c>
      <c r="R179">
        <v>0.55645161200000004</v>
      </c>
      <c r="S179">
        <v>0.25</v>
      </c>
      <c r="T179">
        <v>9.6774192999999994E-2</v>
      </c>
      <c r="U179">
        <v>0.12903225800000001</v>
      </c>
      <c r="V179">
        <v>8.6956520999999995E-2</v>
      </c>
      <c r="W179">
        <v>0.30230267716280901</v>
      </c>
      <c r="X179">
        <v>0.69860858242685198</v>
      </c>
      <c r="Y179">
        <v>93.281418922879297</v>
      </c>
      <c r="Z179">
        <v>0.48484848000000003</v>
      </c>
      <c r="AA179">
        <v>0.76400000000000001</v>
      </c>
      <c r="AB179">
        <v>0.60517240999999999</v>
      </c>
      <c r="AC179">
        <v>0.63749999999999996</v>
      </c>
      <c r="AD179">
        <v>0.84293194000000005</v>
      </c>
      <c r="AE179">
        <v>0.74928775000000003</v>
      </c>
      <c r="AF179">
        <v>0.43103448</v>
      </c>
      <c r="AG179">
        <v>0.65895954000000001</v>
      </c>
      <c r="AH179">
        <v>0.15172414000000001</v>
      </c>
      <c r="AI179">
        <v>0.45600000000000002</v>
      </c>
      <c r="AJ179">
        <v>0.38400000000000001</v>
      </c>
      <c r="AK179">
        <v>0.16</v>
      </c>
      <c r="AL179">
        <v>0.16</v>
      </c>
      <c r="AM179">
        <v>0.51200000000000001</v>
      </c>
      <c r="AN179">
        <v>0.32800000000000001</v>
      </c>
      <c r="AO179">
        <v>90.613619896673299</v>
      </c>
      <c r="AP179">
        <v>6.636476578251</v>
      </c>
      <c r="AQ179">
        <v>0.04</v>
      </c>
      <c r="AR179">
        <v>114.40900000000001</v>
      </c>
      <c r="AS179">
        <v>0.46400000000000002</v>
      </c>
      <c r="AT179">
        <v>125</v>
      </c>
      <c r="AU179">
        <v>0.10689655000000001</v>
      </c>
      <c r="AV179">
        <v>0.25862068999999999</v>
      </c>
      <c r="AW179">
        <v>0.26700000000000002</v>
      </c>
      <c r="AX179">
        <v>0.39600000000000002</v>
      </c>
      <c r="AY179">
        <v>0.308</v>
      </c>
      <c r="AZ179" t="s">
        <v>276</v>
      </c>
      <c r="BA179">
        <v>25931</v>
      </c>
      <c r="BB179">
        <v>671739</v>
      </c>
    </row>
    <row r="180" spans="1:54" x14ac:dyDescent="0.3">
      <c r="A180" t="s">
        <v>214</v>
      </c>
      <c r="B180" t="s">
        <v>269</v>
      </c>
      <c r="C180">
        <v>45</v>
      </c>
      <c r="D180">
        <v>194</v>
      </c>
      <c r="E180">
        <v>4</v>
      </c>
      <c r="F180">
        <v>23</v>
      </c>
      <c r="G180">
        <v>13</v>
      </c>
      <c r="H180">
        <v>4</v>
      </c>
      <c r="I180">
        <v>0.219780219</v>
      </c>
      <c r="J180">
        <v>6.1855670000000001E-2</v>
      </c>
      <c r="K180">
        <v>0.201030927</v>
      </c>
      <c r="L180">
        <v>0.26804123699999999</v>
      </c>
      <c r="M180">
        <v>0.31868131799999999</v>
      </c>
      <c r="N180">
        <v>9.8901099000000006E-2</v>
      </c>
      <c r="O180">
        <v>0.25899280499999999</v>
      </c>
      <c r="P180">
        <v>1.3</v>
      </c>
      <c r="Q180">
        <v>0.19580419499999999</v>
      </c>
      <c r="R180">
        <v>0.45454545400000002</v>
      </c>
      <c r="S180">
        <v>0.34965034900000003</v>
      </c>
      <c r="T180">
        <v>0.08</v>
      </c>
      <c r="U180">
        <v>0.08</v>
      </c>
      <c r="V180">
        <v>9.2307691999999997E-2</v>
      </c>
      <c r="W180">
        <v>0.26363089342707202</v>
      </c>
      <c r="X180">
        <v>0.47180781415033002</v>
      </c>
      <c r="Y180">
        <v>73.730396629843597</v>
      </c>
      <c r="Z180">
        <v>0.28883494999999998</v>
      </c>
      <c r="AA180">
        <v>0.58192089999999996</v>
      </c>
      <c r="AB180">
        <v>0.42428198</v>
      </c>
      <c r="AC180">
        <v>0.68067226999999997</v>
      </c>
      <c r="AD180">
        <v>0.89805824999999995</v>
      </c>
      <c r="AE180">
        <v>0.81846154000000004</v>
      </c>
      <c r="AF180">
        <v>0.46214098999999997</v>
      </c>
      <c r="AG180">
        <v>0.69587628999999995</v>
      </c>
      <c r="AH180">
        <v>7.6923080000000005E-2</v>
      </c>
      <c r="AI180">
        <v>0.46853147000000001</v>
      </c>
      <c r="AJ180">
        <v>0.38461538000000001</v>
      </c>
      <c r="AK180">
        <v>0.14685314999999999</v>
      </c>
      <c r="AL180">
        <v>0.16083916000000001</v>
      </c>
      <c r="AM180">
        <v>0.57342656999999997</v>
      </c>
      <c r="AN180">
        <v>0.26573426999999999</v>
      </c>
      <c r="AO180">
        <v>86.009376365821595</v>
      </c>
      <c r="AP180">
        <v>13.087498804906</v>
      </c>
      <c r="AQ180">
        <v>4.8951050000000003E-2</v>
      </c>
      <c r="AR180">
        <v>111.3</v>
      </c>
      <c r="AS180">
        <v>0.29370628999999998</v>
      </c>
      <c r="AT180">
        <v>143</v>
      </c>
      <c r="AU180">
        <v>0.23076922999999999</v>
      </c>
      <c r="AV180">
        <v>0.30769231000000002</v>
      </c>
      <c r="AW180">
        <v>0.26700000000000002</v>
      </c>
      <c r="AX180">
        <v>0.38600000000000001</v>
      </c>
      <c r="AY180">
        <v>0.307</v>
      </c>
      <c r="AZ180" t="s">
        <v>214</v>
      </c>
      <c r="BA180">
        <v>12161</v>
      </c>
      <c r="BB180">
        <v>593428</v>
      </c>
    </row>
    <row r="181" spans="1:54" x14ac:dyDescent="0.3">
      <c r="A181" t="s">
        <v>89</v>
      </c>
      <c r="B181" t="s">
        <v>274</v>
      </c>
      <c r="C181">
        <v>43</v>
      </c>
      <c r="D181">
        <v>174</v>
      </c>
      <c r="E181">
        <v>3</v>
      </c>
      <c r="F181">
        <v>11</v>
      </c>
      <c r="G181">
        <v>15</v>
      </c>
      <c r="H181">
        <v>1</v>
      </c>
      <c r="I181">
        <v>0.21249999999999999</v>
      </c>
      <c r="J181">
        <v>6.3218389999999999E-2</v>
      </c>
      <c r="K181">
        <v>0.235632183</v>
      </c>
      <c r="L181">
        <v>0.27011494200000002</v>
      </c>
      <c r="M181">
        <v>0.32500000000000001</v>
      </c>
      <c r="N181">
        <v>0.1125</v>
      </c>
      <c r="O181">
        <v>0.26495726400000003</v>
      </c>
      <c r="P181">
        <v>0.78571428499999996</v>
      </c>
      <c r="Q181">
        <v>0.16666666599999999</v>
      </c>
      <c r="R181">
        <v>0.36666666599999997</v>
      </c>
      <c r="S181">
        <v>0.46666666600000001</v>
      </c>
      <c r="T181">
        <v>0.14285714199999999</v>
      </c>
      <c r="U181">
        <v>5.3571427999999997E-2</v>
      </c>
      <c r="V181">
        <v>4.5454544999999999E-2</v>
      </c>
      <c r="W181">
        <v>0.26720191521206099</v>
      </c>
      <c r="X181">
        <v>-0.61566796262954004</v>
      </c>
      <c r="Y181">
        <v>70.374126158862794</v>
      </c>
      <c r="Z181">
        <v>0.34</v>
      </c>
      <c r="AA181">
        <v>0.66435986000000002</v>
      </c>
      <c r="AB181">
        <v>0.47605225000000001</v>
      </c>
      <c r="AC181">
        <v>0.61029412000000005</v>
      </c>
      <c r="AD181">
        <v>0.90104167000000002</v>
      </c>
      <c r="AE181">
        <v>0.78048779999999995</v>
      </c>
      <c r="AF181">
        <v>0.41944848000000001</v>
      </c>
      <c r="AG181">
        <v>0.63793102999999995</v>
      </c>
      <c r="AH181">
        <v>0.10434783</v>
      </c>
      <c r="AI181">
        <v>0.3</v>
      </c>
      <c r="AJ181">
        <v>0.41666667000000002</v>
      </c>
      <c r="AK181">
        <v>0.28333332999999999</v>
      </c>
      <c r="AL181">
        <v>0.15833332999999999</v>
      </c>
      <c r="AM181">
        <v>0.51666666999999999</v>
      </c>
      <c r="AN181">
        <v>0.32500000000000001</v>
      </c>
      <c r="AO181">
        <v>90.6964925130208</v>
      </c>
      <c r="AP181">
        <v>18.191361490885399</v>
      </c>
      <c r="AQ181">
        <v>3.3333330000000001E-2</v>
      </c>
      <c r="AR181">
        <v>111.6</v>
      </c>
      <c r="AS181">
        <v>0.40833332999999999</v>
      </c>
      <c r="AT181">
        <v>120</v>
      </c>
      <c r="AU181">
        <v>0.17391303999999999</v>
      </c>
      <c r="AV181">
        <v>0.27826086999999999</v>
      </c>
      <c r="AW181">
        <v>0.24199999999999999</v>
      </c>
      <c r="AX181">
        <v>0.40100000000000002</v>
      </c>
      <c r="AY181">
        <v>0.307</v>
      </c>
      <c r="AZ181" t="s">
        <v>89</v>
      </c>
      <c r="BA181">
        <v>26197</v>
      </c>
      <c r="BB181">
        <v>683734</v>
      </c>
    </row>
    <row r="182" spans="1:54" x14ac:dyDescent="0.3">
      <c r="A182" t="s">
        <v>368</v>
      </c>
      <c r="B182" t="s">
        <v>23</v>
      </c>
      <c r="C182">
        <v>44</v>
      </c>
      <c r="D182">
        <v>163</v>
      </c>
      <c r="E182">
        <v>5</v>
      </c>
      <c r="F182">
        <v>15</v>
      </c>
      <c r="G182">
        <v>16</v>
      </c>
      <c r="H182">
        <v>6</v>
      </c>
      <c r="I182">
        <v>0.25490195999999998</v>
      </c>
      <c r="J182">
        <v>5.5214723E-2</v>
      </c>
      <c r="K182">
        <v>0.26993865</v>
      </c>
      <c r="L182">
        <v>0.30061349599999998</v>
      </c>
      <c r="M182">
        <v>0.41176470500000001</v>
      </c>
      <c r="N182">
        <v>0.156862745</v>
      </c>
      <c r="O182">
        <v>0.32692307599999998</v>
      </c>
      <c r="P182">
        <v>1.1794871790000001</v>
      </c>
      <c r="Q182">
        <v>0.21296296200000001</v>
      </c>
      <c r="R182">
        <v>0.42592592499999998</v>
      </c>
      <c r="S182">
        <v>0.36111111099999998</v>
      </c>
      <c r="T182">
        <v>0.128205128</v>
      </c>
      <c r="U182">
        <v>0.128205128</v>
      </c>
      <c r="V182">
        <v>8.6956520999999995E-2</v>
      </c>
      <c r="W182">
        <v>0.31437950887562999</v>
      </c>
      <c r="X182">
        <v>0.37060207820315899</v>
      </c>
      <c r="Y182">
        <v>101.80659495011901</v>
      </c>
      <c r="Z182">
        <v>0.39880951999999997</v>
      </c>
      <c r="AA182">
        <v>0.72388059999999999</v>
      </c>
      <c r="AB182">
        <v>0.54304635999999995</v>
      </c>
      <c r="AC182">
        <v>0.57462687000000001</v>
      </c>
      <c r="AD182">
        <v>0.83505154999999998</v>
      </c>
      <c r="AE182">
        <v>0.72865853999999997</v>
      </c>
      <c r="AF182">
        <v>0.44370861</v>
      </c>
      <c r="AG182">
        <v>0.65030675000000004</v>
      </c>
      <c r="AH182">
        <v>0.14735098999999999</v>
      </c>
      <c r="AI182">
        <v>0.41284404000000002</v>
      </c>
      <c r="AJ182">
        <v>0.34862385000000001</v>
      </c>
      <c r="AK182">
        <v>0.23853210999999999</v>
      </c>
      <c r="AL182">
        <v>0.13761467999999999</v>
      </c>
      <c r="AM182">
        <v>0.53211008999999998</v>
      </c>
      <c r="AN182">
        <v>0.33027522999999998</v>
      </c>
      <c r="AO182">
        <v>88.254864728009196</v>
      </c>
      <c r="AP182">
        <v>12.6759304470486</v>
      </c>
      <c r="AQ182">
        <v>7.3394500000000001E-2</v>
      </c>
      <c r="AR182">
        <v>110.72799999999999</v>
      </c>
      <c r="AS182">
        <v>0.33027522999999998</v>
      </c>
      <c r="AT182">
        <v>109</v>
      </c>
      <c r="AU182">
        <v>0.13245033000000001</v>
      </c>
      <c r="AV182">
        <v>0.27980132000000002</v>
      </c>
      <c r="AW182">
        <v>0.23599999999999999</v>
      </c>
      <c r="AX182">
        <v>0.42799999999999999</v>
      </c>
      <c r="AY182">
        <v>0.307</v>
      </c>
      <c r="AZ182" t="s">
        <v>368</v>
      </c>
      <c r="BA182">
        <v>31347</v>
      </c>
      <c r="BB182">
        <v>687263</v>
      </c>
    </row>
    <row r="183" spans="1:54" x14ac:dyDescent="0.3">
      <c r="A183" t="s">
        <v>593</v>
      </c>
      <c r="B183" t="s">
        <v>272</v>
      </c>
      <c r="C183">
        <v>45</v>
      </c>
      <c r="D183">
        <v>201</v>
      </c>
      <c r="E183">
        <v>3</v>
      </c>
      <c r="F183">
        <v>20</v>
      </c>
      <c r="G183">
        <v>23</v>
      </c>
      <c r="H183">
        <v>0</v>
      </c>
      <c r="I183">
        <v>0.25136612000000003</v>
      </c>
      <c r="J183">
        <v>7.4626865000000001E-2</v>
      </c>
      <c r="K183">
        <v>0.149253731</v>
      </c>
      <c r="L183">
        <v>0.31343283500000002</v>
      </c>
      <c r="M183">
        <v>0.34972677499999999</v>
      </c>
      <c r="N183">
        <v>9.8360655000000005E-2</v>
      </c>
      <c r="O183">
        <v>0.28476821099999999</v>
      </c>
      <c r="P183">
        <v>2.4324324320000001</v>
      </c>
      <c r="Q183">
        <v>0.17532467500000001</v>
      </c>
      <c r="R183">
        <v>0.58441558400000004</v>
      </c>
      <c r="S183">
        <v>0.24025974</v>
      </c>
      <c r="T183">
        <v>2.7027026999999999E-2</v>
      </c>
      <c r="U183">
        <v>8.1081080999999999E-2</v>
      </c>
      <c r="V183">
        <v>5.5555555E-2</v>
      </c>
      <c r="W183">
        <v>0.29842328876998198</v>
      </c>
      <c r="X183">
        <v>0.346373951889344</v>
      </c>
      <c r="Y183">
        <v>97.286226002803204</v>
      </c>
      <c r="Z183">
        <v>0.25751073000000002</v>
      </c>
      <c r="AA183">
        <v>0.68611111000000002</v>
      </c>
      <c r="AB183">
        <v>0.44430993000000002</v>
      </c>
      <c r="AC183">
        <v>0.84166666999999995</v>
      </c>
      <c r="AD183">
        <v>0.91902834</v>
      </c>
      <c r="AE183">
        <v>0.89373296999999996</v>
      </c>
      <c r="AF183">
        <v>0.43583535000000001</v>
      </c>
      <c r="AG183">
        <v>0.57711442999999996</v>
      </c>
      <c r="AH183">
        <v>4.7158400000000003E-2</v>
      </c>
      <c r="AI183">
        <v>0.21428570999999999</v>
      </c>
      <c r="AJ183">
        <v>0.41558442000000001</v>
      </c>
      <c r="AK183">
        <v>0.37012987000000003</v>
      </c>
      <c r="AL183">
        <v>0.13636364000000001</v>
      </c>
      <c r="AM183">
        <v>0.52597402999999998</v>
      </c>
      <c r="AN183">
        <v>0.33766234000000001</v>
      </c>
      <c r="AO183">
        <v>91.883909547483697</v>
      </c>
      <c r="AP183">
        <v>4.8684434766893201</v>
      </c>
      <c r="AQ183">
        <v>3.8961040000000002E-2</v>
      </c>
      <c r="AR183">
        <v>113.633</v>
      </c>
      <c r="AS183">
        <v>0.49350649000000002</v>
      </c>
      <c r="AT183">
        <v>154</v>
      </c>
      <c r="AU183">
        <v>0.16565901</v>
      </c>
      <c r="AV183">
        <v>0.21281741000000001</v>
      </c>
      <c r="AW183">
        <v>0.26100000000000001</v>
      </c>
      <c r="AX183">
        <v>0.36199999999999999</v>
      </c>
      <c r="AY183">
        <v>0.30599999999999999</v>
      </c>
      <c r="AZ183" t="s">
        <v>122</v>
      </c>
      <c r="BA183">
        <v>16578</v>
      </c>
      <c r="BB183">
        <v>650490</v>
      </c>
    </row>
    <row r="184" spans="1:54" x14ac:dyDescent="0.3">
      <c r="A184" t="s">
        <v>232</v>
      </c>
      <c r="B184" t="s">
        <v>172</v>
      </c>
      <c r="C184">
        <v>40</v>
      </c>
      <c r="D184">
        <v>136</v>
      </c>
      <c r="E184">
        <v>4</v>
      </c>
      <c r="F184">
        <v>14</v>
      </c>
      <c r="G184">
        <v>14</v>
      </c>
      <c r="H184">
        <v>2</v>
      </c>
      <c r="I184">
        <v>0.23200000000000001</v>
      </c>
      <c r="J184">
        <v>5.8823528999999999E-2</v>
      </c>
      <c r="K184">
        <v>0.139705882</v>
      </c>
      <c r="L184">
        <v>0.28676470500000001</v>
      </c>
      <c r="M184">
        <v>0.38400000000000001</v>
      </c>
      <c r="N184">
        <v>0.152</v>
      </c>
      <c r="O184">
        <v>0.242718446</v>
      </c>
      <c r="P184">
        <v>1.022727272</v>
      </c>
      <c r="Q184">
        <v>0.160377358</v>
      </c>
      <c r="R184">
        <v>0.424528301</v>
      </c>
      <c r="S184">
        <v>0.41509433899999998</v>
      </c>
      <c r="T184">
        <v>6.8181818000000005E-2</v>
      </c>
      <c r="U184">
        <v>9.0909089999999998E-2</v>
      </c>
      <c r="V184">
        <v>6.6666665999999999E-2</v>
      </c>
      <c r="W184">
        <v>0.29070903783413898</v>
      </c>
      <c r="X184">
        <v>0.150675882587848</v>
      </c>
      <c r="Y184">
        <v>89.558899989736005</v>
      </c>
      <c r="Z184">
        <v>0.39705881999999998</v>
      </c>
      <c r="AA184">
        <v>0.77083332999999998</v>
      </c>
      <c r="AB184">
        <v>0.55172414000000003</v>
      </c>
      <c r="AC184">
        <v>0.74074074000000001</v>
      </c>
      <c r="AD184">
        <v>0.89189189000000002</v>
      </c>
      <c r="AE184">
        <v>0.828125</v>
      </c>
      <c r="AF184">
        <v>0.41379310000000002</v>
      </c>
      <c r="AG184">
        <v>0.60294117999999997</v>
      </c>
      <c r="AH184">
        <v>9.4623659999999998E-2</v>
      </c>
      <c r="AI184">
        <v>0.44859812999999998</v>
      </c>
      <c r="AJ184">
        <v>0.28037382999999999</v>
      </c>
      <c r="AK184">
        <v>0.27102804000000003</v>
      </c>
      <c r="AL184">
        <v>0.17757009000000001</v>
      </c>
      <c r="AM184">
        <v>0.48598131</v>
      </c>
      <c r="AN184">
        <v>0.33644859999999999</v>
      </c>
      <c r="AO184">
        <v>88.375239534198101</v>
      </c>
      <c r="AP184">
        <v>12.8645894752358</v>
      </c>
      <c r="AQ184">
        <v>6.5420560000000003E-2</v>
      </c>
      <c r="AR184">
        <v>106.13200000000001</v>
      </c>
      <c r="AS184">
        <v>0.42056074999999998</v>
      </c>
      <c r="AT184">
        <v>107</v>
      </c>
      <c r="AU184">
        <v>0.11397849</v>
      </c>
      <c r="AV184">
        <v>0.20860214999999999</v>
      </c>
      <c r="AW184">
        <v>0.25800000000000001</v>
      </c>
      <c r="AX184">
        <v>0.40200000000000002</v>
      </c>
      <c r="AY184">
        <v>0.30599999999999999</v>
      </c>
      <c r="AZ184" t="s">
        <v>232</v>
      </c>
      <c r="BA184">
        <v>25660</v>
      </c>
      <c r="BB184">
        <v>686823</v>
      </c>
    </row>
    <row r="185" spans="1:54" x14ac:dyDescent="0.3">
      <c r="A185" t="s">
        <v>389</v>
      </c>
      <c r="B185" t="s">
        <v>61</v>
      </c>
      <c r="C185">
        <v>37</v>
      </c>
      <c r="D185">
        <v>133</v>
      </c>
      <c r="E185">
        <v>0</v>
      </c>
      <c r="F185">
        <v>11</v>
      </c>
      <c r="G185">
        <v>12</v>
      </c>
      <c r="H185">
        <v>3</v>
      </c>
      <c r="I185">
        <v>0.19672131100000001</v>
      </c>
      <c r="J185">
        <v>7.5187968999999993E-2</v>
      </c>
      <c r="K185">
        <v>0.15789473600000001</v>
      </c>
      <c r="L185">
        <v>0.25563909699999998</v>
      </c>
      <c r="M185">
        <v>0.22131147500000001</v>
      </c>
      <c r="N185">
        <v>2.4590164000000001E-2</v>
      </c>
      <c r="O185">
        <v>0.235294117</v>
      </c>
      <c r="P185">
        <v>1.0487804869999999</v>
      </c>
      <c r="Q185">
        <v>0.17647058800000001</v>
      </c>
      <c r="R185">
        <v>0.42156862699999997</v>
      </c>
      <c r="S185">
        <v>0.40196078400000002</v>
      </c>
      <c r="T185">
        <v>7.3170731000000003E-2</v>
      </c>
      <c r="U185">
        <v>0</v>
      </c>
      <c r="V185">
        <v>0.186046511</v>
      </c>
      <c r="W185">
        <v>0.218351369554346</v>
      </c>
      <c r="X185">
        <v>-0.53671442114156498</v>
      </c>
      <c r="Y185">
        <v>37.588800152187503</v>
      </c>
      <c r="Z185">
        <v>0.32302405000000001</v>
      </c>
      <c r="AA185">
        <v>0.68181818000000005</v>
      </c>
      <c r="AB185">
        <v>0.46830265999999998</v>
      </c>
      <c r="AC185">
        <v>0.62765957000000006</v>
      </c>
      <c r="AD185">
        <v>0.91851852</v>
      </c>
      <c r="AE185">
        <v>0.79912664</v>
      </c>
      <c r="AF185">
        <v>0.40490798</v>
      </c>
      <c r="AG185">
        <v>0.57142857000000002</v>
      </c>
      <c r="AH185">
        <v>9.3877550000000004E-2</v>
      </c>
      <c r="AI185">
        <v>0.44117646999999999</v>
      </c>
      <c r="AJ185">
        <v>0.35294118000000002</v>
      </c>
      <c r="AK185">
        <v>0.20588234999999999</v>
      </c>
      <c r="AL185">
        <v>0.13725490000000001</v>
      </c>
      <c r="AM185">
        <v>0.61764706000000003</v>
      </c>
      <c r="AN185">
        <v>0.24509803999999999</v>
      </c>
      <c r="AO185">
        <v>87.674795113357803</v>
      </c>
      <c r="AP185">
        <v>14.091054878982799</v>
      </c>
      <c r="AQ185">
        <v>6.8627450000000007E-2</v>
      </c>
      <c r="AR185">
        <v>107.708</v>
      </c>
      <c r="AS185">
        <v>0.30392156999999997</v>
      </c>
      <c r="AT185">
        <v>102</v>
      </c>
      <c r="AU185">
        <v>0.16326531</v>
      </c>
      <c r="AV185">
        <v>0.25714285999999997</v>
      </c>
      <c r="AW185">
        <v>0.253</v>
      </c>
      <c r="AX185">
        <v>0.40200000000000002</v>
      </c>
      <c r="AY185">
        <v>0.30599999999999999</v>
      </c>
      <c r="AZ185" t="s">
        <v>389</v>
      </c>
      <c r="BA185">
        <v>27899</v>
      </c>
      <c r="BB185">
        <v>690993</v>
      </c>
    </row>
    <row r="186" spans="1:54" x14ac:dyDescent="0.3">
      <c r="A186" t="s">
        <v>352</v>
      </c>
      <c r="B186" t="s">
        <v>112</v>
      </c>
      <c r="C186">
        <v>29</v>
      </c>
      <c r="D186">
        <v>123</v>
      </c>
      <c r="E186">
        <v>2</v>
      </c>
      <c r="F186">
        <v>13</v>
      </c>
      <c r="G186">
        <v>16</v>
      </c>
      <c r="H186">
        <v>0</v>
      </c>
      <c r="I186">
        <v>0.18965517200000001</v>
      </c>
      <c r="J186">
        <v>3.2520325000000003E-2</v>
      </c>
      <c r="K186">
        <v>0.284552845</v>
      </c>
      <c r="L186">
        <v>0.21951219499999999</v>
      </c>
      <c r="M186">
        <v>0.29310344799999999</v>
      </c>
      <c r="N186">
        <v>0.10344827600000001</v>
      </c>
      <c r="O186">
        <v>0.24691357999999999</v>
      </c>
      <c r="P186">
        <v>1.4285714279999999</v>
      </c>
      <c r="Q186">
        <v>0.180722891</v>
      </c>
      <c r="R186">
        <v>0.48192771000000001</v>
      </c>
      <c r="S186">
        <v>0.337349397</v>
      </c>
      <c r="T186">
        <v>0.178571428</v>
      </c>
      <c r="U186">
        <v>7.1428570999999996E-2</v>
      </c>
      <c r="V186">
        <v>0.05</v>
      </c>
      <c r="W186">
        <v>0.22635643898956101</v>
      </c>
      <c r="X186">
        <v>-0.576497377926798</v>
      </c>
      <c r="Y186">
        <v>37.9704230447024</v>
      </c>
      <c r="Z186">
        <v>0.43703703999999999</v>
      </c>
      <c r="AA186">
        <v>0.74033148999999998</v>
      </c>
      <c r="AB186">
        <v>0.55875830999999998</v>
      </c>
      <c r="AC186">
        <v>0.57627119000000004</v>
      </c>
      <c r="AD186">
        <v>0.86567163999999996</v>
      </c>
      <c r="AE186">
        <v>0.73015872999999998</v>
      </c>
      <c r="AF186">
        <v>0.40133037999999999</v>
      </c>
      <c r="AG186">
        <v>0.63414634000000003</v>
      </c>
      <c r="AH186">
        <v>0.15077604999999999</v>
      </c>
      <c r="AI186">
        <v>0.42168675</v>
      </c>
      <c r="AJ186">
        <v>0.34939758999999998</v>
      </c>
      <c r="AK186">
        <v>0.22891565999999999</v>
      </c>
      <c r="AL186">
        <v>0.20481927999999999</v>
      </c>
      <c r="AM186">
        <v>0.50602409999999998</v>
      </c>
      <c r="AN186">
        <v>0.28915663000000003</v>
      </c>
      <c r="AO186">
        <v>87.763540872713406</v>
      </c>
      <c r="AP186">
        <v>15.4817236923589</v>
      </c>
      <c r="AQ186">
        <v>8.4337350000000005E-2</v>
      </c>
      <c r="AR186">
        <v>113.33</v>
      </c>
      <c r="AS186">
        <v>0.37349398</v>
      </c>
      <c r="AT186">
        <v>83</v>
      </c>
      <c r="AU186">
        <v>0.14634146000000001</v>
      </c>
      <c r="AV186">
        <v>0.29711752000000002</v>
      </c>
      <c r="AW186">
        <v>0.245</v>
      </c>
      <c r="AX186">
        <v>0.44600000000000001</v>
      </c>
      <c r="AY186">
        <v>0.30599999999999999</v>
      </c>
      <c r="AZ186" t="s">
        <v>352</v>
      </c>
      <c r="BA186">
        <v>30011</v>
      </c>
      <c r="BB186">
        <v>687952</v>
      </c>
    </row>
    <row r="187" spans="1:54" x14ac:dyDescent="0.3">
      <c r="A187" t="s">
        <v>380</v>
      </c>
      <c r="B187" t="s">
        <v>35</v>
      </c>
      <c r="C187">
        <v>31</v>
      </c>
      <c r="D187">
        <v>129</v>
      </c>
      <c r="E187">
        <v>1</v>
      </c>
      <c r="F187">
        <v>13</v>
      </c>
      <c r="G187">
        <v>11</v>
      </c>
      <c r="H187">
        <v>1</v>
      </c>
      <c r="I187">
        <v>0.22413793100000001</v>
      </c>
      <c r="J187">
        <v>8.5271316999999999E-2</v>
      </c>
      <c r="K187">
        <v>0.22480620100000001</v>
      </c>
      <c r="L187">
        <v>0.294573643</v>
      </c>
      <c r="M187">
        <v>0.29310344799999999</v>
      </c>
      <c r="N187">
        <v>6.8965517000000004E-2</v>
      </c>
      <c r="O187">
        <v>0.28735632100000003</v>
      </c>
      <c r="P187">
        <v>1.0857142849999999</v>
      </c>
      <c r="Q187">
        <v>0.17045454500000001</v>
      </c>
      <c r="R187">
        <v>0.43181818100000002</v>
      </c>
      <c r="S187">
        <v>0.39772727200000002</v>
      </c>
      <c r="T187">
        <v>0.14285714199999999</v>
      </c>
      <c r="U187">
        <v>2.8571427999999999E-2</v>
      </c>
      <c r="V187">
        <v>5.2631577999999998E-2</v>
      </c>
      <c r="W187">
        <v>0.265298609621822</v>
      </c>
      <c r="X187">
        <v>-0.37664241663805098</v>
      </c>
      <c r="Y187">
        <v>67.670288170349096</v>
      </c>
      <c r="Z187">
        <v>0.28869048000000003</v>
      </c>
      <c r="AA187">
        <v>0.62612612999999995</v>
      </c>
      <c r="AB187">
        <v>0.42293906999999997</v>
      </c>
      <c r="AC187">
        <v>0.78350514999999998</v>
      </c>
      <c r="AD187">
        <v>0.86330934999999998</v>
      </c>
      <c r="AE187">
        <v>0.83050847000000005</v>
      </c>
      <c r="AF187">
        <v>0.39784945999999999</v>
      </c>
      <c r="AG187">
        <v>0.59689921999999995</v>
      </c>
      <c r="AH187">
        <v>7.1684590000000006E-2</v>
      </c>
      <c r="AI187">
        <v>0.39772727000000002</v>
      </c>
      <c r="AJ187">
        <v>0.375</v>
      </c>
      <c r="AK187">
        <v>0.22727273000000001</v>
      </c>
      <c r="AL187">
        <v>0.21590909</v>
      </c>
      <c r="AM187">
        <v>0.44318182</v>
      </c>
      <c r="AN187">
        <v>0.34090909000000003</v>
      </c>
      <c r="AO187">
        <v>87.847964933548795</v>
      </c>
      <c r="AP187">
        <v>13.524683459051699</v>
      </c>
      <c r="AQ187">
        <v>6.8181820000000004E-2</v>
      </c>
      <c r="AR187">
        <v>111.426</v>
      </c>
      <c r="AS187">
        <v>0.38636364000000001</v>
      </c>
      <c r="AT187">
        <v>88</v>
      </c>
      <c r="AU187">
        <v>0.20250895999999999</v>
      </c>
      <c r="AV187">
        <v>0.27419355000000001</v>
      </c>
      <c r="AW187">
        <v>0.246</v>
      </c>
      <c r="AX187">
        <v>0.38800000000000001</v>
      </c>
      <c r="AY187">
        <v>0.30599999999999999</v>
      </c>
      <c r="AZ187" t="s">
        <v>380</v>
      </c>
      <c r="BA187">
        <v>33333</v>
      </c>
      <c r="BB187">
        <v>694671</v>
      </c>
    </row>
    <row r="188" spans="1:54" x14ac:dyDescent="0.3">
      <c r="A188" t="s">
        <v>200</v>
      </c>
      <c r="B188" t="s">
        <v>69</v>
      </c>
      <c r="C188">
        <v>37</v>
      </c>
      <c r="D188">
        <v>147</v>
      </c>
      <c r="E188">
        <v>1</v>
      </c>
      <c r="F188">
        <v>19</v>
      </c>
      <c r="G188">
        <v>18</v>
      </c>
      <c r="H188">
        <v>2</v>
      </c>
      <c r="I188">
        <v>0.23880597000000001</v>
      </c>
      <c r="J188">
        <v>8.1632652999999999E-2</v>
      </c>
      <c r="K188">
        <v>0.115646258</v>
      </c>
      <c r="L188">
        <v>0.30612244799999999</v>
      </c>
      <c r="M188">
        <v>0.358208955</v>
      </c>
      <c r="N188">
        <v>0.119402985</v>
      </c>
      <c r="O188">
        <v>0.267241379</v>
      </c>
      <c r="P188">
        <v>0.93877551000000004</v>
      </c>
      <c r="Q188">
        <v>0.181034482</v>
      </c>
      <c r="R188">
        <v>0.39655172399999999</v>
      </c>
      <c r="S188">
        <v>0.42241379299999998</v>
      </c>
      <c r="T188">
        <v>0.18367346900000001</v>
      </c>
      <c r="U188">
        <v>2.0408163E-2</v>
      </c>
      <c r="V188">
        <v>6.5217391E-2</v>
      </c>
      <c r="W188">
        <v>0.29446609828570097</v>
      </c>
      <c r="X188">
        <v>-0.17731986440331701</v>
      </c>
      <c r="Y188">
        <v>74.262782023203599</v>
      </c>
      <c r="Z188">
        <v>0.37417219000000002</v>
      </c>
      <c r="AA188">
        <v>0.69583333000000003</v>
      </c>
      <c r="AB188">
        <v>0.51660516999999995</v>
      </c>
      <c r="AC188">
        <v>0.73451327</v>
      </c>
      <c r="AD188">
        <v>0.91017963999999996</v>
      </c>
      <c r="AE188">
        <v>0.83928570999999996</v>
      </c>
      <c r="AF188">
        <v>0.44280443000000003</v>
      </c>
      <c r="AG188">
        <v>0.65986394999999998</v>
      </c>
      <c r="AH188">
        <v>8.2872929999999997E-2</v>
      </c>
      <c r="AI188">
        <v>0.38461538000000001</v>
      </c>
      <c r="AJ188">
        <v>0.41025641000000002</v>
      </c>
      <c r="AK188">
        <v>0.20512821000000001</v>
      </c>
      <c r="AL188">
        <v>0.29059828999999998</v>
      </c>
      <c r="AM188">
        <v>0.42735043</v>
      </c>
      <c r="AN188">
        <v>0.28205128000000002</v>
      </c>
      <c r="AO188">
        <v>84.683854727909406</v>
      </c>
      <c r="AP188">
        <v>15.1811249831627</v>
      </c>
      <c r="AQ188">
        <v>5.1282050000000003E-2</v>
      </c>
      <c r="AR188">
        <v>107.622</v>
      </c>
      <c r="AS188">
        <v>0.28205128000000002</v>
      </c>
      <c r="AT188">
        <v>117</v>
      </c>
      <c r="AU188">
        <v>0.15653775</v>
      </c>
      <c r="AV188">
        <v>0.23941067999999999</v>
      </c>
      <c r="AW188">
        <v>0.255</v>
      </c>
      <c r="AX188">
        <v>0.371</v>
      </c>
      <c r="AY188">
        <v>0.30499999999999999</v>
      </c>
      <c r="AZ188" t="s">
        <v>200</v>
      </c>
      <c r="BA188">
        <v>7859</v>
      </c>
      <c r="BB188">
        <v>453568</v>
      </c>
    </row>
    <row r="189" spans="1:54" x14ac:dyDescent="0.3">
      <c r="A189" t="s">
        <v>197</v>
      </c>
      <c r="B189" t="s">
        <v>21</v>
      </c>
      <c r="C189">
        <v>33</v>
      </c>
      <c r="D189">
        <v>149</v>
      </c>
      <c r="E189">
        <v>3</v>
      </c>
      <c r="F189">
        <v>21</v>
      </c>
      <c r="G189">
        <v>19</v>
      </c>
      <c r="H189">
        <v>2</v>
      </c>
      <c r="I189">
        <v>0.27941176400000001</v>
      </c>
      <c r="J189">
        <v>6.7114093E-2</v>
      </c>
      <c r="K189">
        <v>0.154362416</v>
      </c>
      <c r="L189">
        <v>0.34228187900000001</v>
      </c>
      <c r="M189">
        <v>0.41911764699999998</v>
      </c>
      <c r="N189">
        <v>0.139705883</v>
      </c>
      <c r="O189">
        <v>0.31818181800000001</v>
      </c>
      <c r="P189">
        <v>0.82</v>
      </c>
      <c r="Q189">
        <v>0.194690265</v>
      </c>
      <c r="R189">
        <v>0.36283185800000001</v>
      </c>
      <c r="S189">
        <v>0.44247787599999999</v>
      </c>
      <c r="T189">
        <v>0.16</v>
      </c>
      <c r="U189">
        <v>0.06</v>
      </c>
      <c r="V189">
        <v>7.3170731000000003E-2</v>
      </c>
      <c r="W189">
        <v>0.33877631241843198</v>
      </c>
      <c r="X189">
        <v>0.63307503050342195</v>
      </c>
      <c r="Y189">
        <v>118.04794759587099</v>
      </c>
      <c r="Z189">
        <v>0.35612536</v>
      </c>
      <c r="AA189">
        <v>0.82743363000000003</v>
      </c>
      <c r="AB189">
        <v>0.54072790000000004</v>
      </c>
      <c r="AC189">
        <v>0.70399999999999996</v>
      </c>
      <c r="AD189">
        <v>0.84491978999999995</v>
      </c>
      <c r="AE189">
        <v>0.78846154000000002</v>
      </c>
      <c r="AF189">
        <v>0.39168111</v>
      </c>
      <c r="AG189">
        <v>0.63758389000000004</v>
      </c>
      <c r="AH189">
        <v>0.11418685000000001</v>
      </c>
      <c r="AI189">
        <v>0.53097344999999996</v>
      </c>
      <c r="AJ189">
        <v>0.33628319000000001</v>
      </c>
      <c r="AK189">
        <v>0.13274336</v>
      </c>
      <c r="AL189">
        <v>0.18584070999999999</v>
      </c>
      <c r="AM189">
        <v>0.51327434000000005</v>
      </c>
      <c r="AN189">
        <v>0.30088495999999998</v>
      </c>
      <c r="AO189">
        <v>87.730730329240998</v>
      </c>
      <c r="AP189">
        <v>19.799643380301301</v>
      </c>
      <c r="AQ189">
        <v>4.4247790000000002E-2</v>
      </c>
      <c r="AR189">
        <v>108.7</v>
      </c>
      <c r="AS189">
        <v>0.28318584000000002</v>
      </c>
      <c r="AT189">
        <v>113</v>
      </c>
      <c r="AU189">
        <v>9.5155710000000004E-2</v>
      </c>
      <c r="AV189">
        <v>0.20934256000000001</v>
      </c>
      <c r="AW189">
        <v>0.25</v>
      </c>
      <c r="AX189">
        <v>0.373</v>
      </c>
      <c r="AY189">
        <v>0.30499999999999999</v>
      </c>
      <c r="AZ189" t="s">
        <v>197</v>
      </c>
      <c r="BA189">
        <v>16556</v>
      </c>
      <c r="BB189">
        <v>645277</v>
      </c>
    </row>
    <row r="190" spans="1:54" x14ac:dyDescent="0.3">
      <c r="A190" t="s">
        <v>631</v>
      </c>
      <c r="B190" t="s">
        <v>99</v>
      </c>
      <c r="C190">
        <v>30</v>
      </c>
      <c r="D190">
        <v>83</v>
      </c>
      <c r="E190">
        <v>1</v>
      </c>
      <c r="F190">
        <v>19</v>
      </c>
      <c r="G190">
        <v>6</v>
      </c>
      <c r="H190">
        <v>4</v>
      </c>
      <c r="I190">
        <v>0.22368420999999999</v>
      </c>
      <c r="J190">
        <v>8.4337349000000006E-2</v>
      </c>
      <c r="K190">
        <v>0.19277108400000001</v>
      </c>
      <c r="L190">
        <v>0.28915662600000003</v>
      </c>
      <c r="M190">
        <v>0.355263157</v>
      </c>
      <c r="N190">
        <v>0.131578947</v>
      </c>
      <c r="O190">
        <v>0.27118643999999997</v>
      </c>
      <c r="P190">
        <v>1.368421052</v>
      </c>
      <c r="Q190">
        <v>0.25</v>
      </c>
      <c r="R190">
        <v>0.43333333299999999</v>
      </c>
      <c r="S190">
        <v>0.31666666599999999</v>
      </c>
      <c r="T190">
        <v>0.105263157</v>
      </c>
      <c r="U190">
        <v>5.2631577999999998E-2</v>
      </c>
      <c r="V190">
        <v>3.8461538000000003E-2</v>
      </c>
      <c r="W190">
        <v>0.28816034851304001</v>
      </c>
      <c r="X190">
        <v>-0.24924126969118399</v>
      </c>
      <c r="Y190">
        <v>87.006975054384995</v>
      </c>
      <c r="Z190">
        <v>0.22352941000000001</v>
      </c>
      <c r="AA190">
        <v>0.66883117000000003</v>
      </c>
      <c r="AB190">
        <v>0.43518519</v>
      </c>
      <c r="AC190">
        <v>0.68421052999999998</v>
      </c>
      <c r="AD190">
        <v>0.89320387999999995</v>
      </c>
      <c r="AE190">
        <v>0.83687942999999998</v>
      </c>
      <c r="AF190">
        <v>0.47530864</v>
      </c>
      <c r="AG190">
        <v>0.66265059999999998</v>
      </c>
      <c r="AH190">
        <v>7.0987649999999999E-2</v>
      </c>
      <c r="AI190">
        <v>0.5</v>
      </c>
      <c r="AJ190">
        <v>0.36666666999999997</v>
      </c>
      <c r="AK190">
        <v>0.13333333</v>
      </c>
      <c r="AL190">
        <v>0.11666667</v>
      </c>
      <c r="AM190">
        <v>0.58333332999999998</v>
      </c>
      <c r="AN190">
        <v>0.3</v>
      </c>
      <c r="AO190">
        <v>87.2119954427083</v>
      </c>
      <c r="AP190">
        <v>14.7062967936197</v>
      </c>
      <c r="AQ190">
        <v>0</v>
      </c>
      <c r="AR190">
        <v>101.124</v>
      </c>
      <c r="AS190">
        <v>0.31666666999999998</v>
      </c>
      <c r="AT190">
        <v>60</v>
      </c>
      <c r="AU190">
        <v>0.18518519</v>
      </c>
      <c r="AV190">
        <v>0.25617284000000001</v>
      </c>
      <c r="AW190">
        <v>0.27400000000000002</v>
      </c>
      <c r="AX190">
        <v>0.34799999999999998</v>
      </c>
      <c r="AY190">
        <v>0.30499999999999999</v>
      </c>
      <c r="AZ190" t="s">
        <v>631</v>
      </c>
      <c r="BA190">
        <v>27462</v>
      </c>
      <c r="BB190">
        <v>668885</v>
      </c>
    </row>
    <row r="191" spans="1:54" x14ac:dyDescent="0.3">
      <c r="A191" t="s">
        <v>418</v>
      </c>
      <c r="B191" t="s">
        <v>23</v>
      </c>
      <c r="C191">
        <v>40</v>
      </c>
      <c r="D191">
        <v>161</v>
      </c>
      <c r="E191">
        <v>4</v>
      </c>
      <c r="F191">
        <v>13</v>
      </c>
      <c r="G191">
        <v>15</v>
      </c>
      <c r="H191">
        <v>0</v>
      </c>
      <c r="I191">
        <v>0.23404255299999999</v>
      </c>
      <c r="J191">
        <v>8.6956520999999995E-2</v>
      </c>
      <c r="K191">
        <v>0.180124223</v>
      </c>
      <c r="L191">
        <v>0.30817610000000001</v>
      </c>
      <c r="M191">
        <v>0.340425531</v>
      </c>
      <c r="N191">
        <v>0.106382978</v>
      </c>
      <c r="O191">
        <v>0.26363636299999998</v>
      </c>
      <c r="P191">
        <v>1.657142857</v>
      </c>
      <c r="Q191">
        <v>0.17699115000000001</v>
      </c>
      <c r="R191">
        <v>0.51327433600000005</v>
      </c>
      <c r="S191">
        <v>0.30973451299999999</v>
      </c>
      <c r="T191">
        <v>2.8571427999999999E-2</v>
      </c>
      <c r="U191">
        <v>0.114285714</v>
      </c>
      <c r="V191">
        <v>1.7241379000000001E-2</v>
      </c>
      <c r="W191">
        <v>0.29303391849469801</v>
      </c>
      <c r="X191">
        <v>-0.22012288321713699</v>
      </c>
      <c r="Y191">
        <v>87.174315528334006</v>
      </c>
      <c r="Z191">
        <v>0.24719100999999999</v>
      </c>
      <c r="AA191">
        <v>0.60074627000000003</v>
      </c>
      <c r="AB191">
        <v>0.39903845999999998</v>
      </c>
      <c r="AC191">
        <v>0.78409090999999997</v>
      </c>
      <c r="AD191">
        <v>0.89440993999999996</v>
      </c>
      <c r="AE191">
        <v>0.85542169000000001</v>
      </c>
      <c r="AF191">
        <v>0.42948718000000002</v>
      </c>
      <c r="AG191">
        <v>0.59006210999999997</v>
      </c>
      <c r="AH191">
        <v>5.7692309999999997E-2</v>
      </c>
      <c r="AI191">
        <v>0.42241379000000001</v>
      </c>
      <c r="AJ191">
        <v>0.35344828</v>
      </c>
      <c r="AK191">
        <v>0.22413793000000001</v>
      </c>
      <c r="AL191">
        <v>0.17241379000000001</v>
      </c>
      <c r="AM191">
        <v>0.57758620999999999</v>
      </c>
      <c r="AN191">
        <v>0.25</v>
      </c>
      <c r="AO191">
        <v>86.288260323660694</v>
      </c>
      <c r="AP191">
        <v>7.08879688807896</v>
      </c>
      <c r="AQ191">
        <v>2.5862070000000001E-2</v>
      </c>
      <c r="AR191">
        <v>103.7</v>
      </c>
      <c r="AS191">
        <v>0.26724137999999997</v>
      </c>
      <c r="AT191">
        <v>116</v>
      </c>
      <c r="AU191">
        <v>0.23076922999999999</v>
      </c>
      <c r="AV191">
        <v>0.28846154000000002</v>
      </c>
      <c r="AW191">
        <v>0.25</v>
      </c>
      <c r="AX191">
        <v>0.36</v>
      </c>
      <c r="AY191">
        <v>0.30499999999999999</v>
      </c>
      <c r="AZ191" t="s">
        <v>418</v>
      </c>
      <c r="BA191">
        <v>33189</v>
      </c>
      <c r="BB191">
        <v>694384</v>
      </c>
    </row>
    <row r="192" spans="1:54" x14ac:dyDescent="0.3">
      <c r="A192" t="s">
        <v>202</v>
      </c>
      <c r="B192" t="s">
        <v>278</v>
      </c>
      <c r="C192">
        <v>29</v>
      </c>
      <c r="D192">
        <v>97</v>
      </c>
      <c r="E192">
        <v>0</v>
      </c>
      <c r="F192">
        <v>6</v>
      </c>
      <c r="G192">
        <v>4</v>
      </c>
      <c r="H192">
        <v>2</v>
      </c>
      <c r="I192">
        <v>0.2</v>
      </c>
      <c r="J192">
        <v>0.16494845299999999</v>
      </c>
      <c r="K192">
        <v>0.21649484499999999</v>
      </c>
      <c r="L192">
        <v>0.32989690700000002</v>
      </c>
      <c r="M192">
        <v>0.25</v>
      </c>
      <c r="N192">
        <v>0.05</v>
      </c>
      <c r="O192">
        <v>0.266666666</v>
      </c>
      <c r="P192">
        <v>1.3888888880000001</v>
      </c>
      <c r="Q192">
        <v>0.28333333300000002</v>
      </c>
      <c r="R192">
        <v>0.41666666600000002</v>
      </c>
      <c r="S192">
        <v>0.3</v>
      </c>
      <c r="T192">
        <v>0.111111111</v>
      </c>
      <c r="U192">
        <v>0</v>
      </c>
      <c r="V192">
        <v>0.04</v>
      </c>
      <c r="W192">
        <v>0.27761743732334399</v>
      </c>
      <c r="X192">
        <v>-0.36395586945449299</v>
      </c>
      <c r="Y192">
        <v>77.340818040921604</v>
      </c>
      <c r="Z192">
        <v>0.18257261</v>
      </c>
      <c r="AA192">
        <v>0.61621621999999998</v>
      </c>
      <c r="AB192">
        <v>0.37089201999999999</v>
      </c>
      <c r="AC192">
        <v>0.70454545000000002</v>
      </c>
      <c r="AD192">
        <v>0.88596490999999999</v>
      </c>
      <c r="AE192">
        <v>0.83544304000000003</v>
      </c>
      <c r="AF192">
        <v>0.4342723</v>
      </c>
      <c r="AG192">
        <v>0.59793814000000001</v>
      </c>
      <c r="AH192">
        <v>6.0889930000000002E-2</v>
      </c>
      <c r="AI192">
        <v>0.41666667000000002</v>
      </c>
      <c r="AJ192">
        <v>0.35</v>
      </c>
      <c r="AK192">
        <v>0.23333333000000001</v>
      </c>
      <c r="AL192">
        <v>0.11666667</v>
      </c>
      <c r="AM192">
        <v>0.6</v>
      </c>
      <c r="AN192">
        <v>0.28333332999999999</v>
      </c>
      <c r="AO192">
        <v>86.535025024413997</v>
      </c>
      <c r="AP192">
        <v>14.3784629821777</v>
      </c>
      <c r="AQ192">
        <v>1.6666670000000001E-2</v>
      </c>
      <c r="AR192">
        <v>104.27800000000001</v>
      </c>
      <c r="AS192">
        <v>0.26666666999999999</v>
      </c>
      <c r="AT192">
        <v>60</v>
      </c>
      <c r="AU192">
        <v>0.20374707</v>
      </c>
      <c r="AV192">
        <v>0.26463700000000001</v>
      </c>
      <c r="AW192">
        <v>0.22600000000000001</v>
      </c>
      <c r="AX192">
        <v>0.29699999999999999</v>
      </c>
      <c r="AY192">
        <v>0.30399999999999999</v>
      </c>
      <c r="AZ192" t="s">
        <v>202</v>
      </c>
      <c r="BA192">
        <v>5254</v>
      </c>
      <c r="BB192">
        <v>543257</v>
      </c>
    </row>
    <row r="193" spans="1:54" x14ac:dyDescent="0.3">
      <c r="A193" t="s">
        <v>56</v>
      </c>
      <c r="B193" t="s">
        <v>32</v>
      </c>
      <c r="C193">
        <v>42</v>
      </c>
      <c r="D193">
        <v>186</v>
      </c>
      <c r="E193">
        <v>4</v>
      </c>
      <c r="F193">
        <v>21</v>
      </c>
      <c r="G193">
        <v>16</v>
      </c>
      <c r="H193">
        <v>2</v>
      </c>
      <c r="I193">
        <v>0.21341463399999999</v>
      </c>
      <c r="J193">
        <v>9.6774192999999994E-2</v>
      </c>
      <c r="K193">
        <v>0.322580645</v>
      </c>
      <c r="L193">
        <v>0.29891304299999999</v>
      </c>
      <c r="M193">
        <v>0.30487804800000001</v>
      </c>
      <c r="N193">
        <v>9.1463414000000007E-2</v>
      </c>
      <c r="O193">
        <v>0.31</v>
      </c>
      <c r="P193">
        <v>1.2857142850000001</v>
      </c>
      <c r="Q193">
        <v>0.23076922999999999</v>
      </c>
      <c r="R193">
        <v>0.432692307</v>
      </c>
      <c r="S193">
        <v>0.33653846100000001</v>
      </c>
      <c r="T193">
        <v>5.7142856999999998E-2</v>
      </c>
      <c r="U193">
        <v>0.114285714</v>
      </c>
      <c r="V193">
        <v>6.6666665999999999E-2</v>
      </c>
      <c r="W193">
        <v>0.27574934171197102</v>
      </c>
      <c r="X193">
        <v>-0.13002308572865301</v>
      </c>
      <c r="Y193">
        <v>79.043861811084895</v>
      </c>
      <c r="Z193">
        <v>0.31222707</v>
      </c>
      <c r="AA193">
        <v>0.62647059000000005</v>
      </c>
      <c r="AB193">
        <v>0.44611529</v>
      </c>
      <c r="AC193">
        <v>0.60139860000000001</v>
      </c>
      <c r="AD193">
        <v>0.75586854000000003</v>
      </c>
      <c r="AE193">
        <v>0.69382021999999999</v>
      </c>
      <c r="AF193">
        <v>0.42606516</v>
      </c>
      <c r="AG193">
        <v>0.62903226000000001</v>
      </c>
      <c r="AH193">
        <v>0.13642053000000001</v>
      </c>
      <c r="AI193">
        <v>0.33653845999999998</v>
      </c>
      <c r="AJ193">
        <v>0.40384615000000001</v>
      </c>
      <c r="AK193">
        <v>0.25961538000000001</v>
      </c>
      <c r="AL193">
        <v>9.6153849999999999E-2</v>
      </c>
      <c r="AM193">
        <v>0.56730769000000003</v>
      </c>
      <c r="AN193">
        <v>0.33653845999999998</v>
      </c>
      <c r="AO193">
        <v>90.684861403245193</v>
      </c>
      <c r="AP193">
        <v>13.361044076772799</v>
      </c>
      <c r="AQ193">
        <v>4.716981E-2</v>
      </c>
      <c r="AR193">
        <v>110.04900000000001</v>
      </c>
      <c r="AS193">
        <v>0.42452830000000003</v>
      </c>
      <c r="AT193">
        <v>106</v>
      </c>
      <c r="AU193">
        <v>0.19148936</v>
      </c>
      <c r="AV193">
        <v>0.32790988999999998</v>
      </c>
      <c r="AW193">
        <v>0.23499999999999999</v>
      </c>
      <c r="AX193">
        <v>0.37</v>
      </c>
      <c r="AY193">
        <v>0.30399999999999999</v>
      </c>
      <c r="AZ193" t="s">
        <v>56</v>
      </c>
      <c r="BA193">
        <v>9218</v>
      </c>
      <c r="BB193">
        <v>502671</v>
      </c>
    </row>
    <row r="194" spans="1:54" x14ac:dyDescent="0.3">
      <c r="A194" t="s">
        <v>624</v>
      </c>
      <c r="B194" t="s">
        <v>17</v>
      </c>
      <c r="C194">
        <v>28</v>
      </c>
      <c r="D194">
        <v>87</v>
      </c>
      <c r="E194">
        <v>4</v>
      </c>
      <c r="F194">
        <v>13</v>
      </c>
      <c r="G194">
        <v>14</v>
      </c>
      <c r="H194">
        <v>0</v>
      </c>
      <c r="I194">
        <v>0.28749999999999998</v>
      </c>
      <c r="J194">
        <v>5.7471264000000001E-2</v>
      </c>
      <c r="K194">
        <v>0.10344827500000001</v>
      </c>
      <c r="L194">
        <v>0.33333333300000001</v>
      </c>
      <c r="M194">
        <v>0.4375</v>
      </c>
      <c r="N194">
        <v>0.15</v>
      </c>
      <c r="O194">
        <v>0.27941176400000001</v>
      </c>
      <c r="P194">
        <v>1.24</v>
      </c>
      <c r="Q194">
        <v>0.222222222</v>
      </c>
      <c r="R194">
        <v>0.43055555499999998</v>
      </c>
      <c r="S194">
        <v>0.34722222200000002</v>
      </c>
      <c r="T194">
        <v>0.08</v>
      </c>
      <c r="U194">
        <v>0.16</v>
      </c>
      <c r="V194">
        <v>0</v>
      </c>
      <c r="W194">
        <v>0.33952520153988303</v>
      </c>
      <c r="X194">
        <v>0.93353687380330996</v>
      </c>
      <c r="Y194">
        <v>122.976968608945</v>
      </c>
      <c r="Z194">
        <v>0.30476189999999997</v>
      </c>
      <c r="AA194">
        <v>0.56428571000000005</v>
      </c>
      <c r="AB194">
        <v>0.40857143000000001</v>
      </c>
      <c r="AC194">
        <v>0.8125</v>
      </c>
      <c r="AD194">
        <v>0.93670885999999998</v>
      </c>
      <c r="AE194">
        <v>0.88111888000000005</v>
      </c>
      <c r="AF194">
        <v>0.4</v>
      </c>
      <c r="AG194">
        <v>0.63218390999999996</v>
      </c>
      <c r="AH194">
        <v>4.8433049999999998E-2</v>
      </c>
      <c r="AI194">
        <v>0.38888888999999999</v>
      </c>
      <c r="AJ194">
        <v>0.375</v>
      </c>
      <c r="AK194">
        <v>0.23611111000000001</v>
      </c>
      <c r="AL194">
        <v>0.16666666999999999</v>
      </c>
      <c r="AM194">
        <v>0.625</v>
      </c>
      <c r="AN194">
        <v>0.20833333000000001</v>
      </c>
      <c r="AO194">
        <v>87.3837076822916</v>
      </c>
      <c r="AP194">
        <v>10.7618103027343</v>
      </c>
      <c r="AQ194">
        <v>5.5555559999999997E-2</v>
      </c>
      <c r="AR194">
        <v>106.134</v>
      </c>
      <c r="AS194">
        <v>0.31944444</v>
      </c>
      <c r="AT194">
        <v>72</v>
      </c>
      <c r="AU194">
        <v>0.20797721</v>
      </c>
      <c r="AV194">
        <v>0.25641026</v>
      </c>
      <c r="AW194">
        <v>0.26100000000000001</v>
      </c>
      <c r="AX194">
        <v>0.38600000000000001</v>
      </c>
      <c r="AY194">
        <v>0.30399999999999999</v>
      </c>
      <c r="AZ194" t="s">
        <v>624</v>
      </c>
      <c r="BA194">
        <v>16725</v>
      </c>
      <c r="BB194">
        <v>624431</v>
      </c>
    </row>
    <row r="195" spans="1:54" x14ac:dyDescent="0.3">
      <c r="A195" t="s">
        <v>544</v>
      </c>
      <c r="B195" t="s">
        <v>51</v>
      </c>
      <c r="C195">
        <v>33</v>
      </c>
      <c r="D195">
        <v>89</v>
      </c>
      <c r="E195">
        <v>0</v>
      </c>
      <c r="F195">
        <v>5</v>
      </c>
      <c r="G195">
        <v>5</v>
      </c>
      <c r="H195">
        <v>1</v>
      </c>
      <c r="I195">
        <v>0.20253164500000001</v>
      </c>
      <c r="J195">
        <v>7.8651684999999999E-2</v>
      </c>
      <c r="K195">
        <v>0.235955056</v>
      </c>
      <c r="L195">
        <v>0.28089887600000002</v>
      </c>
      <c r="M195">
        <v>0.227848101</v>
      </c>
      <c r="N195">
        <v>2.5316456000000001E-2</v>
      </c>
      <c r="O195">
        <v>0.27118643999999997</v>
      </c>
      <c r="P195">
        <v>1.684210526</v>
      </c>
      <c r="Q195">
        <v>0.13559321999999999</v>
      </c>
      <c r="R195">
        <v>0.54237288100000003</v>
      </c>
      <c r="S195">
        <v>0.32203389799999999</v>
      </c>
      <c r="T195">
        <v>5.2631577999999998E-2</v>
      </c>
      <c r="U195">
        <v>0</v>
      </c>
      <c r="V195">
        <v>6.25E-2</v>
      </c>
      <c r="W195">
        <v>0.24003762006759599</v>
      </c>
      <c r="X195">
        <v>-0.23796503848852399</v>
      </c>
      <c r="Y195">
        <v>51.975114643482101</v>
      </c>
      <c r="Z195">
        <v>0.29166667000000002</v>
      </c>
      <c r="AA195">
        <v>0.70921986000000004</v>
      </c>
      <c r="AB195">
        <v>0.45658262999999999</v>
      </c>
      <c r="AC195">
        <v>0.52380952000000003</v>
      </c>
      <c r="AD195">
        <v>0.92</v>
      </c>
      <c r="AE195">
        <v>0.76687117000000005</v>
      </c>
      <c r="AF195">
        <v>0.39495797999999999</v>
      </c>
      <c r="AG195">
        <v>0.57303371000000003</v>
      </c>
      <c r="AH195">
        <v>0.10644257999999999</v>
      </c>
      <c r="AI195">
        <v>0.32203389999999998</v>
      </c>
      <c r="AJ195">
        <v>0.33898305000000001</v>
      </c>
      <c r="AK195">
        <v>0.33898305000000001</v>
      </c>
      <c r="AL195">
        <v>0.11864407</v>
      </c>
      <c r="AM195">
        <v>0.44067796999999997</v>
      </c>
      <c r="AN195">
        <v>0.44067796999999997</v>
      </c>
      <c r="AO195">
        <v>91.749056541313493</v>
      </c>
      <c r="AP195">
        <v>11.3613591598252</v>
      </c>
      <c r="AQ195">
        <v>3.3898310000000001E-2</v>
      </c>
      <c r="AR195">
        <v>109.176</v>
      </c>
      <c r="AS195">
        <v>0.45762712</v>
      </c>
      <c r="AT195">
        <v>59</v>
      </c>
      <c r="AU195">
        <v>0.16526610999999999</v>
      </c>
      <c r="AV195">
        <v>0.27170867999999998</v>
      </c>
      <c r="AW195">
        <v>0.255</v>
      </c>
      <c r="AX195">
        <v>0.35399999999999998</v>
      </c>
      <c r="AY195">
        <v>0.30399999999999999</v>
      </c>
      <c r="AZ195" t="s">
        <v>544</v>
      </c>
      <c r="BA195">
        <v>19890</v>
      </c>
      <c r="BB195">
        <v>656896</v>
      </c>
    </row>
    <row r="196" spans="1:54" x14ac:dyDescent="0.3">
      <c r="A196" t="s">
        <v>140</v>
      </c>
      <c r="B196" t="s">
        <v>129</v>
      </c>
      <c r="C196">
        <v>43</v>
      </c>
      <c r="D196">
        <v>187</v>
      </c>
      <c r="E196">
        <v>2</v>
      </c>
      <c r="F196">
        <v>18</v>
      </c>
      <c r="G196">
        <v>14</v>
      </c>
      <c r="H196">
        <v>8</v>
      </c>
      <c r="I196">
        <v>0.18787878699999999</v>
      </c>
      <c r="J196">
        <v>0.10160427800000001</v>
      </c>
      <c r="K196">
        <v>0.17647058800000001</v>
      </c>
      <c r="L196">
        <v>0.27807486599999998</v>
      </c>
      <c r="M196">
        <v>0.24848484800000001</v>
      </c>
      <c r="N196">
        <v>6.0606061000000003E-2</v>
      </c>
      <c r="O196">
        <v>0.22137404499999999</v>
      </c>
      <c r="P196">
        <v>1.25</v>
      </c>
      <c r="Q196">
        <v>0.18796992400000001</v>
      </c>
      <c r="R196">
        <v>0.45112781899999999</v>
      </c>
      <c r="S196">
        <v>0.36090225500000001</v>
      </c>
      <c r="T196">
        <v>0.29166666600000002</v>
      </c>
      <c r="U196">
        <v>4.1666665999999998E-2</v>
      </c>
      <c r="V196">
        <v>0.116666666</v>
      </c>
      <c r="W196">
        <v>0.24737806371189</v>
      </c>
      <c r="X196">
        <v>-0.26751755793805698</v>
      </c>
      <c r="Y196">
        <v>57.185697092481597</v>
      </c>
      <c r="Z196">
        <v>0.31468531</v>
      </c>
      <c r="AA196">
        <v>0.67647058999999998</v>
      </c>
      <c r="AB196">
        <v>0.45506418999999998</v>
      </c>
      <c r="AC196">
        <v>0.76296295999999997</v>
      </c>
      <c r="AD196">
        <v>0.875</v>
      </c>
      <c r="AE196">
        <v>0.82758620999999999</v>
      </c>
      <c r="AF196">
        <v>0.38801711999999999</v>
      </c>
      <c r="AG196">
        <v>0.58823528999999997</v>
      </c>
      <c r="AH196">
        <v>7.8459340000000002E-2</v>
      </c>
      <c r="AI196">
        <v>0.39849624</v>
      </c>
      <c r="AJ196">
        <v>0.33834586</v>
      </c>
      <c r="AK196">
        <v>0.26315789000000001</v>
      </c>
      <c r="AL196">
        <v>0.24812029999999999</v>
      </c>
      <c r="AM196">
        <v>0.49624059999999998</v>
      </c>
      <c r="AN196">
        <v>0.25563910000000001</v>
      </c>
      <c r="AO196">
        <v>86.576364228219703</v>
      </c>
      <c r="AP196">
        <v>11.388577547940301</v>
      </c>
      <c r="AQ196">
        <v>4.5112779999999998E-2</v>
      </c>
      <c r="AR196">
        <v>111.51900000000001</v>
      </c>
      <c r="AS196">
        <v>0.31578947000000002</v>
      </c>
      <c r="AT196">
        <v>133</v>
      </c>
      <c r="AU196">
        <v>0.16833096</v>
      </c>
      <c r="AV196">
        <v>0.24679029999999999</v>
      </c>
      <c r="AW196">
        <v>0.23799999999999999</v>
      </c>
      <c r="AX196">
        <v>0.34499999999999997</v>
      </c>
      <c r="AY196">
        <v>0.30399999999999999</v>
      </c>
      <c r="AZ196" t="s">
        <v>140</v>
      </c>
      <c r="BA196">
        <v>25878</v>
      </c>
      <c r="BB196">
        <v>682998</v>
      </c>
    </row>
    <row r="197" spans="1:54" x14ac:dyDescent="0.3">
      <c r="A197" t="s">
        <v>594</v>
      </c>
      <c r="B197" t="s">
        <v>172</v>
      </c>
      <c r="C197">
        <v>44</v>
      </c>
      <c r="D197">
        <v>193</v>
      </c>
      <c r="E197">
        <v>10</v>
      </c>
      <c r="F197">
        <v>28</v>
      </c>
      <c r="G197">
        <v>38</v>
      </c>
      <c r="H197">
        <v>7</v>
      </c>
      <c r="I197">
        <v>0.24858757000000001</v>
      </c>
      <c r="J197">
        <v>6.7357511999999994E-2</v>
      </c>
      <c r="K197">
        <v>0.113989637</v>
      </c>
      <c r="L197">
        <v>0.30051813399999999</v>
      </c>
      <c r="M197">
        <v>0.46327683600000003</v>
      </c>
      <c r="N197">
        <v>0.21468926599999999</v>
      </c>
      <c r="O197">
        <v>0.231292517</v>
      </c>
      <c r="P197">
        <v>0.66666666600000002</v>
      </c>
      <c r="Q197">
        <v>0.17197452199999999</v>
      </c>
      <c r="R197">
        <v>0.33121019099999999</v>
      </c>
      <c r="S197">
        <v>0.49681528600000002</v>
      </c>
      <c r="T197">
        <v>7.6923076000000007E-2</v>
      </c>
      <c r="U197">
        <v>0.128205128</v>
      </c>
      <c r="V197">
        <v>5.7692306999999998E-2</v>
      </c>
      <c r="W197">
        <v>0.32820449356009201</v>
      </c>
      <c r="X197">
        <v>0.85403261758414395</v>
      </c>
      <c r="Y197">
        <v>115.261819208096</v>
      </c>
      <c r="Z197">
        <v>0.35242290999999998</v>
      </c>
      <c r="AA197">
        <v>0.71384614999999996</v>
      </c>
      <c r="AB197">
        <v>0.50320924</v>
      </c>
      <c r="AC197">
        <v>0.78749999999999998</v>
      </c>
      <c r="AD197">
        <v>0.91810345000000004</v>
      </c>
      <c r="AE197">
        <v>0.86479592000000005</v>
      </c>
      <c r="AF197">
        <v>0.41720153999999998</v>
      </c>
      <c r="AG197">
        <v>0.50777201999999999</v>
      </c>
      <c r="AH197">
        <v>6.786172E-2</v>
      </c>
      <c r="AI197">
        <v>0.46496815000000002</v>
      </c>
      <c r="AJ197">
        <v>0.32484076000000001</v>
      </c>
      <c r="AK197">
        <v>0.21019108</v>
      </c>
      <c r="AL197">
        <v>0.12738853999999999</v>
      </c>
      <c r="AM197">
        <v>0.57961783</v>
      </c>
      <c r="AN197">
        <v>0.29299363</v>
      </c>
      <c r="AO197">
        <v>89.258582481971104</v>
      </c>
      <c r="AP197">
        <v>19.659264197716301</v>
      </c>
      <c r="AQ197">
        <v>7.0063689999999998E-2</v>
      </c>
      <c r="AR197">
        <v>108.971</v>
      </c>
      <c r="AS197">
        <v>0.3566879</v>
      </c>
      <c r="AT197">
        <v>157</v>
      </c>
      <c r="AU197">
        <v>0.13828425</v>
      </c>
      <c r="AV197">
        <v>0.20614597000000001</v>
      </c>
      <c r="AW197">
        <v>0.24199999999999999</v>
      </c>
      <c r="AX197">
        <v>0.39900000000000002</v>
      </c>
      <c r="AY197">
        <v>0.30199999999999999</v>
      </c>
      <c r="AZ197" t="s">
        <v>184</v>
      </c>
      <c r="BA197">
        <v>13510</v>
      </c>
      <c r="BB197">
        <v>608070</v>
      </c>
    </row>
    <row r="198" spans="1:54" x14ac:dyDescent="0.3">
      <c r="A198" t="s">
        <v>186</v>
      </c>
      <c r="B198" t="s">
        <v>27</v>
      </c>
      <c r="C198">
        <v>22</v>
      </c>
      <c r="D198">
        <v>98</v>
      </c>
      <c r="E198">
        <v>2</v>
      </c>
      <c r="F198">
        <v>13</v>
      </c>
      <c r="G198">
        <v>9</v>
      </c>
      <c r="H198">
        <v>0</v>
      </c>
      <c r="I198">
        <v>0.19767441799999999</v>
      </c>
      <c r="J198">
        <v>0.112244897</v>
      </c>
      <c r="K198">
        <v>0.18367346900000001</v>
      </c>
      <c r="L198">
        <v>0.29591836700000002</v>
      </c>
      <c r="M198">
        <v>0.30232558100000001</v>
      </c>
      <c r="N198">
        <v>0.10465116300000001</v>
      </c>
      <c r="O198">
        <v>0.22727272700000001</v>
      </c>
      <c r="P198">
        <v>2.3529411759999999</v>
      </c>
      <c r="Q198">
        <v>0.149253731</v>
      </c>
      <c r="R198">
        <v>0.59701492499999997</v>
      </c>
      <c r="S198">
        <v>0.253731343</v>
      </c>
      <c r="T198">
        <v>0</v>
      </c>
      <c r="U198">
        <v>0.117647058</v>
      </c>
      <c r="V198">
        <v>0.125</v>
      </c>
      <c r="W198">
        <v>0.27609764982242901</v>
      </c>
      <c r="X198">
        <v>0.29556133766708098</v>
      </c>
      <c r="Y198">
        <v>81.6906608028807</v>
      </c>
      <c r="Z198">
        <v>0.2300885</v>
      </c>
      <c r="AA198">
        <v>0.63428571</v>
      </c>
      <c r="AB198">
        <v>0.40648379000000001</v>
      </c>
      <c r="AC198">
        <v>0.84615384999999999</v>
      </c>
      <c r="AD198">
        <v>0.90990990999999999</v>
      </c>
      <c r="AE198">
        <v>0.88957054999999996</v>
      </c>
      <c r="AF198">
        <v>0.43640898</v>
      </c>
      <c r="AG198">
        <v>0.58163264999999997</v>
      </c>
      <c r="AH198">
        <v>4.4887780000000002E-2</v>
      </c>
      <c r="AI198">
        <v>0.41176470999999998</v>
      </c>
      <c r="AJ198">
        <v>0.33823529000000002</v>
      </c>
      <c r="AK198">
        <v>0.25</v>
      </c>
      <c r="AL198">
        <v>0.23529412</v>
      </c>
      <c r="AM198">
        <v>0.54411765000000001</v>
      </c>
      <c r="AN198">
        <v>0.22058823999999999</v>
      </c>
      <c r="AO198">
        <v>86.390340776585802</v>
      </c>
      <c r="AP198">
        <v>5.5861196944962597</v>
      </c>
      <c r="AQ198">
        <v>4.4117650000000001E-2</v>
      </c>
      <c r="AR198">
        <v>110.74299999999999</v>
      </c>
      <c r="AS198">
        <v>0.29411765000000001</v>
      </c>
      <c r="AT198">
        <v>68</v>
      </c>
      <c r="AU198">
        <v>0.19700748000000001</v>
      </c>
      <c r="AV198">
        <v>0.24189526</v>
      </c>
      <c r="AW198">
        <v>0.22900000000000001</v>
      </c>
      <c r="AX198">
        <v>0.34899999999999998</v>
      </c>
      <c r="AY198">
        <v>0.30199999999999999</v>
      </c>
      <c r="AZ198" t="s">
        <v>186</v>
      </c>
      <c r="BA198">
        <v>15491</v>
      </c>
      <c r="BB198">
        <v>641487</v>
      </c>
    </row>
    <row r="199" spans="1:54" x14ac:dyDescent="0.3">
      <c r="A199" t="s">
        <v>348</v>
      </c>
      <c r="B199" t="s">
        <v>272</v>
      </c>
      <c r="C199">
        <v>38</v>
      </c>
      <c r="D199">
        <v>127</v>
      </c>
      <c r="E199">
        <v>3</v>
      </c>
      <c r="F199">
        <v>15</v>
      </c>
      <c r="G199">
        <v>13</v>
      </c>
      <c r="H199">
        <v>6</v>
      </c>
      <c r="I199">
        <v>0.17431192600000001</v>
      </c>
      <c r="J199">
        <v>7.8740157000000005E-2</v>
      </c>
      <c r="K199">
        <v>0.38582677100000001</v>
      </c>
      <c r="L199">
        <v>0.26400000000000001</v>
      </c>
      <c r="M199">
        <v>0.29357798099999999</v>
      </c>
      <c r="N199">
        <v>0.119266055</v>
      </c>
      <c r="O199">
        <v>0.27118643999999997</v>
      </c>
      <c r="P199">
        <v>1.2608695649999999</v>
      </c>
      <c r="Q199">
        <v>0.16129032200000001</v>
      </c>
      <c r="R199">
        <v>0.467741935</v>
      </c>
      <c r="S199">
        <v>0.37096774100000002</v>
      </c>
      <c r="T199">
        <v>8.6956520999999995E-2</v>
      </c>
      <c r="U199">
        <v>0.130434782</v>
      </c>
      <c r="V199">
        <v>3.4482758000000002E-2</v>
      </c>
      <c r="W199">
        <v>0.25560912990570001</v>
      </c>
      <c r="X199">
        <v>-4.9457974598647703E-2</v>
      </c>
      <c r="Y199">
        <v>67.937366377421597</v>
      </c>
      <c r="Z199">
        <v>0.32993197000000002</v>
      </c>
      <c r="AA199">
        <v>0.65740741000000003</v>
      </c>
      <c r="AB199">
        <v>0.46862745</v>
      </c>
      <c r="AC199">
        <v>0.4742268</v>
      </c>
      <c r="AD199">
        <v>0.71830985999999997</v>
      </c>
      <c r="AE199">
        <v>0.61924685999999995</v>
      </c>
      <c r="AF199">
        <v>0.42352941</v>
      </c>
      <c r="AG199">
        <v>0.69291338999999996</v>
      </c>
      <c r="AH199">
        <v>0.17843137000000001</v>
      </c>
      <c r="AI199">
        <v>0.36507937000000001</v>
      </c>
      <c r="AJ199">
        <v>0.39682539999999999</v>
      </c>
      <c r="AK199">
        <v>0.23809524000000001</v>
      </c>
      <c r="AL199">
        <v>7.9365080000000005E-2</v>
      </c>
      <c r="AM199">
        <v>0.55555555999999995</v>
      </c>
      <c r="AN199">
        <v>0.36507937000000001</v>
      </c>
      <c r="AO199">
        <v>88.079172442036295</v>
      </c>
      <c r="AP199">
        <v>12.7459578975554</v>
      </c>
      <c r="AQ199">
        <v>0.109375</v>
      </c>
      <c r="AR199">
        <v>110.97199999999999</v>
      </c>
      <c r="AS199">
        <v>0.421875</v>
      </c>
      <c r="AT199">
        <v>64</v>
      </c>
      <c r="AU199">
        <v>0.18431373000000001</v>
      </c>
      <c r="AV199">
        <v>0.36274509999999999</v>
      </c>
      <c r="AW199">
        <v>0.20399999999999999</v>
      </c>
      <c r="AX199">
        <v>0.38100000000000001</v>
      </c>
      <c r="AY199">
        <v>0.30199999999999999</v>
      </c>
      <c r="AZ199" t="s">
        <v>348</v>
      </c>
      <c r="BA199">
        <v>17452</v>
      </c>
      <c r="BB199">
        <v>642350</v>
      </c>
    </row>
    <row r="200" spans="1:54" x14ac:dyDescent="0.3">
      <c r="A200" t="s">
        <v>177</v>
      </c>
      <c r="B200" t="s">
        <v>35</v>
      </c>
      <c r="C200">
        <v>40</v>
      </c>
      <c r="D200">
        <v>157</v>
      </c>
      <c r="E200">
        <v>5</v>
      </c>
      <c r="F200">
        <v>19</v>
      </c>
      <c r="G200">
        <v>27</v>
      </c>
      <c r="H200">
        <v>1</v>
      </c>
      <c r="I200">
        <v>0.27586206800000002</v>
      </c>
      <c r="J200">
        <v>6.3694266999999999E-2</v>
      </c>
      <c r="K200">
        <v>0.191082802</v>
      </c>
      <c r="L200">
        <v>0.324840764</v>
      </c>
      <c r="M200">
        <v>0.4</v>
      </c>
      <c r="N200">
        <v>0.12413793200000001</v>
      </c>
      <c r="O200">
        <v>0.31531531499999998</v>
      </c>
      <c r="P200">
        <v>1.2272727269999999</v>
      </c>
      <c r="Q200">
        <v>0.15517241300000001</v>
      </c>
      <c r="R200">
        <v>0.46551724100000003</v>
      </c>
      <c r="S200">
        <v>0.37931034400000002</v>
      </c>
      <c r="T200">
        <v>9.0909089999999998E-2</v>
      </c>
      <c r="U200">
        <v>0.113636363</v>
      </c>
      <c r="V200">
        <v>1.8518518000000001E-2</v>
      </c>
      <c r="W200">
        <v>0.32188594910749202</v>
      </c>
      <c r="X200">
        <v>0.944573451281148</v>
      </c>
      <c r="Y200">
        <v>106.46058388544699</v>
      </c>
      <c r="Z200">
        <v>0.35076922999999999</v>
      </c>
      <c r="AA200">
        <v>0.7421875</v>
      </c>
      <c r="AB200">
        <v>0.52323580000000003</v>
      </c>
      <c r="AC200">
        <v>0.73684210999999999</v>
      </c>
      <c r="AD200">
        <v>0.9</v>
      </c>
      <c r="AE200">
        <v>0.83881578999999995</v>
      </c>
      <c r="AF200">
        <v>0.44061961999999999</v>
      </c>
      <c r="AG200">
        <v>0.63694267999999998</v>
      </c>
      <c r="AH200">
        <v>8.4337350000000005E-2</v>
      </c>
      <c r="AI200">
        <v>0.43965516999999998</v>
      </c>
      <c r="AJ200">
        <v>0.32758620999999999</v>
      </c>
      <c r="AK200">
        <v>0.23275862</v>
      </c>
      <c r="AL200">
        <v>9.4827590000000003E-2</v>
      </c>
      <c r="AM200">
        <v>0.58620689999999998</v>
      </c>
      <c r="AN200">
        <v>0.31896552</v>
      </c>
      <c r="AO200">
        <v>89.360755657327502</v>
      </c>
      <c r="AP200">
        <v>12.4911193847656</v>
      </c>
      <c r="AQ200">
        <v>6.0344830000000002E-2</v>
      </c>
      <c r="AR200">
        <v>109.803</v>
      </c>
      <c r="AS200">
        <v>0.39655172</v>
      </c>
      <c r="AT200">
        <v>116</v>
      </c>
      <c r="AU200">
        <v>0.13941480000000001</v>
      </c>
      <c r="AV200">
        <v>0.22375215000000001</v>
      </c>
      <c r="AW200">
        <v>0.247</v>
      </c>
      <c r="AX200">
        <v>0.39100000000000001</v>
      </c>
      <c r="AY200">
        <v>0.30099999999999999</v>
      </c>
      <c r="AZ200" t="s">
        <v>177</v>
      </c>
      <c r="BA200">
        <v>16930</v>
      </c>
      <c r="BB200">
        <v>641680</v>
      </c>
    </row>
    <row r="201" spans="1:54" x14ac:dyDescent="0.3">
      <c r="A201" t="s">
        <v>399</v>
      </c>
      <c r="B201" t="s">
        <v>271</v>
      </c>
      <c r="C201">
        <v>38</v>
      </c>
      <c r="D201">
        <v>124</v>
      </c>
      <c r="E201">
        <v>3</v>
      </c>
      <c r="F201">
        <v>14</v>
      </c>
      <c r="G201">
        <v>11</v>
      </c>
      <c r="H201">
        <v>3</v>
      </c>
      <c r="I201">
        <v>0.215517241</v>
      </c>
      <c r="J201">
        <v>4.8387095999999997E-2</v>
      </c>
      <c r="K201">
        <v>0.16129032200000001</v>
      </c>
      <c r="L201">
        <v>0.26016260099999999</v>
      </c>
      <c r="M201">
        <v>0.33620689599999998</v>
      </c>
      <c r="N201">
        <v>0.12068965500000001</v>
      </c>
      <c r="O201">
        <v>0.236559139</v>
      </c>
      <c r="P201">
        <v>1.454545454</v>
      </c>
      <c r="Q201">
        <v>0.15625</v>
      </c>
      <c r="R201">
        <v>0.5</v>
      </c>
      <c r="S201">
        <v>0.34375</v>
      </c>
      <c r="T201">
        <v>6.0606060000000003E-2</v>
      </c>
      <c r="U201">
        <v>9.0909089999999998E-2</v>
      </c>
      <c r="V201">
        <v>6.25E-2</v>
      </c>
      <c r="W201">
        <v>0.26577840054907398</v>
      </c>
      <c r="X201">
        <v>0.16016589118409</v>
      </c>
      <c r="Y201">
        <v>66.254638961673507</v>
      </c>
      <c r="Z201">
        <v>0.34251968999999999</v>
      </c>
      <c r="AA201">
        <v>0.60317460000000001</v>
      </c>
      <c r="AB201">
        <v>0.45372459999999998</v>
      </c>
      <c r="AC201">
        <v>0.74712643999999995</v>
      </c>
      <c r="AD201">
        <v>0.97368421000000005</v>
      </c>
      <c r="AE201">
        <v>0.87562189000000001</v>
      </c>
      <c r="AF201">
        <v>0.42663656999999999</v>
      </c>
      <c r="AG201">
        <v>0.48387097000000001</v>
      </c>
      <c r="AH201">
        <v>5.6433410000000003E-2</v>
      </c>
      <c r="AI201">
        <v>0.38144329999999999</v>
      </c>
      <c r="AJ201">
        <v>0.37113402000000001</v>
      </c>
      <c r="AK201">
        <v>0.24742268000000001</v>
      </c>
      <c r="AL201">
        <v>0.15463917999999999</v>
      </c>
      <c r="AM201">
        <v>0.56701031000000002</v>
      </c>
      <c r="AN201">
        <v>0.27835051999999999</v>
      </c>
      <c r="AO201">
        <v>90.3522135416666</v>
      </c>
      <c r="AP201">
        <v>8.6522839864095005</v>
      </c>
      <c r="AQ201">
        <v>5.1546389999999997E-2</v>
      </c>
      <c r="AR201">
        <v>108.96599999999999</v>
      </c>
      <c r="AS201">
        <v>0.40206185999999999</v>
      </c>
      <c r="AT201">
        <v>97</v>
      </c>
      <c r="AU201">
        <v>0.19413093000000001</v>
      </c>
      <c r="AV201">
        <v>0.25056433</v>
      </c>
      <c r="AW201">
        <v>0.25</v>
      </c>
      <c r="AX201">
        <v>0.4</v>
      </c>
      <c r="AY201">
        <v>0.30099999999999999</v>
      </c>
      <c r="AZ201" t="s">
        <v>399</v>
      </c>
      <c r="BA201">
        <v>21614</v>
      </c>
      <c r="BB201">
        <v>664728</v>
      </c>
    </row>
    <row r="202" spans="1:54" x14ac:dyDescent="0.3">
      <c r="A202" t="s">
        <v>79</v>
      </c>
      <c r="B202" t="s">
        <v>271</v>
      </c>
      <c r="C202">
        <v>41</v>
      </c>
      <c r="D202">
        <v>143</v>
      </c>
      <c r="E202">
        <v>4</v>
      </c>
      <c r="F202">
        <v>11</v>
      </c>
      <c r="G202">
        <v>12</v>
      </c>
      <c r="H202">
        <v>2</v>
      </c>
      <c r="I202">
        <v>0.18045112699999999</v>
      </c>
      <c r="J202">
        <v>6.9930068999999997E-2</v>
      </c>
      <c r="K202">
        <v>0.26573426500000003</v>
      </c>
      <c r="L202">
        <v>0.23776223699999999</v>
      </c>
      <c r="M202">
        <v>0.35338345799999998</v>
      </c>
      <c r="N202">
        <v>0.17293233099999999</v>
      </c>
      <c r="O202">
        <v>0.219780219</v>
      </c>
      <c r="P202">
        <v>1</v>
      </c>
      <c r="Q202">
        <v>0.178947368</v>
      </c>
      <c r="R202">
        <v>0.41052631499999997</v>
      </c>
      <c r="S202">
        <v>0.41052631499999997</v>
      </c>
      <c r="T202">
        <v>0.102564102</v>
      </c>
      <c r="U202">
        <v>0.102564102</v>
      </c>
      <c r="V202">
        <v>7.6923076000000007E-2</v>
      </c>
      <c r="W202">
        <v>0.25785464048385598</v>
      </c>
      <c r="X202">
        <v>-0.12999191460832199</v>
      </c>
      <c r="Y202">
        <v>60.822947016107697</v>
      </c>
      <c r="Z202">
        <v>0.32163743</v>
      </c>
      <c r="AA202">
        <v>0.75102040999999997</v>
      </c>
      <c r="AB202">
        <v>0.50085179000000002</v>
      </c>
      <c r="AC202">
        <v>0.65454544999999997</v>
      </c>
      <c r="AD202">
        <v>0.76086957</v>
      </c>
      <c r="AE202">
        <v>0.72108844000000005</v>
      </c>
      <c r="AF202">
        <v>0.41737648999999999</v>
      </c>
      <c r="AG202">
        <v>0.60139860000000001</v>
      </c>
      <c r="AH202">
        <v>0.13969335999999999</v>
      </c>
      <c r="AI202">
        <v>0.45263157999999998</v>
      </c>
      <c r="AJ202">
        <v>0.28421053000000002</v>
      </c>
      <c r="AK202">
        <v>0.26315789000000001</v>
      </c>
      <c r="AL202">
        <v>0.14736842</v>
      </c>
      <c r="AM202">
        <v>0.51578946999999997</v>
      </c>
      <c r="AN202">
        <v>0.33684210999999997</v>
      </c>
      <c r="AO202">
        <v>91.147368421052605</v>
      </c>
      <c r="AP202">
        <v>15.1856252569901</v>
      </c>
      <c r="AQ202">
        <v>8.4210530000000006E-2</v>
      </c>
      <c r="AR202">
        <v>112.852</v>
      </c>
      <c r="AS202">
        <v>0.43157895000000002</v>
      </c>
      <c r="AT202">
        <v>95</v>
      </c>
      <c r="AU202">
        <v>0.13458261999999999</v>
      </c>
      <c r="AV202">
        <v>0.27427597999999997</v>
      </c>
      <c r="AW202">
        <v>0.23</v>
      </c>
      <c r="AX202">
        <v>0.42</v>
      </c>
      <c r="AY202">
        <v>0.30099999999999999</v>
      </c>
      <c r="AZ202" t="s">
        <v>79</v>
      </c>
      <c r="BA202">
        <v>22197</v>
      </c>
      <c r="BB202">
        <v>669004</v>
      </c>
    </row>
    <row r="203" spans="1:54" x14ac:dyDescent="0.3">
      <c r="A203" t="s">
        <v>548</v>
      </c>
      <c r="B203" t="s">
        <v>279</v>
      </c>
      <c r="C203">
        <v>34</v>
      </c>
      <c r="D203">
        <v>117</v>
      </c>
      <c r="E203">
        <v>0</v>
      </c>
      <c r="F203">
        <v>20</v>
      </c>
      <c r="G203">
        <v>8</v>
      </c>
      <c r="H203">
        <v>14</v>
      </c>
      <c r="I203">
        <v>0.26213592200000002</v>
      </c>
      <c r="J203">
        <v>5.9829058999999997E-2</v>
      </c>
      <c r="K203">
        <v>0.17094017</v>
      </c>
      <c r="L203">
        <v>0.33043478199999998</v>
      </c>
      <c r="M203">
        <v>0.32038834900000002</v>
      </c>
      <c r="N203">
        <v>5.8252427000000002E-2</v>
      </c>
      <c r="O203">
        <v>0.321428571</v>
      </c>
      <c r="P203">
        <v>2.9333333330000002</v>
      </c>
      <c r="Q203">
        <v>0.22368420999999999</v>
      </c>
      <c r="R203">
        <v>0.57894736800000002</v>
      </c>
      <c r="S203">
        <v>0.19736842099999999</v>
      </c>
      <c r="T203">
        <v>0.2</v>
      </c>
      <c r="U203">
        <v>0</v>
      </c>
      <c r="V203">
        <v>6.8181818000000005E-2</v>
      </c>
      <c r="W203">
        <v>0.29708576928014302</v>
      </c>
      <c r="X203">
        <v>0.75178647501597895</v>
      </c>
      <c r="Y203">
        <v>90.777088445450502</v>
      </c>
      <c r="Z203">
        <v>0.28054298999999999</v>
      </c>
      <c r="AA203">
        <v>0.59223300999999995</v>
      </c>
      <c r="AB203">
        <v>0.43091334999999997</v>
      </c>
      <c r="AC203">
        <v>0.74193547999999998</v>
      </c>
      <c r="AD203">
        <v>0.88524590000000003</v>
      </c>
      <c r="AE203">
        <v>0.83695651999999998</v>
      </c>
      <c r="AF203">
        <v>0.48243560000000002</v>
      </c>
      <c r="AG203">
        <v>0.62393162000000002</v>
      </c>
      <c r="AH203">
        <v>7.0257609999999998E-2</v>
      </c>
      <c r="AI203">
        <v>0.30232557999999998</v>
      </c>
      <c r="AJ203">
        <v>0.37209302</v>
      </c>
      <c r="AK203">
        <v>0.32558140000000002</v>
      </c>
      <c r="AL203">
        <v>0.25581395000000001</v>
      </c>
      <c r="AM203">
        <v>0.51162790999999996</v>
      </c>
      <c r="AN203">
        <v>0.23255814</v>
      </c>
      <c r="AO203">
        <v>83.816129985608498</v>
      </c>
      <c r="AP203">
        <v>-0.58319689098157301</v>
      </c>
      <c r="AQ203">
        <v>0</v>
      </c>
      <c r="AR203">
        <v>106.744</v>
      </c>
      <c r="AS203">
        <v>0.30232557999999998</v>
      </c>
      <c r="AT203">
        <v>86</v>
      </c>
      <c r="AU203">
        <v>0.21077282999999999</v>
      </c>
      <c r="AV203">
        <v>0.28103043999999999</v>
      </c>
      <c r="AW203">
        <v>0.26700000000000002</v>
      </c>
      <c r="AX203">
        <v>0.32800000000000001</v>
      </c>
      <c r="AY203">
        <v>0.30099999999999999</v>
      </c>
      <c r="AZ203" t="s">
        <v>548</v>
      </c>
      <c r="BA203">
        <v>29931</v>
      </c>
      <c r="BB203">
        <v>696285</v>
      </c>
    </row>
    <row r="204" spans="1:54" x14ac:dyDescent="0.3">
      <c r="A204" t="s">
        <v>149</v>
      </c>
      <c r="B204" t="s">
        <v>32</v>
      </c>
      <c r="C204">
        <v>43</v>
      </c>
      <c r="D204">
        <v>186</v>
      </c>
      <c r="E204">
        <v>3</v>
      </c>
      <c r="F204">
        <v>17</v>
      </c>
      <c r="G204">
        <v>22</v>
      </c>
      <c r="H204">
        <v>0</v>
      </c>
      <c r="I204">
        <v>0.26785714199999999</v>
      </c>
      <c r="J204">
        <v>6.9892472999999997E-2</v>
      </c>
      <c r="K204">
        <v>0.16666666599999999</v>
      </c>
      <c r="L204">
        <v>0.322580645</v>
      </c>
      <c r="M204">
        <v>0.375</v>
      </c>
      <c r="N204">
        <v>0.10714285799999999</v>
      </c>
      <c r="O204">
        <v>0.30656934299999999</v>
      </c>
      <c r="P204">
        <v>1.038461538</v>
      </c>
      <c r="Q204">
        <v>0.242857142</v>
      </c>
      <c r="R204">
        <v>0.38571428499999999</v>
      </c>
      <c r="S204">
        <v>0.37142857099999999</v>
      </c>
      <c r="T204">
        <v>0.21153846100000001</v>
      </c>
      <c r="U204">
        <v>5.7692306999999998E-2</v>
      </c>
      <c r="V204">
        <v>9.2592592000000001E-2</v>
      </c>
      <c r="W204">
        <v>0.31021917955849698</v>
      </c>
      <c r="X204">
        <v>1.0301789183099299</v>
      </c>
      <c r="Y204">
        <v>102.449760932362</v>
      </c>
      <c r="Z204">
        <v>0.3144208</v>
      </c>
      <c r="AA204">
        <v>0.60194175000000005</v>
      </c>
      <c r="AB204">
        <v>0.43579235</v>
      </c>
      <c r="AC204">
        <v>0.71428570999999996</v>
      </c>
      <c r="AD204">
        <v>0.89784945999999999</v>
      </c>
      <c r="AE204">
        <v>0.82131661</v>
      </c>
      <c r="AF204">
        <v>0.42213115000000001</v>
      </c>
      <c r="AG204">
        <v>0.60215054000000001</v>
      </c>
      <c r="AH204">
        <v>7.7656680000000006E-2</v>
      </c>
      <c r="AI204">
        <v>0.49285714000000003</v>
      </c>
      <c r="AJ204">
        <v>0.29285714000000002</v>
      </c>
      <c r="AK204">
        <v>0.21428570999999999</v>
      </c>
      <c r="AL204">
        <v>0.22857142999999999</v>
      </c>
      <c r="AM204">
        <v>0.52142856999999998</v>
      </c>
      <c r="AN204">
        <v>0.25</v>
      </c>
      <c r="AO204">
        <v>85.875697544642804</v>
      </c>
      <c r="AP204">
        <v>16.694691685267799</v>
      </c>
      <c r="AQ204">
        <v>2.1428570000000001E-2</v>
      </c>
      <c r="AR204">
        <v>106.5</v>
      </c>
      <c r="AS204">
        <v>0.28571428999999998</v>
      </c>
      <c r="AT204">
        <v>140</v>
      </c>
      <c r="AU204">
        <v>0.20844687000000001</v>
      </c>
      <c r="AV204">
        <v>0.28610353999999999</v>
      </c>
      <c r="AW204">
        <v>0.25600000000000001</v>
      </c>
      <c r="AX204">
        <v>0.35399999999999998</v>
      </c>
      <c r="AY204">
        <v>0.29899999999999999</v>
      </c>
      <c r="AZ204" t="s">
        <v>149</v>
      </c>
      <c r="BA204">
        <v>9777</v>
      </c>
      <c r="BB204">
        <v>571448</v>
      </c>
    </row>
    <row r="205" spans="1:54" x14ac:dyDescent="0.3">
      <c r="A205" t="s">
        <v>96</v>
      </c>
      <c r="B205" t="s">
        <v>23</v>
      </c>
      <c r="C205">
        <v>30</v>
      </c>
      <c r="D205">
        <v>113</v>
      </c>
      <c r="E205">
        <v>1</v>
      </c>
      <c r="F205">
        <v>9</v>
      </c>
      <c r="G205">
        <v>6</v>
      </c>
      <c r="H205">
        <v>0</v>
      </c>
      <c r="I205">
        <v>0.17307692299999999</v>
      </c>
      <c r="J205">
        <v>5.3097344999999997E-2</v>
      </c>
      <c r="K205">
        <v>0.194690265</v>
      </c>
      <c r="L205">
        <v>0.230088495</v>
      </c>
      <c r="M205">
        <v>0.240384615</v>
      </c>
      <c r="N205">
        <v>6.7307692000000002E-2</v>
      </c>
      <c r="O205">
        <v>0.20731707299999999</v>
      </c>
      <c r="P205">
        <v>2.5789473680000001</v>
      </c>
      <c r="Q205">
        <v>0.180722891</v>
      </c>
      <c r="R205">
        <v>0.59036144499999998</v>
      </c>
      <c r="S205">
        <v>0.22891566199999999</v>
      </c>
      <c r="T205">
        <v>0.105263157</v>
      </c>
      <c r="U205">
        <v>5.2631577999999998E-2</v>
      </c>
      <c r="V205">
        <v>0.14285714199999999</v>
      </c>
      <c r="W205">
        <v>0.216114094299552</v>
      </c>
      <c r="X205">
        <v>-0.58006279129131899</v>
      </c>
      <c r="Y205">
        <v>34.446218501635201</v>
      </c>
      <c r="Z205">
        <v>0.34051724</v>
      </c>
      <c r="AA205">
        <v>0.69587628999999995</v>
      </c>
      <c r="AB205">
        <v>0.50234741999999999</v>
      </c>
      <c r="AC205">
        <v>0.72151898999999997</v>
      </c>
      <c r="AD205">
        <v>0.8</v>
      </c>
      <c r="AE205">
        <v>0.77102804000000003</v>
      </c>
      <c r="AF205">
        <v>0.45539906000000002</v>
      </c>
      <c r="AG205">
        <v>0.65486725999999995</v>
      </c>
      <c r="AH205">
        <v>0.11502347</v>
      </c>
      <c r="AI205">
        <v>0.39759035999999998</v>
      </c>
      <c r="AJ205">
        <v>0.43373494000000001</v>
      </c>
      <c r="AK205">
        <v>0.16867470000000001</v>
      </c>
      <c r="AL205">
        <v>0.28915663000000003</v>
      </c>
      <c r="AM205">
        <v>0.38554217000000002</v>
      </c>
      <c r="AN205">
        <v>0.32530120000000001</v>
      </c>
      <c r="AO205">
        <v>87.043861947408502</v>
      </c>
      <c r="AP205">
        <v>1.14544854513028</v>
      </c>
      <c r="AQ205">
        <v>3.6144580000000003E-2</v>
      </c>
      <c r="AR205">
        <v>113.748</v>
      </c>
      <c r="AS205">
        <v>0.37349398</v>
      </c>
      <c r="AT205">
        <v>83</v>
      </c>
      <c r="AU205">
        <v>0.15962440999999999</v>
      </c>
      <c r="AV205">
        <v>0.27464789000000001</v>
      </c>
      <c r="AW205">
        <v>0.24399999999999999</v>
      </c>
      <c r="AX205">
        <v>0.37</v>
      </c>
      <c r="AY205">
        <v>0.29899999999999999</v>
      </c>
      <c r="AZ205" t="s">
        <v>96</v>
      </c>
      <c r="BA205">
        <v>11615</v>
      </c>
      <c r="BB205">
        <v>592273</v>
      </c>
    </row>
    <row r="206" spans="1:54" x14ac:dyDescent="0.3">
      <c r="A206" t="s">
        <v>18</v>
      </c>
      <c r="B206" t="s">
        <v>277</v>
      </c>
      <c r="C206">
        <v>45</v>
      </c>
      <c r="D206">
        <v>187</v>
      </c>
      <c r="E206">
        <v>5</v>
      </c>
      <c r="F206">
        <v>25</v>
      </c>
      <c r="G206">
        <v>20</v>
      </c>
      <c r="H206">
        <v>4</v>
      </c>
      <c r="I206">
        <v>0.21839080399999999</v>
      </c>
      <c r="J206">
        <v>5.8823528999999999E-2</v>
      </c>
      <c r="K206">
        <v>0.25668449100000001</v>
      </c>
      <c r="L206">
        <v>0.27272727200000002</v>
      </c>
      <c r="M206">
        <v>0.36206896500000002</v>
      </c>
      <c r="N206">
        <v>0.143678161</v>
      </c>
      <c r="O206">
        <v>0.27272727200000002</v>
      </c>
      <c r="P206">
        <v>0.96296296199999998</v>
      </c>
      <c r="Q206">
        <v>0.15873015800000001</v>
      </c>
      <c r="R206">
        <v>0.41269841200000001</v>
      </c>
      <c r="S206">
        <v>0.42857142799999998</v>
      </c>
      <c r="T206">
        <v>0.20370370300000001</v>
      </c>
      <c r="U206">
        <v>9.2592592000000001E-2</v>
      </c>
      <c r="V206">
        <v>0.115384615</v>
      </c>
      <c r="W206">
        <v>0.28040601393227899</v>
      </c>
      <c r="X206">
        <v>0.39668860251645799</v>
      </c>
      <c r="Y206">
        <v>83.636553888319696</v>
      </c>
      <c r="Z206">
        <v>0.31463415</v>
      </c>
      <c r="AA206">
        <v>0.65597667999999998</v>
      </c>
      <c r="AB206">
        <v>0.47011952000000001</v>
      </c>
      <c r="AC206">
        <v>0.70542636000000003</v>
      </c>
      <c r="AD206">
        <v>0.83111111000000004</v>
      </c>
      <c r="AE206">
        <v>0.78531072999999996</v>
      </c>
      <c r="AF206">
        <v>0.45551129000000001</v>
      </c>
      <c r="AG206">
        <v>0.65240642000000004</v>
      </c>
      <c r="AH206">
        <v>0.10079576</v>
      </c>
      <c r="AI206">
        <v>0.34126983999999999</v>
      </c>
      <c r="AJ206">
        <v>0.35714286000000001</v>
      </c>
      <c r="AK206">
        <v>0.3015873</v>
      </c>
      <c r="AL206">
        <v>0.18253968000000001</v>
      </c>
      <c r="AM206">
        <v>0.46825397000000002</v>
      </c>
      <c r="AN206">
        <v>0.34920635</v>
      </c>
      <c r="AO206">
        <v>92.127177889384896</v>
      </c>
      <c r="AP206">
        <v>15.3670751178075</v>
      </c>
      <c r="AQ206">
        <v>7.9365080000000005E-2</v>
      </c>
      <c r="AR206">
        <v>113.544</v>
      </c>
      <c r="AS206">
        <v>0.46031746000000001</v>
      </c>
      <c r="AT206">
        <v>126</v>
      </c>
      <c r="AU206">
        <v>0.19628646999999999</v>
      </c>
      <c r="AV206">
        <v>0.29708223</v>
      </c>
      <c r="AW206">
        <v>0.24099999999999999</v>
      </c>
      <c r="AX206">
        <v>0.39800000000000002</v>
      </c>
      <c r="AY206">
        <v>0.29899999999999999</v>
      </c>
      <c r="AZ206" t="s">
        <v>18</v>
      </c>
      <c r="BA206">
        <v>16505</v>
      </c>
      <c r="BB206">
        <v>656305</v>
      </c>
    </row>
    <row r="207" spans="1:54" x14ac:dyDescent="0.3">
      <c r="A207" t="s">
        <v>281</v>
      </c>
      <c r="B207" t="s">
        <v>129</v>
      </c>
      <c r="C207">
        <v>41</v>
      </c>
      <c r="D207">
        <v>185</v>
      </c>
      <c r="E207">
        <v>5</v>
      </c>
      <c r="F207">
        <v>23</v>
      </c>
      <c r="G207">
        <v>25</v>
      </c>
      <c r="H207">
        <v>2</v>
      </c>
      <c r="I207">
        <v>0.225433526</v>
      </c>
      <c r="J207">
        <v>5.9459458999999999E-2</v>
      </c>
      <c r="K207">
        <v>0.19459459400000001</v>
      </c>
      <c r="L207">
        <v>0.27567567500000001</v>
      </c>
      <c r="M207">
        <v>0.36416184899999998</v>
      </c>
      <c r="N207">
        <v>0.13872832299999999</v>
      </c>
      <c r="O207">
        <v>0.25757575700000002</v>
      </c>
      <c r="P207">
        <v>0.89473684200000003</v>
      </c>
      <c r="Q207">
        <v>0.21167883200000001</v>
      </c>
      <c r="R207">
        <v>0.37226277299999999</v>
      </c>
      <c r="S207">
        <v>0.416058394</v>
      </c>
      <c r="T207">
        <v>0.105263157</v>
      </c>
      <c r="U207">
        <v>8.7719298000000001E-2</v>
      </c>
      <c r="V207">
        <v>1.9607843E-2</v>
      </c>
      <c r="W207">
        <v>0.28450617049191401</v>
      </c>
      <c r="X207">
        <v>0.45475467616401999</v>
      </c>
      <c r="Y207">
        <v>82.396628624173502</v>
      </c>
      <c r="Z207">
        <v>0.33660933999999998</v>
      </c>
      <c r="AA207">
        <v>0.71521036000000004</v>
      </c>
      <c r="AB207">
        <v>0.5</v>
      </c>
      <c r="AC207">
        <v>0.64233576999999997</v>
      </c>
      <c r="AD207">
        <v>0.89592760000000005</v>
      </c>
      <c r="AE207">
        <v>0.79888267999999996</v>
      </c>
      <c r="AF207">
        <v>0.43156424999999998</v>
      </c>
      <c r="AG207">
        <v>0.62702703000000004</v>
      </c>
      <c r="AH207">
        <v>0.10041841</v>
      </c>
      <c r="AI207">
        <v>0.40875911999999998</v>
      </c>
      <c r="AJ207">
        <v>0.30656934000000002</v>
      </c>
      <c r="AK207">
        <v>0.28467153000000001</v>
      </c>
      <c r="AL207">
        <v>0.17518248</v>
      </c>
      <c r="AM207">
        <v>0.47445254999999997</v>
      </c>
      <c r="AN207">
        <v>0.35036496</v>
      </c>
      <c r="AO207">
        <v>88.9840471031021</v>
      </c>
      <c r="AP207">
        <v>16.212464715442501</v>
      </c>
      <c r="AQ207">
        <v>6.5693429999999997E-2</v>
      </c>
      <c r="AR207">
        <v>109.423</v>
      </c>
      <c r="AS207">
        <v>0.43065692999999999</v>
      </c>
      <c r="AT207">
        <v>137</v>
      </c>
      <c r="AU207">
        <v>0.16178522000000001</v>
      </c>
      <c r="AV207">
        <v>0.26220363000000002</v>
      </c>
      <c r="AW207">
        <v>0.245</v>
      </c>
      <c r="AX207">
        <v>0.39200000000000002</v>
      </c>
      <c r="AY207">
        <v>0.29899999999999999</v>
      </c>
      <c r="AZ207" t="s">
        <v>281</v>
      </c>
      <c r="BA207">
        <v>19238</v>
      </c>
      <c r="BB207">
        <v>666971</v>
      </c>
    </row>
    <row r="208" spans="1:54" x14ac:dyDescent="0.3">
      <c r="A208" t="s">
        <v>362</v>
      </c>
      <c r="B208" t="s">
        <v>29</v>
      </c>
      <c r="C208">
        <v>43</v>
      </c>
      <c r="D208">
        <v>173</v>
      </c>
      <c r="E208">
        <v>3</v>
      </c>
      <c r="F208">
        <v>16</v>
      </c>
      <c r="G208">
        <v>21</v>
      </c>
      <c r="H208">
        <v>0</v>
      </c>
      <c r="I208">
        <v>0.26543209800000001</v>
      </c>
      <c r="J208">
        <v>4.6242774E-2</v>
      </c>
      <c r="K208">
        <v>0.14450867000000001</v>
      </c>
      <c r="L208">
        <v>0.30057803399999999</v>
      </c>
      <c r="M208">
        <v>0.382716049</v>
      </c>
      <c r="N208">
        <v>0.117283951</v>
      </c>
      <c r="O208">
        <v>0.29411764699999998</v>
      </c>
      <c r="P208">
        <v>2</v>
      </c>
      <c r="Q208">
        <v>0.15827338099999999</v>
      </c>
      <c r="R208">
        <v>0.56115107900000005</v>
      </c>
      <c r="S208">
        <v>0.28057553899999998</v>
      </c>
      <c r="T208">
        <v>5.1282051000000002E-2</v>
      </c>
      <c r="U208">
        <v>7.6923076000000007E-2</v>
      </c>
      <c r="V208">
        <v>8.9743588999999999E-2</v>
      </c>
      <c r="W208">
        <v>0.30091768262014201</v>
      </c>
      <c r="X208">
        <v>0.49813252526502999</v>
      </c>
      <c r="Y208">
        <v>95.3177304895692</v>
      </c>
      <c r="Z208">
        <v>0.43828715000000001</v>
      </c>
      <c r="AA208">
        <v>0.79116465999999996</v>
      </c>
      <c r="AB208">
        <v>0.57430340999999996</v>
      </c>
      <c r="AC208">
        <v>0.68390804999999999</v>
      </c>
      <c r="AD208">
        <v>0.90862944000000001</v>
      </c>
      <c r="AE208">
        <v>0.80323449999999996</v>
      </c>
      <c r="AF208">
        <v>0.38544891999999997</v>
      </c>
      <c r="AG208">
        <v>0.64739884000000003</v>
      </c>
      <c r="AH208">
        <v>0.1130031</v>
      </c>
      <c r="AI208">
        <v>0.43884891999999998</v>
      </c>
      <c r="AJ208">
        <v>0.33093525000000001</v>
      </c>
      <c r="AK208">
        <v>0.23021583000000001</v>
      </c>
      <c r="AL208">
        <v>0.10791367</v>
      </c>
      <c r="AM208">
        <v>0.57553957</v>
      </c>
      <c r="AN208">
        <v>0.31654675999999998</v>
      </c>
      <c r="AO208">
        <v>90.710347347122294</v>
      </c>
      <c r="AP208">
        <v>7.7652947954136602</v>
      </c>
      <c r="AQ208">
        <v>5.0359710000000002E-2</v>
      </c>
      <c r="AR208">
        <v>111.285</v>
      </c>
      <c r="AS208">
        <v>0.48920862999999998</v>
      </c>
      <c r="AT208">
        <v>139</v>
      </c>
      <c r="AU208">
        <v>0.10835913</v>
      </c>
      <c r="AV208">
        <v>0.22136222999999999</v>
      </c>
      <c r="AW208">
        <v>0.26200000000000001</v>
      </c>
      <c r="AX208">
        <v>0.38500000000000001</v>
      </c>
      <c r="AY208">
        <v>0.29899999999999999</v>
      </c>
      <c r="AZ208" t="s">
        <v>362</v>
      </c>
      <c r="BA208">
        <v>23003</v>
      </c>
      <c r="BB208">
        <v>673237</v>
      </c>
    </row>
    <row r="209" spans="1:54" x14ac:dyDescent="0.3">
      <c r="A209" t="s">
        <v>627</v>
      </c>
      <c r="B209" t="s">
        <v>42</v>
      </c>
      <c r="C209">
        <v>29</v>
      </c>
      <c r="D209">
        <v>75</v>
      </c>
      <c r="E209">
        <v>0</v>
      </c>
      <c r="F209">
        <v>7</v>
      </c>
      <c r="G209">
        <v>6</v>
      </c>
      <c r="H209">
        <v>1</v>
      </c>
      <c r="I209">
        <v>0.181818181</v>
      </c>
      <c r="J209">
        <v>0.08</v>
      </c>
      <c r="K209">
        <v>0.21333333300000001</v>
      </c>
      <c r="L209">
        <v>0.243243243</v>
      </c>
      <c r="M209">
        <v>0.181818181</v>
      </c>
      <c r="N209">
        <v>0</v>
      </c>
      <c r="O209">
        <v>0.23076922999999999</v>
      </c>
      <c r="P209">
        <v>1.6875</v>
      </c>
      <c r="Q209">
        <v>0.17307692299999999</v>
      </c>
      <c r="R209">
        <v>0.51923076899999998</v>
      </c>
      <c r="S209">
        <v>0.307692307</v>
      </c>
      <c r="T209">
        <v>6.25E-2</v>
      </c>
      <c r="U209">
        <v>0</v>
      </c>
      <c r="V209">
        <v>7.4074074000000004E-2</v>
      </c>
      <c r="W209">
        <v>0.201077424191139</v>
      </c>
      <c r="X209">
        <v>-0.16137004655085599</v>
      </c>
      <c r="Y209">
        <v>30.6176401025294</v>
      </c>
      <c r="Z209">
        <v>0.27083332999999998</v>
      </c>
      <c r="AA209">
        <v>0.67857142999999998</v>
      </c>
      <c r="AB209">
        <v>0.47183099000000001</v>
      </c>
      <c r="AC209">
        <v>0.69230769000000003</v>
      </c>
      <c r="AD209">
        <v>0.84210525999999997</v>
      </c>
      <c r="AE209">
        <v>0.79850745999999995</v>
      </c>
      <c r="AF209">
        <v>0.49295774999999997</v>
      </c>
      <c r="AG209">
        <v>0.58666666999999995</v>
      </c>
      <c r="AH209">
        <v>9.4736840000000003E-2</v>
      </c>
      <c r="AI209">
        <v>0.20754717</v>
      </c>
      <c r="AJ209">
        <v>0.56603773999999996</v>
      </c>
      <c r="AK209">
        <v>0.22641509000000001</v>
      </c>
      <c r="AL209">
        <v>0.15094340000000001</v>
      </c>
      <c r="AM209">
        <v>0.62264151000000001</v>
      </c>
      <c r="AN209">
        <v>0.22641509000000001</v>
      </c>
      <c r="AO209">
        <v>88.198476938100896</v>
      </c>
      <c r="AP209">
        <v>8.5279570359450094</v>
      </c>
      <c r="AQ209">
        <v>1.886792E-2</v>
      </c>
      <c r="AR209">
        <v>107.736</v>
      </c>
      <c r="AS209">
        <v>0.41509434000000001</v>
      </c>
      <c r="AT209">
        <v>53</v>
      </c>
      <c r="AU209">
        <v>0.18596491000000001</v>
      </c>
      <c r="AV209">
        <v>0.28070175000000003</v>
      </c>
      <c r="AW209">
        <v>0.25800000000000001</v>
      </c>
      <c r="AX209">
        <v>0.32800000000000001</v>
      </c>
      <c r="AY209">
        <v>0.29899999999999999</v>
      </c>
      <c r="AZ209" t="s">
        <v>627</v>
      </c>
      <c r="BA209">
        <v>26224</v>
      </c>
      <c r="BB209">
        <v>687231</v>
      </c>
    </row>
    <row r="210" spans="1:54" x14ac:dyDescent="0.3">
      <c r="A210" t="s">
        <v>215</v>
      </c>
      <c r="B210" t="s">
        <v>279</v>
      </c>
      <c r="C210">
        <v>39</v>
      </c>
      <c r="D210">
        <v>169</v>
      </c>
      <c r="E210">
        <v>1</v>
      </c>
      <c r="F210">
        <v>7</v>
      </c>
      <c r="G210">
        <v>21</v>
      </c>
      <c r="H210">
        <v>2</v>
      </c>
      <c r="I210">
        <v>0.22</v>
      </c>
      <c r="J210">
        <v>8.2840235999999998E-2</v>
      </c>
      <c r="K210">
        <v>0.19526627199999999</v>
      </c>
      <c r="L210">
        <v>0.28994082799999998</v>
      </c>
      <c r="M210">
        <v>0.266666666</v>
      </c>
      <c r="N210">
        <v>4.6666666000000002E-2</v>
      </c>
      <c r="O210">
        <v>0.26890756300000002</v>
      </c>
      <c r="P210">
        <v>1.512820512</v>
      </c>
      <c r="Q210">
        <v>0.18333333299999999</v>
      </c>
      <c r="R210">
        <v>0.49166666599999997</v>
      </c>
      <c r="S210">
        <v>0.32500000000000001</v>
      </c>
      <c r="T210">
        <v>0.102564102</v>
      </c>
      <c r="U210">
        <v>2.5641025000000001E-2</v>
      </c>
      <c r="V210">
        <v>3.3898304999999997E-2</v>
      </c>
      <c r="W210">
        <v>0.25400660116048002</v>
      </c>
      <c r="X210">
        <v>-0.68950637573894202</v>
      </c>
      <c r="Y210">
        <v>61.525234470192302</v>
      </c>
      <c r="Z210">
        <v>0.32222222</v>
      </c>
      <c r="AA210">
        <v>0.72426471000000003</v>
      </c>
      <c r="AB210">
        <v>0.49525316000000003</v>
      </c>
      <c r="AC210">
        <v>0.67241379000000001</v>
      </c>
      <c r="AD210">
        <v>0.90862944000000001</v>
      </c>
      <c r="AE210">
        <v>0.82108625999999996</v>
      </c>
      <c r="AF210">
        <v>0.43037975000000001</v>
      </c>
      <c r="AG210">
        <v>0.53254438000000004</v>
      </c>
      <c r="AH210">
        <v>8.8467610000000002E-2</v>
      </c>
      <c r="AI210">
        <v>0.38333333000000003</v>
      </c>
      <c r="AJ210">
        <v>0.43333333000000002</v>
      </c>
      <c r="AK210">
        <v>0.18333332999999999</v>
      </c>
      <c r="AL210">
        <v>0.15833332999999999</v>
      </c>
      <c r="AM210">
        <v>0.56666667000000004</v>
      </c>
      <c r="AN210">
        <v>0.27500000000000002</v>
      </c>
      <c r="AO210">
        <v>88.447651326155395</v>
      </c>
      <c r="AP210">
        <v>8.0597513663668501</v>
      </c>
      <c r="AQ210">
        <v>0.05</v>
      </c>
      <c r="AR210">
        <v>114.199</v>
      </c>
      <c r="AS210">
        <v>0.42499999999999999</v>
      </c>
      <c r="AT210">
        <v>120</v>
      </c>
      <c r="AU210">
        <v>0.14849920999999999</v>
      </c>
      <c r="AV210">
        <v>0.23696681999999999</v>
      </c>
      <c r="AW210">
        <v>0.24</v>
      </c>
      <c r="AX210">
        <v>0.371</v>
      </c>
      <c r="AY210">
        <v>0.29799999999999999</v>
      </c>
      <c r="AZ210" t="s">
        <v>215</v>
      </c>
      <c r="BA210">
        <v>14366</v>
      </c>
      <c r="BB210">
        <v>608841</v>
      </c>
    </row>
    <row r="211" spans="1:54" x14ac:dyDescent="0.3">
      <c r="A211" t="s">
        <v>388</v>
      </c>
      <c r="B211" t="s">
        <v>88</v>
      </c>
      <c r="C211">
        <v>37</v>
      </c>
      <c r="D211">
        <v>131</v>
      </c>
      <c r="E211">
        <v>1</v>
      </c>
      <c r="F211">
        <v>15</v>
      </c>
      <c r="G211">
        <v>8</v>
      </c>
      <c r="H211">
        <v>5</v>
      </c>
      <c r="I211">
        <v>0.27642276399999999</v>
      </c>
      <c r="J211">
        <v>4.5801526000000002E-2</v>
      </c>
      <c r="K211">
        <v>0.22900763299999999</v>
      </c>
      <c r="L211">
        <v>0.32061068700000001</v>
      </c>
      <c r="M211">
        <v>0.33333333300000001</v>
      </c>
      <c r="N211">
        <v>5.6910569000000001E-2</v>
      </c>
      <c r="O211">
        <v>0.35869565199999998</v>
      </c>
      <c r="P211">
        <v>1.5357142850000001</v>
      </c>
      <c r="Q211">
        <v>0.236559139</v>
      </c>
      <c r="R211">
        <v>0.46236559100000002</v>
      </c>
      <c r="S211">
        <v>0.30107526800000001</v>
      </c>
      <c r="T211">
        <v>7.1428570999999996E-2</v>
      </c>
      <c r="U211">
        <v>3.5714284999999998E-2</v>
      </c>
      <c r="V211">
        <v>0.116279069</v>
      </c>
      <c r="W211">
        <v>0.29235780514203502</v>
      </c>
      <c r="X211">
        <v>0.59361188097098805</v>
      </c>
      <c r="Y211">
        <v>92.568560644296198</v>
      </c>
      <c r="Z211">
        <v>0.42248061999999997</v>
      </c>
      <c r="AA211">
        <v>0.60098521999999999</v>
      </c>
      <c r="AB211">
        <v>0.50108459999999999</v>
      </c>
      <c r="AC211">
        <v>0.64220182999999997</v>
      </c>
      <c r="AD211">
        <v>0.86885246000000005</v>
      </c>
      <c r="AE211">
        <v>0.76190475999999996</v>
      </c>
      <c r="AF211">
        <v>0.44034707000000001</v>
      </c>
      <c r="AG211">
        <v>0.59541984999999997</v>
      </c>
      <c r="AH211">
        <v>0.11879049999999999</v>
      </c>
      <c r="AI211">
        <v>0.41935484000000001</v>
      </c>
      <c r="AJ211">
        <v>0.43010753000000002</v>
      </c>
      <c r="AK211">
        <v>0.15053763000000001</v>
      </c>
      <c r="AL211">
        <v>0.10752688000000001</v>
      </c>
      <c r="AM211">
        <v>0.68817203999999998</v>
      </c>
      <c r="AN211">
        <v>0.20430108</v>
      </c>
      <c r="AO211">
        <v>88.536227318548299</v>
      </c>
      <c r="AP211">
        <v>9.6487584267893105</v>
      </c>
      <c r="AQ211">
        <v>5.3763440000000003E-2</v>
      </c>
      <c r="AR211">
        <v>110.93899999999999</v>
      </c>
      <c r="AS211">
        <v>0.36559140000000001</v>
      </c>
      <c r="AT211">
        <v>93</v>
      </c>
      <c r="AU211">
        <v>0.20086393</v>
      </c>
      <c r="AV211">
        <v>0.31965442999999999</v>
      </c>
      <c r="AW211">
        <v>0.26500000000000001</v>
      </c>
      <c r="AX211">
        <v>0.375</v>
      </c>
      <c r="AY211">
        <v>0.29799999999999999</v>
      </c>
      <c r="AZ211" t="s">
        <v>388</v>
      </c>
      <c r="BA211">
        <v>18030</v>
      </c>
      <c r="BB211">
        <v>664056</v>
      </c>
    </row>
    <row r="212" spans="1:54" x14ac:dyDescent="0.3">
      <c r="A212" t="s">
        <v>409</v>
      </c>
      <c r="B212" t="s">
        <v>32</v>
      </c>
      <c r="C212">
        <v>40</v>
      </c>
      <c r="D212">
        <v>142</v>
      </c>
      <c r="E212">
        <v>1</v>
      </c>
      <c r="F212">
        <v>12</v>
      </c>
      <c r="G212">
        <v>10</v>
      </c>
      <c r="H212">
        <v>7</v>
      </c>
      <c r="I212">
        <v>0.28000000000000003</v>
      </c>
      <c r="J212">
        <v>9.1549295000000003E-2</v>
      </c>
      <c r="K212">
        <v>0.190140845</v>
      </c>
      <c r="L212">
        <v>0.342857142</v>
      </c>
      <c r="M212">
        <v>0.38400000000000001</v>
      </c>
      <c r="N212">
        <v>0.104</v>
      </c>
      <c r="O212">
        <v>0.34343434299999998</v>
      </c>
      <c r="P212">
        <v>1.3571428569999999</v>
      </c>
      <c r="Q212">
        <v>0.326530612</v>
      </c>
      <c r="R212">
        <v>0.38775510200000002</v>
      </c>
      <c r="S212">
        <v>0.28571428500000001</v>
      </c>
      <c r="T212">
        <v>0.14285714199999999</v>
      </c>
      <c r="U212">
        <v>3.5714284999999998E-2</v>
      </c>
      <c r="V212">
        <v>7.8947368000000004E-2</v>
      </c>
      <c r="W212">
        <v>0.320348400863812</v>
      </c>
      <c r="X212">
        <v>0.66841186477929104</v>
      </c>
      <c r="Y212">
        <v>109.32776056511101</v>
      </c>
      <c r="Z212">
        <v>0.30461537999999999</v>
      </c>
      <c r="AA212">
        <v>0.64173228000000004</v>
      </c>
      <c r="AB212">
        <v>0.45250432000000002</v>
      </c>
      <c r="AC212">
        <v>0.74747474999999997</v>
      </c>
      <c r="AD212">
        <v>0.90797545999999996</v>
      </c>
      <c r="AE212">
        <v>0.84732823999999995</v>
      </c>
      <c r="AF212">
        <v>0.43868739000000001</v>
      </c>
      <c r="AG212">
        <v>0.59154929999999994</v>
      </c>
      <c r="AH212">
        <v>6.8965520000000002E-2</v>
      </c>
      <c r="AI212">
        <v>0.32352941000000002</v>
      </c>
      <c r="AJ212">
        <v>0.31372549</v>
      </c>
      <c r="AK212">
        <v>0.36274509999999999</v>
      </c>
      <c r="AL212">
        <v>0.19607843</v>
      </c>
      <c r="AM212">
        <v>0.59803921999999998</v>
      </c>
      <c r="AN212">
        <v>0.20588234999999999</v>
      </c>
      <c r="AO212">
        <v>86.148547114158106</v>
      </c>
      <c r="AP212">
        <v>12.7514474051339</v>
      </c>
      <c r="AQ212">
        <v>0</v>
      </c>
      <c r="AR212">
        <v>108.39700000000001</v>
      </c>
      <c r="AS212">
        <v>0.25490195999999998</v>
      </c>
      <c r="AT212">
        <v>102</v>
      </c>
      <c r="AU212">
        <v>0.18448276</v>
      </c>
      <c r="AV212">
        <v>0.25344828000000003</v>
      </c>
      <c r="AW212">
        <v>0.26500000000000001</v>
      </c>
      <c r="AX212">
        <v>0.33100000000000002</v>
      </c>
      <c r="AY212">
        <v>0.29799999999999999</v>
      </c>
      <c r="AZ212" t="s">
        <v>409</v>
      </c>
      <c r="BA212">
        <v>27479</v>
      </c>
      <c r="BB212">
        <v>691026</v>
      </c>
    </row>
    <row r="213" spans="1:54" x14ac:dyDescent="0.3">
      <c r="A213" t="s">
        <v>550</v>
      </c>
      <c r="B213" t="s">
        <v>82</v>
      </c>
      <c r="C213">
        <v>35</v>
      </c>
      <c r="D213">
        <v>141</v>
      </c>
      <c r="E213">
        <v>4</v>
      </c>
      <c r="F213">
        <v>20</v>
      </c>
      <c r="G213">
        <v>13</v>
      </c>
      <c r="H213">
        <v>3</v>
      </c>
      <c r="I213">
        <v>0.209677419</v>
      </c>
      <c r="J213">
        <v>9.9290779999999995E-2</v>
      </c>
      <c r="K213">
        <v>0.27659574399999998</v>
      </c>
      <c r="L213">
        <v>0.30496453899999998</v>
      </c>
      <c r="M213">
        <v>0.33870967699999999</v>
      </c>
      <c r="N213">
        <v>0.12903225800000001</v>
      </c>
      <c r="O213">
        <v>0.27160493800000002</v>
      </c>
      <c r="P213">
        <v>2.1739130430000002</v>
      </c>
      <c r="Q213">
        <v>0.13095238000000001</v>
      </c>
      <c r="R213">
        <v>0.59523809500000002</v>
      </c>
      <c r="S213">
        <v>0.273809523</v>
      </c>
      <c r="T213">
        <v>4.3478259999999998E-2</v>
      </c>
      <c r="U213">
        <v>0.17391304299999999</v>
      </c>
      <c r="V213">
        <v>0.08</v>
      </c>
      <c r="W213">
        <v>0.29399977719530102</v>
      </c>
      <c r="X213">
        <v>0.52909145368541199</v>
      </c>
      <c r="Y213">
        <v>88.842113698047399</v>
      </c>
      <c r="Z213">
        <v>0.25159236000000001</v>
      </c>
      <c r="AA213">
        <v>0.53508772000000004</v>
      </c>
      <c r="AB213">
        <v>0.37084871000000003</v>
      </c>
      <c r="AC213">
        <v>0.49367088999999997</v>
      </c>
      <c r="AD213">
        <v>0.81147541000000001</v>
      </c>
      <c r="AE213">
        <v>0.68656715999999995</v>
      </c>
      <c r="AF213">
        <v>0.42066420999999998</v>
      </c>
      <c r="AG213">
        <v>0.63829787000000004</v>
      </c>
      <c r="AH213">
        <v>0.11623616000000001</v>
      </c>
      <c r="AI213">
        <v>0.29411765000000001</v>
      </c>
      <c r="AJ213">
        <v>0.48235294000000001</v>
      </c>
      <c r="AK213">
        <v>0.22352941000000001</v>
      </c>
      <c r="AL213">
        <v>0.15294118000000001</v>
      </c>
      <c r="AM213">
        <v>0.56470587999999999</v>
      </c>
      <c r="AN213">
        <v>0.28235294</v>
      </c>
      <c r="AO213">
        <v>89.001023065476105</v>
      </c>
      <c r="AP213">
        <v>7.7838926769438199</v>
      </c>
      <c r="AQ213">
        <v>8.2352939999999999E-2</v>
      </c>
      <c r="AR213">
        <v>106.107</v>
      </c>
      <c r="AS213">
        <v>0.42352941</v>
      </c>
      <c r="AT213">
        <v>85</v>
      </c>
      <c r="AU213">
        <v>0.22140220999999999</v>
      </c>
      <c r="AV213">
        <v>0.33763838000000002</v>
      </c>
      <c r="AW213">
        <v>0.22</v>
      </c>
      <c r="AX213">
        <v>0.34799999999999998</v>
      </c>
      <c r="AY213">
        <v>0.29699999999999999</v>
      </c>
      <c r="AZ213" t="s">
        <v>550</v>
      </c>
      <c r="BA213">
        <v>19921</v>
      </c>
      <c r="BB213">
        <v>663368</v>
      </c>
    </row>
    <row r="214" spans="1:54" x14ac:dyDescent="0.3">
      <c r="A214" t="s">
        <v>101</v>
      </c>
      <c r="B214" t="s">
        <v>85</v>
      </c>
      <c r="C214">
        <v>41</v>
      </c>
      <c r="D214">
        <v>172</v>
      </c>
      <c r="E214">
        <v>7</v>
      </c>
      <c r="F214">
        <v>22</v>
      </c>
      <c r="G214">
        <v>25</v>
      </c>
      <c r="H214">
        <v>0</v>
      </c>
      <c r="I214">
        <v>0.21568627400000001</v>
      </c>
      <c r="J214">
        <v>7.5581394999999996E-2</v>
      </c>
      <c r="K214">
        <v>0.174418604</v>
      </c>
      <c r="L214">
        <v>0.296511627</v>
      </c>
      <c r="M214">
        <v>0.43790849599999998</v>
      </c>
      <c r="N214">
        <v>0.222222222</v>
      </c>
      <c r="O214">
        <v>0.222222222</v>
      </c>
      <c r="P214">
        <v>0.58823529399999996</v>
      </c>
      <c r="Q214">
        <v>0.12903225800000001</v>
      </c>
      <c r="R214">
        <v>0.322580645</v>
      </c>
      <c r="S214">
        <v>0.54838709600000002</v>
      </c>
      <c r="T214">
        <v>0.19117646999999999</v>
      </c>
      <c r="U214">
        <v>0.102941176</v>
      </c>
      <c r="V214">
        <v>0</v>
      </c>
      <c r="W214">
        <v>0.32251042820686499</v>
      </c>
      <c r="X214">
        <v>0.42400800229525598</v>
      </c>
      <c r="Y214">
        <v>111.54832791893701</v>
      </c>
      <c r="Z214">
        <v>0.40831296</v>
      </c>
      <c r="AA214">
        <v>0.7338403</v>
      </c>
      <c r="AB214">
        <v>0.53571429000000004</v>
      </c>
      <c r="AC214">
        <v>0.79640719000000004</v>
      </c>
      <c r="AD214">
        <v>0.86010363000000001</v>
      </c>
      <c r="AE214">
        <v>0.83055555999999997</v>
      </c>
      <c r="AF214">
        <v>0.39136905</v>
      </c>
      <c r="AG214">
        <v>0.63372092999999996</v>
      </c>
      <c r="AH214">
        <v>9.0638930000000006E-2</v>
      </c>
      <c r="AI214">
        <v>0.41935484000000001</v>
      </c>
      <c r="AJ214">
        <v>0.32258065000000002</v>
      </c>
      <c r="AK214">
        <v>0.25806452000000002</v>
      </c>
      <c r="AL214">
        <v>0.22580644999999999</v>
      </c>
      <c r="AM214">
        <v>0.49193547999999998</v>
      </c>
      <c r="AN214">
        <v>0.28225805999999998</v>
      </c>
      <c r="AO214">
        <v>87.640521786077201</v>
      </c>
      <c r="AP214">
        <v>23.250909076473501</v>
      </c>
      <c r="AQ214">
        <v>5.6451609999999999E-2</v>
      </c>
      <c r="AR214">
        <v>113.499</v>
      </c>
      <c r="AS214">
        <v>0.34677418999999998</v>
      </c>
      <c r="AT214">
        <v>124</v>
      </c>
      <c r="AU214">
        <v>0.13967310999999999</v>
      </c>
      <c r="AV214">
        <v>0.23031204</v>
      </c>
      <c r="AW214">
        <v>0.21299999999999999</v>
      </c>
      <c r="AX214">
        <v>0.375</v>
      </c>
      <c r="AY214">
        <v>0.29599999999999999</v>
      </c>
      <c r="AZ214" t="s">
        <v>101</v>
      </c>
      <c r="BA214">
        <v>14551</v>
      </c>
      <c r="BB214">
        <v>623993</v>
      </c>
    </row>
    <row r="215" spans="1:54" x14ac:dyDescent="0.3">
      <c r="A215" t="s">
        <v>633</v>
      </c>
      <c r="B215" t="s">
        <v>19</v>
      </c>
      <c r="C215">
        <v>34</v>
      </c>
      <c r="D215">
        <v>86</v>
      </c>
      <c r="E215">
        <v>2</v>
      </c>
      <c r="F215">
        <v>10</v>
      </c>
      <c r="G215">
        <v>7</v>
      </c>
      <c r="H215">
        <v>2</v>
      </c>
      <c r="I215">
        <v>0.25</v>
      </c>
      <c r="J215">
        <v>2.3255813E-2</v>
      </c>
      <c r="K215">
        <v>8.1395348000000006E-2</v>
      </c>
      <c r="L215">
        <v>0.273809523</v>
      </c>
      <c r="M215">
        <v>0.38750000000000001</v>
      </c>
      <c r="N215">
        <v>0.13750000000000001</v>
      </c>
      <c r="O215">
        <v>0.25</v>
      </c>
      <c r="P215">
        <v>1.034482758</v>
      </c>
      <c r="Q215">
        <v>0.18055555500000001</v>
      </c>
      <c r="R215">
        <v>0.41666666600000002</v>
      </c>
      <c r="S215">
        <v>0.402777777</v>
      </c>
      <c r="T215">
        <v>0.13793103400000001</v>
      </c>
      <c r="U215">
        <v>6.8965517000000004E-2</v>
      </c>
      <c r="V215">
        <v>0.1</v>
      </c>
      <c r="W215">
        <v>0.288645376052175</v>
      </c>
      <c r="X215">
        <v>0.40461615239896997</v>
      </c>
      <c r="Y215">
        <v>87.441260181969</v>
      </c>
      <c r="Z215">
        <v>0.45977011000000001</v>
      </c>
      <c r="AA215">
        <v>0.74603174999999999</v>
      </c>
      <c r="AB215">
        <v>0.57999999999999996</v>
      </c>
      <c r="AC215">
        <v>0.78749999999999998</v>
      </c>
      <c r="AD215">
        <v>0.88297871999999999</v>
      </c>
      <c r="AE215">
        <v>0.83908046000000003</v>
      </c>
      <c r="AF215">
        <v>0.42</v>
      </c>
      <c r="AG215">
        <v>0.61627907000000004</v>
      </c>
      <c r="AH215">
        <v>9.3333330000000006E-2</v>
      </c>
      <c r="AI215">
        <v>0.40789473999999998</v>
      </c>
      <c r="AJ215">
        <v>0.36842105000000003</v>
      </c>
      <c r="AK215">
        <v>0.22368420999999999</v>
      </c>
      <c r="AL215">
        <v>0.24</v>
      </c>
      <c r="AM215">
        <v>0.52</v>
      </c>
      <c r="AN215">
        <v>0.24</v>
      </c>
      <c r="AO215">
        <v>83.655076768663093</v>
      </c>
      <c r="AP215">
        <v>13.4651896158854</v>
      </c>
      <c r="AQ215">
        <v>2.6315789999999999E-2</v>
      </c>
      <c r="AR215">
        <v>106.46599999999999</v>
      </c>
      <c r="AS215">
        <v>0.14473684000000001</v>
      </c>
      <c r="AT215">
        <v>76</v>
      </c>
      <c r="AU215">
        <v>0.14333333000000001</v>
      </c>
      <c r="AV215">
        <v>0.23666667</v>
      </c>
      <c r="AW215">
        <v>0.27</v>
      </c>
      <c r="AX215">
        <v>0.38600000000000001</v>
      </c>
      <c r="AY215">
        <v>0.29599999999999999</v>
      </c>
      <c r="AZ215" t="s">
        <v>633</v>
      </c>
      <c r="BA215">
        <v>20352</v>
      </c>
      <c r="BB215">
        <v>676391</v>
      </c>
    </row>
    <row r="216" spans="1:54" x14ac:dyDescent="0.3">
      <c r="A216" t="s">
        <v>351</v>
      </c>
      <c r="B216" t="s">
        <v>112</v>
      </c>
      <c r="C216">
        <v>43</v>
      </c>
      <c r="D216">
        <v>165</v>
      </c>
      <c r="E216">
        <v>6</v>
      </c>
      <c r="F216">
        <v>15</v>
      </c>
      <c r="G216">
        <v>14</v>
      </c>
      <c r="H216">
        <v>8</v>
      </c>
      <c r="I216">
        <v>0.19178082099999999</v>
      </c>
      <c r="J216">
        <v>0.109090909</v>
      </c>
      <c r="K216">
        <v>0.387878787</v>
      </c>
      <c r="L216">
        <v>0.28484848400000001</v>
      </c>
      <c r="M216">
        <v>0.397260273</v>
      </c>
      <c r="N216">
        <v>0.20547945200000001</v>
      </c>
      <c r="O216">
        <v>0.28947368400000001</v>
      </c>
      <c r="P216">
        <v>1.0625</v>
      </c>
      <c r="Q216">
        <v>0.19512195099999999</v>
      </c>
      <c r="R216">
        <v>0.41463414599999998</v>
      </c>
      <c r="S216">
        <v>0.39024390199999998</v>
      </c>
      <c r="T216">
        <v>0</v>
      </c>
      <c r="U216">
        <v>0.1875</v>
      </c>
      <c r="V216">
        <v>0</v>
      </c>
      <c r="W216">
        <v>0.30297984209927598</v>
      </c>
      <c r="X216">
        <v>0.181807593576268</v>
      </c>
      <c r="Y216">
        <v>89.999668192305407</v>
      </c>
      <c r="Z216">
        <v>0.26992287999999998</v>
      </c>
      <c r="AA216">
        <v>0.73310810999999998</v>
      </c>
      <c r="AB216">
        <v>0.47007299000000002</v>
      </c>
      <c r="AC216">
        <v>0.44761905000000002</v>
      </c>
      <c r="AD216">
        <v>0.80645160999999999</v>
      </c>
      <c r="AE216">
        <v>0.68944099000000003</v>
      </c>
      <c r="AF216">
        <v>0.43211678999999997</v>
      </c>
      <c r="AG216">
        <v>0.6</v>
      </c>
      <c r="AH216">
        <v>0.14577259000000001</v>
      </c>
      <c r="AI216">
        <v>0.53658536999999995</v>
      </c>
      <c r="AJ216">
        <v>0.29268293000000001</v>
      </c>
      <c r="AK216">
        <v>0.17073171000000001</v>
      </c>
      <c r="AL216">
        <v>0.12195122</v>
      </c>
      <c r="AM216">
        <v>0.52439024000000001</v>
      </c>
      <c r="AN216">
        <v>0.35365854000000002</v>
      </c>
      <c r="AO216">
        <v>88.969053687118901</v>
      </c>
      <c r="AP216">
        <v>13.738447980182899</v>
      </c>
      <c r="AQ216">
        <v>0.12195122</v>
      </c>
      <c r="AR216">
        <v>110.74299999999999</v>
      </c>
      <c r="AS216">
        <v>0.48780488</v>
      </c>
      <c r="AT216">
        <v>82</v>
      </c>
      <c r="AU216">
        <v>0.14577259000000001</v>
      </c>
      <c r="AV216">
        <v>0.29154519000000001</v>
      </c>
      <c r="AW216">
        <v>0.20599999999999999</v>
      </c>
      <c r="AX216">
        <v>0.371</v>
      </c>
      <c r="AY216">
        <v>0.29599999999999999</v>
      </c>
      <c r="AZ216" t="s">
        <v>351</v>
      </c>
      <c r="BA216">
        <v>21853</v>
      </c>
      <c r="BB216">
        <v>666181</v>
      </c>
    </row>
    <row r="217" spans="1:54" x14ac:dyDescent="0.3">
      <c r="A217" t="s">
        <v>133</v>
      </c>
      <c r="B217" t="s">
        <v>48</v>
      </c>
      <c r="C217">
        <v>41</v>
      </c>
      <c r="D217">
        <v>179</v>
      </c>
      <c r="E217">
        <v>2</v>
      </c>
      <c r="F217">
        <v>22</v>
      </c>
      <c r="G217">
        <v>14</v>
      </c>
      <c r="H217">
        <v>1</v>
      </c>
      <c r="I217">
        <v>0.21568627400000001</v>
      </c>
      <c r="J217">
        <v>0.134078212</v>
      </c>
      <c r="K217">
        <v>0.28491620099999998</v>
      </c>
      <c r="L217">
        <v>0.32960893800000002</v>
      </c>
      <c r="M217">
        <v>0.31372549</v>
      </c>
      <c r="N217">
        <v>9.8039215999999998E-2</v>
      </c>
      <c r="O217">
        <v>0.31</v>
      </c>
      <c r="P217">
        <v>1.5625</v>
      </c>
      <c r="Q217">
        <v>0.188118811</v>
      </c>
      <c r="R217">
        <v>0.49504950399999997</v>
      </c>
      <c r="S217">
        <v>0.31683168299999998</v>
      </c>
      <c r="T217">
        <v>9.375E-2</v>
      </c>
      <c r="U217">
        <v>6.25E-2</v>
      </c>
      <c r="V217">
        <v>0.12</v>
      </c>
      <c r="W217">
        <v>0.29828838030053201</v>
      </c>
      <c r="X217">
        <v>0.141339821984068</v>
      </c>
      <c r="Y217">
        <v>92.959753035553206</v>
      </c>
      <c r="Z217">
        <v>0.26914153000000002</v>
      </c>
      <c r="AA217">
        <v>0.71428570999999996</v>
      </c>
      <c r="AB217">
        <v>0.46640827000000001</v>
      </c>
      <c r="AC217">
        <v>0.63793102999999995</v>
      </c>
      <c r="AD217">
        <v>0.77959184000000004</v>
      </c>
      <c r="AE217">
        <v>0.73407202000000005</v>
      </c>
      <c r="AF217">
        <v>0.44315244999999998</v>
      </c>
      <c r="AG217">
        <v>0.63687150999999997</v>
      </c>
      <c r="AH217">
        <v>0.12387097</v>
      </c>
      <c r="AI217">
        <v>0.45098039000000001</v>
      </c>
      <c r="AJ217">
        <v>0.26470588</v>
      </c>
      <c r="AK217">
        <v>0.28431372999999999</v>
      </c>
      <c r="AL217">
        <v>0.16666666999999999</v>
      </c>
      <c r="AM217">
        <v>0.51960784000000004</v>
      </c>
      <c r="AN217">
        <v>0.31372549</v>
      </c>
      <c r="AO217">
        <v>89.4136080600247</v>
      </c>
      <c r="AP217">
        <v>9.3979262550278406</v>
      </c>
      <c r="AQ217">
        <v>6.8627450000000007E-2</v>
      </c>
      <c r="AR217">
        <v>113.971</v>
      </c>
      <c r="AS217">
        <v>0.36274509999999999</v>
      </c>
      <c r="AT217">
        <v>102</v>
      </c>
      <c r="AU217">
        <v>0.15225806</v>
      </c>
      <c r="AV217">
        <v>0.27612903</v>
      </c>
      <c r="AW217">
        <v>0.20699999999999999</v>
      </c>
      <c r="AX217">
        <v>0.32500000000000001</v>
      </c>
      <c r="AY217">
        <v>0.29499999999999998</v>
      </c>
      <c r="AZ217" t="s">
        <v>133</v>
      </c>
      <c r="BA217">
        <v>17919</v>
      </c>
      <c r="BB217">
        <v>664023</v>
      </c>
    </row>
    <row r="218" spans="1:54" x14ac:dyDescent="0.3">
      <c r="A218" t="s">
        <v>124</v>
      </c>
      <c r="B218" t="s">
        <v>19</v>
      </c>
      <c r="C218">
        <v>40</v>
      </c>
      <c r="D218">
        <v>168</v>
      </c>
      <c r="E218">
        <v>2</v>
      </c>
      <c r="F218">
        <v>13</v>
      </c>
      <c r="G218">
        <v>15</v>
      </c>
      <c r="H218">
        <v>4</v>
      </c>
      <c r="I218">
        <v>0.22077922</v>
      </c>
      <c r="J218">
        <v>6.5476190000000004E-2</v>
      </c>
      <c r="K218">
        <v>0.15476190400000001</v>
      </c>
      <c r="L218">
        <v>0.27976190400000001</v>
      </c>
      <c r="M218">
        <v>0.311688311</v>
      </c>
      <c r="N218">
        <v>9.0909090999999997E-2</v>
      </c>
      <c r="O218">
        <v>0.25196850300000001</v>
      </c>
      <c r="P218">
        <v>1.511627906</v>
      </c>
      <c r="Q218">
        <v>0.16279069700000001</v>
      </c>
      <c r="R218">
        <v>0.50387596800000001</v>
      </c>
      <c r="S218">
        <v>0.33333333300000001</v>
      </c>
      <c r="T218">
        <v>6.9767440999999999E-2</v>
      </c>
      <c r="U218">
        <v>4.6511627E-2</v>
      </c>
      <c r="V218">
        <v>7.6923076000000007E-2</v>
      </c>
      <c r="W218">
        <v>0.26708357319945297</v>
      </c>
      <c r="X218">
        <v>6.6057661600706599E-2</v>
      </c>
      <c r="Y218">
        <v>72.660768354472097</v>
      </c>
      <c r="Z218">
        <v>0.40401145999999999</v>
      </c>
      <c r="AA218">
        <v>0.82329317000000002</v>
      </c>
      <c r="AB218">
        <v>0.57859532000000002</v>
      </c>
      <c r="AC218">
        <v>0.69503546000000005</v>
      </c>
      <c r="AD218">
        <v>0.95121951000000005</v>
      </c>
      <c r="AE218">
        <v>0.84682080999999998</v>
      </c>
      <c r="AF218">
        <v>0.41638796</v>
      </c>
      <c r="AG218">
        <v>0.67261905</v>
      </c>
      <c r="AH218">
        <v>8.8480799999999998E-2</v>
      </c>
      <c r="AI218">
        <v>0.24806201999999999</v>
      </c>
      <c r="AJ218">
        <v>0.39534883999999998</v>
      </c>
      <c r="AK218">
        <v>0.35658915000000002</v>
      </c>
      <c r="AL218">
        <v>0.171875</v>
      </c>
      <c r="AM218">
        <v>0.5078125</v>
      </c>
      <c r="AN218">
        <v>0.3203125</v>
      </c>
      <c r="AO218">
        <v>90.189468265503805</v>
      </c>
      <c r="AP218">
        <v>6.6664599041606101</v>
      </c>
      <c r="AQ218">
        <v>2.3255809999999998E-2</v>
      </c>
      <c r="AR218">
        <v>111.169</v>
      </c>
      <c r="AS218">
        <v>0.46511627999999999</v>
      </c>
      <c r="AT218">
        <v>129</v>
      </c>
      <c r="AU218">
        <v>0.10517529</v>
      </c>
      <c r="AV218">
        <v>0.19365609</v>
      </c>
      <c r="AW218">
        <v>0.246</v>
      </c>
      <c r="AX218">
        <v>0.36699999999999999</v>
      </c>
      <c r="AY218">
        <v>0.29499999999999998</v>
      </c>
      <c r="AZ218" t="s">
        <v>124</v>
      </c>
      <c r="BA218">
        <v>19612</v>
      </c>
      <c r="BB218">
        <v>666182</v>
      </c>
    </row>
    <row r="219" spans="1:54" x14ac:dyDescent="0.3">
      <c r="A219" t="s">
        <v>370</v>
      </c>
      <c r="B219" t="s">
        <v>99</v>
      </c>
      <c r="C219">
        <v>39</v>
      </c>
      <c r="D219">
        <v>129</v>
      </c>
      <c r="E219">
        <v>3</v>
      </c>
      <c r="F219">
        <v>16</v>
      </c>
      <c r="G219">
        <v>12</v>
      </c>
      <c r="H219">
        <v>0</v>
      </c>
      <c r="I219">
        <v>0.20689655100000001</v>
      </c>
      <c r="J219">
        <v>7.7519378999999999E-2</v>
      </c>
      <c r="K219">
        <v>0.232558139</v>
      </c>
      <c r="L219">
        <v>0.27131782900000001</v>
      </c>
      <c r="M219">
        <v>0.38793103400000001</v>
      </c>
      <c r="N219">
        <v>0.181034483</v>
      </c>
      <c r="O219">
        <v>0.24705882300000001</v>
      </c>
      <c r="P219">
        <v>1.2058823519999999</v>
      </c>
      <c r="Q219">
        <v>0.14772727199999999</v>
      </c>
      <c r="R219">
        <v>0.46590909000000003</v>
      </c>
      <c r="S219">
        <v>0.38636363600000001</v>
      </c>
      <c r="T219">
        <v>5.8823528999999999E-2</v>
      </c>
      <c r="U219">
        <v>8.8235294000000006E-2</v>
      </c>
      <c r="V219">
        <v>2.4390242999999999E-2</v>
      </c>
      <c r="W219">
        <v>0.28820921053257997</v>
      </c>
      <c r="X219">
        <v>-0.12509619988885701</v>
      </c>
      <c r="Y219">
        <v>87.040469687715003</v>
      </c>
      <c r="Z219">
        <v>0.32280702</v>
      </c>
      <c r="AA219">
        <v>0.71359223000000005</v>
      </c>
      <c r="AB219">
        <v>0.48676171000000001</v>
      </c>
      <c r="AC219">
        <v>0.47826087</v>
      </c>
      <c r="AD219">
        <v>0.83673469</v>
      </c>
      <c r="AE219">
        <v>0.69874477000000002</v>
      </c>
      <c r="AF219">
        <v>0.41955193000000002</v>
      </c>
      <c r="AG219">
        <v>0.61240309999999998</v>
      </c>
      <c r="AH219">
        <v>0.14634146000000001</v>
      </c>
      <c r="AI219">
        <v>0.38636364000000001</v>
      </c>
      <c r="AJ219">
        <v>0.36363635999999999</v>
      </c>
      <c r="AK219">
        <v>0.25</v>
      </c>
      <c r="AL219">
        <v>0.11363636000000001</v>
      </c>
      <c r="AM219">
        <v>0.5</v>
      </c>
      <c r="AN219">
        <v>0.38636364000000001</v>
      </c>
      <c r="AO219">
        <v>91.152410333806799</v>
      </c>
      <c r="AP219">
        <v>13.320033680308899</v>
      </c>
      <c r="AQ219">
        <v>7.9545450000000004E-2</v>
      </c>
      <c r="AR219">
        <v>106.742</v>
      </c>
      <c r="AS219">
        <v>0.42045454999999998</v>
      </c>
      <c r="AT219">
        <v>88</v>
      </c>
      <c r="AU219">
        <v>0.16260163</v>
      </c>
      <c r="AV219">
        <v>0.30894308999999998</v>
      </c>
      <c r="AW219">
        <v>0.21099999999999999</v>
      </c>
      <c r="AX219">
        <v>0.38400000000000001</v>
      </c>
      <c r="AY219">
        <v>0.29499999999999998</v>
      </c>
      <c r="AZ219" t="s">
        <v>370</v>
      </c>
      <c r="BA219">
        <v>20325</v>
      </c>
      <c r="BB219">
        <v>666135</v>
      </c>
    </row>
    <row r="220" spans="1:54" x14ac:dyDescent="0.3">
      <c r="A220" t="s">
        <v>204</v>
      </c>
      <c r="B220" t="s">
        <v>61</v>
      </c>
      <c r="C220">
        <v>40</v>
      </c>
      <c r="D220">
        <v>134</v>
      </c>
      <c r="E220">
        <v>3</v>
      </c>
      <c r="F220">
        <v>15</v>
      </c>
      <c r="G220">
        <v>15</v>
      </c>
      <c r="H220">
        <v>0</v>
      </c>
      <c r="I220">
        <v>0.263565891</v>
      </c>
      <c r="J220">
        <v>2.2388058999999998E-2</v>
      </c>
      <c r="K220">
        <v>0.23134328300000001</v>
      </c>
      <c r="L220">
        <v>0.28358208899999998</v>
      </c>
      <c r="M220">
        <v>0.41085271299999998</v>
      </c>
      <c r="N220">
        <v>0.14728682200000001</v>
      </c>
      <c r="O220">
        <v>0.32291666600000002</v>
      </c>
      <c r="P220">
        <v>0.87179487099999997</v>
      </c>
      <c r="Q220">
        <v>0.25510203999999997</v>
      </c>
      <c r="R220">
        <v>0.34693877499999998</v>
      </c>
      <c r="S220">
        <v>0.39795918299999999</v>
      </c>
      <c r="T220">
        <v>0.15384615300000001</v>
      </c>
      <c r="U220">
        <v>7.6923076000000007E-2</v>
      </c>
      <c r="V220">
        <v>0.117647058</v>
      </c>
      <c r="W220">
        <v>0.30205231460172699</v>
      </c>
      <c r="X220">
        <v>0.152706906894331</v>
      </c>
      <c r="Y220">
        <v>94.965316516654397</v>
      </c>
      <c r="Z220">
        <v>0.25547445000000002</v>
      </c>
      <c r="AA220">
        <v>0.65560165999999997</v>
      </c>
      <c r="AB220">
        <v>0.44271844999999999</v>
      </c>
      <c r="AC220">
        <v>0.68571428999999995</v>
      </c>
      <c r="AD220">
        <v>0.89873418000000005</v>
      </c>
      <c r="AE220">
        <v>0.83333332999999998</v>
      </c>
      <c r="AF220">
        <v>0.46796116999999998</v>
      </c>
      <c r="AG220">
        <v>0.53731342999999998</v>
      </c>
      <c r="AH220">
        <v>7.3786409999999997E-2</v>
      </c>
      <c r="AI220">
        <v>0.39393939</v>
      </c>
      <c r="AJ220">
        <v>0.31313131</v>
      </c>
      <c r="AK220">
        <v>0.29292929000000001</v>
      </c>
      <c r="AL220">
        <v>0.21212121</v>
      </c>
      <c r="AM220">
        <v>0.49494948999999999</v>
      </c>
      <c r="AN220">
        <v>0.29292929000000001</v>
      </c>
      <c r="AO220">
        <v>91.518873565050995</v>
      </c>
      <c r="AP220">
        <v>15.4891980229591</v>
      </c>
      <c r="AQ220">
        <v>6.0606060000000003E-2</v>
      </c>
      <c r="AR220">
        <v>111.205</v>
      </c>
      <c r="AS220">
        <v>0.41414140999999999</v>
      </c>
      <c r="AT220">
        <v>99</v>
      </c>
      <c r="AU220">
        <v>0.21553397999999999</v>
      </c>
      <c r="AV220">
        <v>0.28932038999999998</v>
      </c>
      <c r="AW220">
        <v>0.26800000000000002</v>
      </c>
      <c r="AX220">
        <v>0.39400000000000002</v>
      </c>
      <c r="AY220">
        <v>0.29499999999999998</v>
      </c>
      <c r="AZ220" t="s">
        <v>204</v>
      </c>
      <c r="BA220">
        <v>21558</v>
      </c>
      <c r="BB220">
        <v>663837</v>
      </c>
    </row>
    <row r="221" spans="1:54" x14ac:dyDescent="0.3">
      <c r="A221" t="s">
        <v>411</v>
      </c>
      <c r="B221" t="s">
        <v>172</v>
      </c>
      <c r="C221">
        <v>38</v>
      </c>
      <c r="D221">
        <v>140</v>
      </c>
      <c r="E221">
        <v>0</v>
      </c>
      <c r="F221">
        <v>19</v>
      </c>
      <c r="G221">
        <v>7</v>
      </c>
      <c r="H221">
        <v>7</v>
      </c>
      <c r="I221">
        <v>0.20833333300000001</v>
      </c>
      <c r="J221">
        <v>0.114285714</v>
      </c>
      <c r="K221">
        <v>0.178571428</v>
      </c>
      <c r="L221">
        <v>0.30215827299999998</v>
      </c>
      <c r="M221">
        <v>0.27500000000000002</v>
      </c>
      <c r="N221">
        <v>6.6666666999999999E-2</v>
      </c>
      <c r="O221">
        <v>0.25773195799999998</v>
      </c>
      <c r="P221">
        <v>1.6071428569999999</v>
      </c>
      <c r="Q221">
        <v>0.23157894700000001</v>
      </c>
      <c r="R221">
        <v>0.47368420999999999</v>
      </c>
      <c r="S221">
        <v>0.294736842</v>
      </c>
      <c r="T221">
        <v>0.10714285699999999</v>
      </c>
      <c r="U221">
        <v>0</v>
      </c>
      <c r="V221">
        <v>4.4444444E-2</v>
      </c>
      <c r="W221">
        <v>0.26775952637624301</v>
      </c>
      <c r="X221">
        <v>0.18622080949450801</v>
      </c>
      <c r="Y221">
        <v>73.827141895785502</v>
      </c>
      <c r="Z221">
        <v>0.31772574999999997</v>
      </c>
      <c r="AA221">
        <v>0.73636363999999999</v>
      </c>
      <c r="AB221">
        <v>0.49518304000000002</v>
      </c>
      <c r="AC221">
        <v>0.66315789000000003</v>
      </c>
      <c r="AD221">
        <v>0.85802469000000003</v>
      </c>
      <c r="AE221">
        <v>0.78599222000000002</v>
      </c>
      <c r="AF221">
        <v>0.42389209999999999</v>
      </c>
      <c r="AG221">
        <v>0.68571428999999995</v>
      </c>
      <c r="AH221">
        <v>0.10597303</v>
      </c>
      <c r="AI221">
        <v>0.38775510000000002</v>
      </c>
      <c r="AJ221">
        <v>0.37755102000000001</v>
      </c>
      <c r="AK221">
        <v>0.23469387999999999</v>
      </c>
      <c r="AL221">
        <v>0.17346939</v>
      </c>
      <c r="AM221">
        <v>0.58163264999999997</v>
      </c>
      <c r="AN221">
        <v>0.24489796</v>
      </c>
      <c r="AO221">
        <v>85.934404089095693</v>
      </c>
      <c r="AP221">
        <v>8.3332253314079097</v>
      </c>
      <c r="AQ221">
        <v>3.0612239999999999E-2</v>
      </c>
      <c r="AR221">
        <v>106.71299999999999</v>
      </c>
      <c r="AS221">
        <v>0.23469387999999999</v>
      </c>
      <c r="AT221">
        <v>98</v>
      </c>
      <c r="AU221">
        <v>0.13872831999999999</v>
      </c>
      <c r="AV221">
        <v>0.24470135000000001</v>
      </c>
      <c r="AW221">
        <v>0.23899999999999999</v>
      </c>
      <c r="AX221">
        <v>0.32200000000000001</v>
      </c>
      <c r="AY221">
        <v>0.29499999999999998</v>
      </c>
      <c r="AZ221" t="s">
        <v>411</v>
      </c>
      <c r="BA221">
        <v>23690</v>
      </c>
      <c r="BB221">
        <v>677587</v>
      </c>
    </row>
    <row r="222" spans="1:54" x14ac:dyDescent="0.3">
      <c r="A222" t="s">
        <v>121</v>
      </c>
      <c r="B222" t="s">
        <v>25</v>
      </c>
      <c r="C222">
        <v>36</v>
      </c>
      <c r="D222">
        <v>124</v>
      </c>
      <c r="E222">
        <v>3</v>
      </c>
      <c r="F222">
        <v>10</v>
      </c>
      <c r="G222">
        <v>10</v>
      </c>
      <c r="H222">
        <v>2</v>
      </c>
      <c r="I222">
        <v>0.14678899000000001</v>
      </c>
      <c r="J222">
        <v>0.104838709</v>
      </c>
      <c r="K222">
        <v>0.322580645</v>
      </c>
      <c r="L222">
        <v>0.25</v>
      </c>
      <c r="M222">
        <v>0.26605504499999999</v>
      </c>
      <c r="N222">
        <v>0.119266055</v>
      </c>
      <c r="O222">
        <v>0.196969696</v>
      </c>
      <c r="P222">
        <v>0.85185185100000005</v>
      </c>
      <c r="Q222">
        <v>0.27536231799999999</v>
      </c>
      <c r="R222">
        <v>0.33333333300000001</v>
      </c>
      <c r="S222">
        <v>0.391304347</v>
      </c>
      <c r="T222">
        <v>0.14814814800000001</v>
      </c>
      <c r="U222">
        <v>0.111111111</v>
      </c>
      <c r="V222">
        <v>8.6956520999999995E-2</v>
      </c>
      <c r="W222">
        <v>0.24116677911050799</v>
      </c>
      <c r="X222">
        <v>-9.8599996953077002E-2</v>
      </c>
      <c r="Y222">
        <v>55.603789389156702</v>
      </c>
      <c r="Z222">
        <v>0.29513888999999999</v>
      </c>
      <c r="AA222">
        <v>0.70135747000000004</v>
      </c>
      <c r="AB222">
        <v>0.47151277000000003</v>
      </c>
      <c r="AC222">
        <v>0.47058823999999999</v>
      </c>
      <c r="AD222">
        <v>0.82580644999999997</v>
      </c>
      <c r="AE222">
        <v>0.7</v>
      </c>
      <c r="AF222">
        <v>0.43418467999999999</v>
      </c>
      <c r="AG222">
        <v>0.70161289999999998</v>
      </c>
      <c r="AH222">
        <v>0.14117647</v>
      </c>
      <c r="AI222">
        <v>0.43478261000000001</v>
      </c>
      <c r="AJ222">
        <v>0.30434782999999999</v>
      </c>
      <c r="AK222">
        <v>0.26086957</v>
      </c>
      <c r="AL222">
        <v>0.18840580000000001</v>
      </c>
      <c r="AM222">
        <v>0.42028986000000002</v>
      </c>
      <c r="AN222">
        <v>0.39130435000000002</v>
      </c>
      <c r="AO222">
        <v>87.157615772192003</v>
      </c>
      <c r="AP222">
        <v>14.3595085696897</v>
      </c>
      <c r="AQ222">
        <v>5.7971010000000003E-2</v>
      </c>
      <c r="AR222">
        <v>110.721</v>
      </c>
      <c r="AS222">
        <v>0.37681158999999997</v>
      </c>
      <c r="AT222">
        <v>69</v>
      </c>
      <c r="AU222">
        <v>0.18039216</v>
      </c>
      <c r="AV222">
        <v>0.32156863000000002</v>
      </c>
      <c r="AW222">
        <v>0.21199999999999999</v>
      </c>
      <c r="AX222">
        <v>0.35</v>
      </c>
      <c r="AY222">
        <v>0.29499999999999998</v>
      </c>
      <c r="AZ222" t="s">
        <v>121</v>
      </c>
      <c r="BA222">
        <v>24770</v>
      </c>
      <c r="BB222">
        <v>681546</v>
      </c>
    </row>
    <row r="223" spans="1:54" x14ac:dyDescent="0.3">
      <c r="A223" t="s">
        <v>413</v>
      </c>
      <c r="B223" t="s">
        <v>35</v>
      </c>
      <c r="C223">
        <v>38</v>
      </c>
      <c r="D223">
        <v>143</v>
      </c>
      <c r="E223">
        <v>5</v>
      </c>
      <c r="F223">
        <v>23</v>
      </c>
      <c r="G223">
        <v>15</v>
      </c>
      <c r="H223">
        <v>2</v>
      </c>
      <c r="I223">
        <v>0.21428571399999999</v>
      </c>
      <c r="J223">
        <v>9.7902096999999993E-2</v>
      </c>
      <c r="K223">
        <v>0.25874125799999997</v>
      </c>
      <c r="L223">
        <v>0.3006993</v>
      </c>
      <c r="M223">
        <v>0.41269841200000001</v>
      </c>
      <c r="N223">
        <v>0.198412698</v>
      </c>
      <c r="O223">
        <v>0.258823529</v>
      </c>
      <c r="P223">
        <v>0.9</v>
      </c>
      <c r="Q223">
        <v>0.15555555500000001</v>
      </c>
      <c r="R223">
        <v>0.4</v>
      </c>
      <c r="S223">
        <v>0.44444444399999999</v>
      </c>
      <c r="T223">
        <v>0.1</v>
      </c>
      <c r="U223">
        <v>0.125</v>
      </c>
      <c r="V223">
        <v>0.13888888799999999</v>
      </c>
      <c r="W223">
        <v>0.314970089005423</v>
      </c>
      <c r="X223">
        <v>0.36072441926436799</v>
      </c>
      <c r="Y223">
        <v>101.71980156696701</v>
      </c>
      <c r="Z223">
        <v>0.22292993999999999</v>
      </c>
      <c r="AA223">
        <v>0.57471264</v>
      </c>
      <c r="AB223">
        <v>0.38260870000000002</v>
      </c>
      <c r="AC223">
        <v>0.57142857000000002</v>
      </c>
      <c r="AD223">
        <v>0.87333333000000002</v>
      </c>
      <c r="AE223">
        <v>0.77727272999999997</v>
      </c>
      <c r="AF223">
        <v>0.45391303999999999</v>
      </c>
      <c r="AG223">
        <v>0.59440559000000004</v>
      </c>
      <c r="AH223">
        <v>8.5069439999999996E-2</v>
      </c>
      <c r="AI223">
        <v>0.42222221999999998</v>
      </c>
      <c r="AJ223">
        <v>0.4</v>
      </c>
      <c r="AK223">
        <v>0.17777778</v>
      </c>
      <c r="AL223">
        <v>0.24444444000000001</v>
      </c>
      <c r="AM223">
        <v>0.42222221999999998</v>
      </c>
      <c r="AN223">
        <v>0.33333332999999998</v>
      </c>
      <c r="AO223">
        <v>85.985595703125</v>
      </c>
      <c r="AP223">
        <v>14.355765787760401</v>
      </c>
      <c r="AQ223">
        <v>6.6666669999999997E-2</v>
      </c>
      <c r="AR223">
        <v>106.589</v>
      </c>
      <c r="AS223">
        <v>0.33333332999999998</v>
      </c>
      <c r="AT223">
        <v>90</v>
      </c>
      <c r="AU223">
        <v>0.21527778</v>
      </c>
      <c r="AV223">
        <v>0.30034722000000003</v>
      </c>
      <c r="AW223">
        <v>0.218</v>
      </c>
      <c r="AX223">
        <v>0.35499999999999998</v>
      </c>
      <c r="AY223">
        <v>0.29499999999999998</v>
      </c>
      <c r="AZ223" t="s">
        <v>413</v>
      </c>
      <c r="BA223">
        <v>27790</v>
      </c>
      <c r="BB223">
        <v>694497</v>
      </c>
    </row>
    <row r="224" spans="1:54" x14ac:dyDescent="0.3">
      <c r="A224" t="s">
        <v>238</v>
      </c>
      <c r="B224" t="s">
        <v>274</v>
      </c>
      <c r="C224">
        <v>40</v>
      </c>
      <c r="D224">
        <v>161</v>
      </c>
      <c r="E224">
        <v>3</v>
      </c>
      <c r="F224">
        <v>11</v>
      </c>
      <c r="G224">
        <v>14</v>
      </c>
      <c r="H224">
        <v>1</v>
      </c>
      <c r="I224">
        <v>0.19480519399999999</v>
      </c>
      <c r="J224">
        <v>3.7267080000000001E-2</v>
      </c>
      <c r="K224">
        <v>0.19254658299999999</v>
      </c>
      <c r="L224">
        <v>0.22360248399999999</v>
      </c>
      <c r="M224">
        <v>0.27922077899999997</v>
      </c>
      <c r="N224">
        <v>8.4415585000000001E-2</v>
      </c>
      <c r="O224">
        <v>0.22314049499999999</v>
      </c>
      <c r="P224">
        <v>0.84615384599999999</v>
      </c>
      <c r="Q224">
        <v>0.21311475399999999</v>
      </c>
      <c r="R224">
        <v>0.36065573699999998</v>
      </c>
      <c r="S224">
        <v>0.42622950799999998</v>
      </c>
      <c r="T224">
        <v>3.8461538000000003E-2</v>
      </c>
      <c r="U224">
        <v>5.7692306999999998E-2</v>
      </c>
      <c r="V224">
        <v>2.2727272E-2</v>
      </c>
      <c r="W224">
        <v>0.22411401782717</v>
      </c>
      <c r="X224">
        <v>-1.30511501172038</v>
      </c>
      <c r="Y224">
        <v>40.837620352205597</v>
      </c>
      <c r="Z224">
        <v>0.28660436</v>
      </c>
      <c r="AA224">
        <v>0.71080138999999998</v>
      </c>
      <c r="AB224">
        <v>0.48684210999999999</v>
      </c>
      <c r="AC224">
        <v>0.69565217000000001</v>
      </c>
      <c r="AD224">
        <v>0.87254902000000001</v>
      </c>
      <c r="AE224">
        <v>0.81756757000000002</v>
      </c>
      <c r="AF224">
        <v>0.47203947000000002</v>
      </c>
      <c r="AG224">
        <v>0.60869565000000003</v>
      </c>
      <c r="AH224">
        <v>8.852459E-2</v>
      </c>
      <c r="AI224">
        <v>0.38709676999999998</v>
      </c>
      <c r="AJ224">
        <v>0.37096773999999999</v>
      </c>
      <c r="AK224">
        <v>0.24193548000000001</v>
      </c>
      <c r="AL224">
        <v>0.11290322999999999</v>
      </c>
      <c r="AM224">
        <v>0.62903226000000001</v>
      </c>
      <c r="AN224">
        <v>0.25806452000000002</v>
      </c>
      <c r="AO224">
        <v>88.508304816632204</v>
      </c>
      <c r="AP224">
        <v>16.517606372675601</v>
      </c>
      <c r="AQ224">
        <v>5.6451609999999999E-2</v>
      </c>
      <c r="AR224">
        <v>108.7</v>
      </c>
      <c r="AS224">
        <v>0.30645160999999999</v>
      </c>
      <c r="AT224">
        <v>124</v>
      </c>
      <c r="AU224">
        <v>0.16885246000000001</v>
      </c>
      <c r="AV224">
        <v>0.25737705</v>
      </c>
      <c r="AW224">
        <v>0.25600000000000001</v>
      </c>
      <c r="AX224">
        <v>0.40100000000000002</v>
      </c>
      <c r="AY224">
        <v>0.29399999999999998</v>
      </c>
      <c r="AZ224" t="s">
        <v>238</v>
      </c>
      <c r="BA224">
        <v>17901</v>
      </c>
      <c r="BB224">
        <v>643217</v>
      </c>
    </row>
    <row r="225" spans="1:54" x14ac:dyDescent="0.3">
      <c r="A225" t="s">
        <v>105</v>
      </c>
      <c r="B225" t="s">
        <v>272</v>
      </c>
      <c r="C225">
        <v>45</v>
      </c>
      <c r="D225">
        <v>190</v>
      </c>
      <c r="E225">
        <v>8</v>
      </c>
      <c r="F225">
        <v>22</v>
      </c>
      <c r="G225">
        <v>18</v>
      </c>
      <c r="H225">
        <v>7</v>
      </c>
      <c r="I225">
        <v>0.16071428500000001</v>
      </c>
      <c r="J225">
        <v>0.110526315</v>
      </c>
      <c r="K225">
        <v>0.3</v>
      </c>
      <c r="L225">
        <v>0.25789473600000001</v>
      </c>
      <c r="M225">
        <v>0.33333333300000001</v>
      </c>
      <c r="N225">
        <v>0.172619048</v>
      </c>
      <c r="O225">
        <v>0.18446601900000001</v>
      </c>
      <c r="P225">
        <v>0.97959183599999999</v>
      </c>
      <c r="Q225">
        <v>0.12612612600000001</v>
      </c>
      <c r="R225">
        <v>0.43243243199999998</v>
      </c>
      <c r="S225">
        <v>0.44144144099999999</v>
      </c>
      <c r="T225">
        <v>0.163265306</v>
      </c>
      <c r="U225">
        <v>0.163265306</v>
      </c>
      <c r="V225">
        <v>6.25E-2</v>
      </c>
      <c r="W225">
        <v>0.268152440849103</v>
      </c>
      <c r="X225">
        <v>-0.138007489715231</v>
      </c>
      <c r="Y225">
        <v>76.535733877350594</v>
      </c>
      <c r="Z225">
        <v>0.25258798999999998</v>
      </c>
      <c r="AA225">
        <v>0.64534884000000003</v>
      </c>
      <c r="AB225">
        <v>0.41596130999999997</v>
      </c>
      <c r="AC225">
        <v>0.58196720999999996</v>
      </c>
      <c r="AD225">
        <v>0.72522523000000005</v>
      </c>
      <c r="AE225">
        <v>0.67441859999999998</v>
      </c>
      <c r="AF225">
        <v>0.41596130999999997</v>
      </c>
      <c r="AG225">
        <v>0.61578946999999995</v>
      </c>
      <c r="AH225">
        <v>0.13526569999999999</v>
      </c>
      <c r="AI225">
        <v>0.38738739</v>
      </c>
      <c r="AJ225">
        <v>0.36036035999999999</v>
      </c>
      <c r="AK225">
        <v>0.25225225000000001</v>
      </c>
      <c r="AL225">
        <v>0.18918919000000001</v>
      </c>
      <c r="AM225">
        <v>0.47747748000000001</v>
      </c>
      <c r="AN225">
        <v>0.33333332999999998</v>
      </c>
      <c r="AO225">
        <v>90.221204603040505</v>
      </c>
      <c r="AP225">
        <v>12.4007667335304</v>
      </c>
      <c r="AQ225">
        <v>6.3063060000000004E-2</v>
      </c>
      <c r="AR225">
        <v>111.94799999999999</v>
      </c>
      <c r="AS225">
        <v>0.37837838000000001</v>
      </c>
      <c r="AT225">
        <v>111</v>
      </c>
      <c r="AU225">
        <v>0.19444444</v>
      </c>
      <c r="AV225">
        <v>0.32971013999999998</v>
      </c>
      <c r="AW225">
        <v>0.20100000000000001</v>
      </c>
      <c r="AX225">
        <v>0.37</v>
      </c>
      <c r="AY225">
        <v>0.29399999999999998</v>
      </c>
      <c r="AZ225" t="s">
        <v>105</v>
      </c>
      <c r="BA225">
        <v>19290</v>
      </c>
      <c r="BB225">
        <v>668227</v>
      </c>
    </row>
    <row r="226" spans="1:54" x14ac:dyDescent="0.3">
      <c r="A226" t="s">
        <v>617</v>
      </c>
      <c r="B226" t="s">
        <v>129</v>
      </c>
      <c r="C226">
        <v>32</v>
      </c>
      <c r="D226">
        <v>98</v>
      </c>
      <c r="E226">
        <v>3</v>
      </c>
      <c r="F226">
        <v>13</v>
      </c>
      <c r="G226">
        <v>15</v>
      </c>
      <c r="H226">
        <v>1</v>
      </c>
      <c r="I226">
        <v>0.25287356300000002</v>
      </c>
      <c r="J226">
        <v>0.112244897</v>
      </c>
      <c r="K226">
        <v>0.244897959</v>
      </c>
      <c r="L226">
        <v>0.33673469299999997</v>
      </c>
      <c r="M226">
        <v>0.413793103</v>
      </c>
      <c r="N226">
        <v>0.16091954</v>
      </c>
      <c r="O226">
        <v>0.31666666599999999</v>
      </c>
      <c r="P226">
        <v>1.3043478260000001</v>
      </c>
      <c r="Q226">
        <v>0.14516129</v>
      </c>
      <c r="R226">
        <v>0.48387096699999999</v>
      </c>
      <c r="S226">
        <v>0.37096774100000002</v>
      </c>
      <c r="T226">
        <v>4.3478259999999998E-2</v>
      </c>
      <c r="U226">
        <v>0.130434782</v>
      </c>
      <c r="V226">
        <v>3.3333333E-2</v>
      </c>
      <c r="W226">
        <v>0.33468455015396498</v>
      </c>
      <c r="X226">
        <v>-0.135131609634356</v>
      </c>
      <c r="Y226">
        <v>116.469028316577</v>
      </c>
      <c r="Z226">
        <v>0.28512397</v>
      </c>
      <c r="AA226">
        <v>0.75776398</v>
      </c>
      <c r="AB226">
        <v>0.47394541000000001</v>
      </c>
      <c r="AC226">
        <v>0.59420289999999998</v>
      </c>
      <c r="AD226">
        <v>0.90163934000000001</v>
      </c>
      <c r="AE226">
        <v>0.79057591999999999</v>
      </c>
      <c r="AF226">
        <v>0.39950372000000001</v>
      </c>
      <c r="AG226">
        <v>0.54081632999999996</v>
      </c>
      <c r="AH226">
        <v>9.9255579999999996E-2</v>
      </c>
      <c r="AI226">
        <v>0.22222222</v>
      </c>
      <c r="AJ226">
        <v>0.31746032000000002</v>
      </c>
      <c r="AK226">
        <v>0.46031746000000001</v>
      </c>
      <c r="AL226">
        <v>0.12698413</v>
      </c>
      <c r="AM226">
        <v>0.50793650999999995</v>
      </c>
      <c r="AN226">
        <v>0.36507937000000001</v>
      </c>
      <c r="AO226">
        <v>89.777351625503997</v>
      </c>
      <c r="AP226">
        <v>9.5581852082283199</v>
      </c>
      <c r="AQ226">
        <v>6.3492060000000003E-2</v>
      </c>
      <c r="AR226">
        <v>110.566</v>
      </c>
      <c r="AS226">
        <v>0.41269841000000002</v>
      </c>
      <c r="AT226">
        <v>63</v>
      </c>
      <c r="AU226">
        <v>0.14392060000000001</v>
      </c>
      <c r="AV226">
        <v>0.24317617999999999</v>
      </c>
      <c r="AW226">
        <v>0.222</v>
      </c>
      <c r="AX226">
        <v>0.34799999999999998</v>
      </c>
      <c r="AY226">
        <v>0.29399999999999998</v>
      </c>
      <c r="AZ226" t="s">
        <v>617</v>
      </c>
      <c r="BA226">
        <v>23789</v>
      </c>
      <c r="BB226">
        <v>677942</v>
      </c>
    </row>
    <row r="227" spans="1:54" x14ac:dyDescent="0.3">
      <c r="A227" t="s">
        <v>392</v>
      </c>
      <c r="B227" t="s">
        <v>40</v>
      </c>
      <c r="C227">
        <v>41</v>
      </c>
      <c r="D227">
        <v>165</v>
      </c>
      <c r="E227">
        <v>2</v>
      </c>
      <c r="F227">
        <v>8</v>
      </c>
      <c r="G227">
        <v>15</v>
      </c>
      <c r="H227">
        <v>3</v>
      </c>
      <c r="I227">
        <v>0.20138888799999999</v>
      </c>
      <c r="J227">
        <v>0.115151515</v>
      </c>
      <c r="K227">
        <v>0.24848484800000001</v>
      </c>
      <c r="L227">
        <v>0.29090908999999998</v>
      </c>
      <c r="M227">
        <v>0.25694444399999999</v>
      </c>
      <c r="N227">
        <v>5.5555555999999999E-2</v>
      </c>
      <c r="O227">
        <v>0.26213592200000002</v>
      </c>
      <c r="P227">
        <v>1.236842105</v>
      </c>
      <c r="Q227">
        <v>0.19047618999999999</v>
      </c>
      <c r="R227">
        <v>0.44761904699999999</v>
      </c>
      <c r="S227">
        <v>0.36190476100000002</v>
      </c>
      <c r="T227">
        <v>0</v>
      </c>
      <c r="U227">
        <v>5.2631577999999998E-2</v>
      </c>
      <c r="V227">
        <v>0.21276595700000001</v>
      </c>
      <c r="W227">
        <v>0.25609717585823699</v>
      </c>
      <c r="X227">
        <v>-9.4208657486946804E-2</v>
      </c>
      <c r="Y227">
        <v>61.924322450995497</v>
      </c>
      <c r="Z227">
        <v>0.29973474999999999</v>
      </c>
      <c r="AA227">
        <v>0.70169492</v>
      </c>
      <c r="AB227">
        <v>0.47619048000000003</v>
      </c>
      <c r="AC227">
        <v>0.61061947000000005</v>
      </c>
      <c r="AD227">
        <v>0.83091786999999995</v>
      </c>
      <c r="AE227">
        <v>0.75312500000000004</v>
      </c>
      <c r="AF227">
        <v>0.43898809999999999</v>
      </c>
      <c r="AG227">
        <v>0.67272726999999999</v>
      </c>
      <c r="AH227">
        <v>0.11755952</v>
      </c>
      <c r="AI227">
        <v>0.36190475999999999</v>
      </c>
      <c r="AJ227">
        <v>0.37142857000000001</v>
      </c>
      <c r="AK227">
        <v>0.26666666999999999</v>
      </c>
      <c r="AL227">
        <v>0.14285713999999999</v>
      </c>
      <c r="AM227">
        <v>0.57142857000000002</v>
      </c>
      <c r="AN227">
        <v>0.28571428999999998</v>
      </c>
      <c r="AO227">
        <v>87.359681919642796</v>
      </c>
      <c r="AP227">
        <v>8.5850335984002903</v>
      </c>
      <c r="AQ227">
        <v>2.8571429999999998E-2</v>
      </c>
      <c r="AR227">
        <v>107.13800000000001</v>
      </c>
      <c r="AS227">
        <v>0.36190475999999999</v>
      </c>
      <c r="AT227">
        <v>105</v>
      </c>
      <c r="AU227">
        <v>0.15327381000000001</v>
      </c>
      <c r="AV227">
        <v>0.27083332999999998</v>
      </c>
      <c r="AW227">
        <v>0.23100000000000001</v>
      </c>
      <c r="AX227">
        <v>0.33200000000000002</v>
      </c>
      <c r="AY227">
        <v>0.29399999999999998</v>
      </c>
      <c r="AZ227" t="s">
        <v>392</v>
      </c>
      <c r="BA227">
        <v>25807</v>
      </c>
      <c r="BB227">
        <v>669707</v>
      </c>
    </row>
    <row r="228" spans="1:54" x14ac:dyDescent="0.3">
      <c r="A228" t="s">
        <v>505</v>
      </c>
      <c r="B228" t="s">
        <v>129</v>
      </c>
      <c r="C228">
        <v>30</v>
      </c>
      <c r="D228">
        <v>91</v>
      </c>
      <c r="E228">
        <v>2</v>
      </c>
      <c r="F228">
        <v>12</v>
      </c>
      <c r="G228">
        <v>10</v>
      </c>
      <c r="H228">
        <v>0</v>
      </c>
      <c r="I228">
        <v>0.25287356300000002</v>
      </c>
      <c r="J228">
        <v>4.3956043E-2</v>
      </c>
      <c r="K228">
        <v>0.14285714199999999</v>
      </c>
      <c r="L228">
        <v>0.28571428500000001</v>
      </c>
      <c r="M228">
        <v>0.42528735600000001</v>
      </c>
      <c r="N228">
        <v>0.17241379300000001</v>
      </c>
      <c r="O228">
        <v>0.277777777</v>
      </c>
      <c r="P228">
        <v>1.24</v>
      </c>
      <c r="Q228">
        <v>0.243243243</v>
      </c>
      <c r="R228">
        <v>0.41891891799999997</v>
      </c>
      <c r="S228">
        <v>0.33783783699999997</v>
      </c>
      <c r="T228">
        <v>0.12</v>
      </c>
      <c r="U228">
        <v>0.08</v>
      </c>
      <c r="V228">
        <v>0</v>
      </c>
      <c r="W228">
        <v>0.31015840336516598</v>
      </c>
      <c r="X228">
        <v>0.61222840384678101</v>
      </c>
      <c r="Y228">
        <v>99.815149057607698</v>
      </c>
      <c r="Z228">
        <v>0.33333332999999998</v>
      </c>
      <c r="AA228">
        <v>0.73846153999999997</v>
      </c>
      <c r="AB228">
        <v>0.50322581</v>
      </c>
      <c r="AC228">
        <v>0.78333333000000005</v>
      </c>
      <c r="AD228">
        <v>0.90625</v>
      </c>
      <c r="AE228">
        <v>0.85897436000000005</v>
      </c>
      <c r="AF228">
        <v>0.41935484000000001</v>
      </c>
      <c r="AG228">
        <v>0.63736263999999998</v>
      </c>
      <c r="AH228">
        <v>7.0967740000000001E-2</v>
      </c>
      <c r="AI228">
        <v>0.31081080999999999</v>
      </c>
      <c r="AJ228">
        <v>0.37837838000000001</v>
      </c>
      <c r="AK228">
        <v>0.31081080999999999</v>
      </c>
      <c r="AL228">
        <v>0.18918919000000001</v>
      </c>
      <c r="AM228">
        <v>0.59459459000000003</v>
      </c>
      <c r="AN228">
        <v>0.21621621999999999</v>
      </c>
      <c r="AO228">
        <v>87.321896114864799</v>
      </c>
      <c r="AP228">
        <v>13.507229366817899</v>
      </c>
      <c r="AQ228">
        <v>4.054054E-2</v>
      </c>
      <c r="AR228">
        <v>104.07899999999999</v>
      </c>
      <c r="AS228">
        <v>0.29729729999999999</v>
      </c>
      <c r="AT228">
        <v>74</v>
      </c>
      <c r="AU228">
        <v>0.16451613000000001</v>
      </c>
      <c r="AV228">
        <v>0.23548387000000001</v>
      </c>
      <c r="AW228">
        <v>0.26300000000000001</v>
      </c>
      <c r="AX228">
        <v>0.374</v>
      </c>
      <c r="AY228">
        <v>0.29199999999999998</v>
      </c>
      <c r="AZ228" t="s">
        <v>505</v>
      </c>
      <c r="BA228">
        <v>17696</v>
      </c>
      <c r="BB228">
        <v>621028</v>
      </c>
    </row>
    <row r="229" spans="1:54" x14ac:dyDescent="0.3">
      <c r="A229" t="s">
        <v>398</v>
      </c>
      <c r="B229" t="s">
        <v>69</v>
      </c>
      <c r="C229">
        <v>40</v>
      </c>
      <c r="D229">
        <v>154</v>
      </c>
      <c r="E229">
        <v>1</v>
      </c>
      <c r="F229">
        <v>16</v>
      </c>
      <c r="G229">
        <v>10</v>
      </c>
      <c r="H229">
        <v>1</v>
      </c>
      <c r="I229">
        <v>0.26206896499999999</v>
      </c>
      <c r="J229">
        <v>5.8441557999999998E-2</v>
      </c>
      <c r="K229">
        <v>0.25324675299999999</v>
      </c>
      <c r="L229">
        <v>0.30519480500000001</v>
      </c>
      <c r="M229">
        <v>0.34482758600000002</v>
      </c>
      <c r="N229">
        <v>8.2758621000000004E-2</v>
      </c>
      <c r="O229">
        <v>0.35238095200000003</v>
      </c>
      <c r="P229">
        <v>2.2307692299999999</v>
      </c>
      <c r="Q229">
        <v>0.207547169</v>
      </c>
      <c r="R229">
        <v>0.54716981099999995</v>
      </c>
      <c r="S229">
        <v>0.24528301799999999</v>
      </c>
      <c r="T229">
        <v>7.6923076000000007E-2</v>
      </c>
      <c r="U229">
        <v>3.8461538000000003E-2</v>
      </c>
      <c r="V229">
        <v>8.6206896000000005E-2</v>
      </c>
      <c r="W229">
        <v>0.29076021600079199</v>
      </c>
      <c r="X229">
        <v>3.2720214568974601E-2</v>
      </c>
      <c r="Y229">
        <v>71.746393425667705</v>
      </c>
      <c r="Z229">
        <v>0.30924855000000001</v>
      </c>
      <c r="AA229">
        <v>0.7265625</v>
      </c>
      <c r="AB229">
        <v>0.48671096000000003</v>
      </c>
      <c r="AC229">
        <v>0.63551402000000001</v>
      </c>
      <c r="AD229">
        <v>0.85483871</v>
      </c>
      <c r="AE229">
        <v>0.77474403000000003</v>
      </c>
      <c r="AF229">
        <v>0.42524917000000001</v>
      </c>
      <c r="AG229">
        <v>0.68181818000000005</v>
      </c>
      <c r="AH229">
        <v>0.10963455</v>
      </c>
      <c r="AI229">
        <v>0.21698112999999999</v>
      </c>
      <c r="AJ229">
        <v>0.46226414999999998</v>
      </c>
      <c r="AK229">
        <v>0.32075471999999999</v>
      </c>
      <c r="AL229">
        <v>0.16037736</v>
      </c>
      <c r="AM229">
        <v>0.52830189000000005</v>
      </c>
      <c r="AN229">
        <v>0.31132074999999998</v>
      </c>
      <c r="AO229">
        <v>89.3626302083333</v>
      </c>
      <c r="AP229">
        <v>5.0183337983630896</v>
      </c>
      <c r="AQ229">
        <v>3.7735850000000001E-2</v>
      </c>
      <c r="AR229">
        <v>111.1</v>
      </c>
      <c r="AS229">
        <v>0.46226414999999998</v>
      </c>
      <c r="AT229">
        <v>106</v>
      </c>
      <c r="AU229">
        <v>0.15946843999999999</v>
      </c>
      <c r="AV229">
        <v>0.26910298999999999</v>
      </c>
      <c r="AW229">
        <v>0.25</v>
      </c>
      <c r="AX229">
        <v>0.375</v>
      </c>
      <c r="AY229">
        <v>0.29199999999999998</v>
      </c>
      <c r="AZ229" t="s">
        <v>398</v>
      </c>
      <c r="BA229">
        <v>17907</v>
      </c>
      <c r="BB229">
        <v>663898</v>
      </c>
    </row>
    <row r="230" spans="1:54" x14ac:dyDescent="0.3">
      <c r="A230" t="s">
        <v>160</v>
      </c>
      <c r="B230" t="s">
        <v>271</v>
      </c>
      <c r="C230">
        <v>24</v>
      </c>
      <c r="D230">
        <v>90</v>
      </c>
      <c r="E230">
        <v>4</v>
      </c>
      <c r="F230">
        <v>10</v>
      </c>
      <c r="G230">
        <v>18</v>
      </c>
      <c r="H230">
        <v>0</v>
      </c>
      <c r="I230">
        <v>0.258823529</v>
      </c>
      <c r="J230">
        <v>1.1111111E-2</v>
      </c>
      <c r="K230">
        <v>0.14444444400000001</v>
      </c>
      <c r="L230">
        <v>0.26136363600000001</v>
      </c>
      <c r="M230">
        <v>0.44705882299999999</v>
      </c>
      <c r="N230">
        <v>0.188235294</v>
      </c>
      <c r="O230">
        <v>0.257142857</v>
      </c>
      <c r="P230">
        <v>1.137931034</v>
      </c>
      <c r="Q230">
        <v>0.15068493099999999</v>
      </c>
      <c r="R230">
        <v>0.45205479399999998</v>
      </c>
      <c r="S230">
        <v>0.397260273</v>
      </c>
      <c r="T230">
        <v>0.13793103400000001</v>
      </c>
      <c r="U230">
        <v>0.13793103400000001</v>
      </c>
      <c r="V230">
        <v>3.0303030000000002E-2</v>
      </c>
      <c r="W230">
        <v>0.30306766724044598</v>
      </c>
      <c r="X230">
        <v>0.28275719080841899</v>
      </c>
      <c r="Y230">
        <v>91.816216782871706</v>
      </c>
      <c r="Z230">
        <v>0.39247312000000001</v>
      </c>
      <c r="AA230">
        <v>0.72262773999999996</v>
      </c>
      <c r="AB230">
        <v>0.53250774000000001</v>
      </c>
      <c r="AC230">
        <v>0.71232877000000006</v>
      </c>
      <c r="AD230">
        <v>0.94949494999999995</v>
      </c>
      <c r="AE230">
        <v>0.84883721000000001</v>
      </c>
      <c r="AF230">
        <v>0.42414860999999998</v>
      </c>
      <c r="AG230">
        <v>0.64444444000000001</v>
      </c>
      <c r="AH230">
        <v>8.0495360000000002E-2</v>
      </c>
      <c r="AI230">
        <v>0.53947367999999996</v>
      </c>
      <c r="AJ230">
        <v>0.27631579000000001</v>
      </c>
      <c r="AK230">
        <v>0.18421053000000001</v>
      </c>
      <c r="AL230">
        <v>0.18421053000000001</v>
      </c>
      <c r="AM230">
        <v>0.48684210999999999</v>
      </c>
      <c r="AN230">
        <v>0.32894737000000002</v>
      </c>
      <c r="AO230">
        <v>88.664376872859506</v>
      </c>
      <c r="AP230">
        <v>15.233669333261901</v>
      </c>
      <c r="AQ230">
        <v>5.2631579999999997E-2</v>
      </c>
      <c r="AR230">
        <v>105.099</v>
      </c>
      <c r="AS230">
        <v>0.34210526000000002</v>
      </c>
      <c r="AT230">
        <v>76</v>
      </c>
      <c r="AU230">
        <v>0.18266254000000001</v>
      </c>
      <c r="AV230">
        <v>0.26315789000000001</v>
      </c>
      <c r="AW230">
        <v>0.26100000000000001</v>
      </c>
      <c r="AX230">
        <v>0.42099999999999999</v>
      </c>
      <c r="AY230">
        <v>0.29199999999999998</v>
      </c>
      <c r="AZ230" t="s">
        <v>160</v>
      </c>
      <c r="BA230">
        <v>27684</v>
      </c>
      <c r="BB230">
        <v>686681</v>
      </c>
    </row>
    <row r="231" spans="1:54" x14ac:dyDescent="0.3">
      <c r="A231" t="s">
        <v>123</v>
      </c>
      <c r="B231" t="s">
        <v>40</v>
      </c>
      <c r="C231">
        <v>34</v>
      </c>
      <c r="D231">
        <v>149</v>
      </c>
      <c r="E231">
        <v>1</v>
      </c>
      <c r="F231">
        <v>15</v>
      </c>
      <c r="G231">
        <v>11</v>
      </c>
      <c r="H231">
        <v>0</v>
      </c>
      <c r="I231">
        <v>0.24031007700000001</v>
      </c>
      <c r="J231">
        <v>0.10067114000000001</v>
      </c>
      <c r="K231">
        <v>0.161073825</v>
      </c>
      <c r="L231">
        <v>0.32214765099999998</v>
      </c>
      <c r="M231">
        <v>0.31782945699999998</v>
      </c>
      <c r="N231">
        <v>7.7519379999999999E-2</v>
      </c>
      <c r="O231">
        <v>0.28037383100000002</v>
      </c>
      <c r="P231">
        <v>1.7575757569999999</v>
      </c>
      <c r="Q231">
        <v>0.157407407</v>
      </c>
      <c r="R231">
        <v>0.53703703700000005</v>
      </c>
      <c r="S231">
        <v>0.30555555499999998</v>
      </c>
      <c r="T231">
        <v>0.15151515099999999</v>
      </c>
      <c r="U231">
        <v>3.0303030000000002E-2</v>
      </c>
      <c r="V231">
        <v>0.10344827500000001</v>
      </c>
      <c r="W231">
        <v>0.29144577772025199</v>
      </c>
      <c r="X231">
        <v>0.489717553573493</v>
      </c>
      <c r="Y231">
        <v>85.926924753458806</v>
      </c>
      <c r="Z231">
        <v>0.30340557000000001</v>
      </c>
      <c r="AA231">
        <v>0.60483871</v>
      </c>
      <c r="AB231">
        <v>0.43432574000000002</v>
      </c>
      <c r="AC231">
        <v>0.74489795999999997</v>
      </c>
      <c r="AD231">
        <v>0.93333332999999996</v>
      </c>
      <c r="AE231">
        <v>0.85887097000000001</v>
      </c>
      <c r="AF231">
        <v>0.43432574000000002</v>
      </c>
      <c r="AG231">
        <v>0.63758389000000004</v>
      </c>
      <c r="AH231">
        <v>6.1295969999999998E-2</v>
      </c>
      <c r="AI231">
        <v>0.29629630000000001</v>
      </c>
      <c r="AJ231">
        <v>0.35185185000000002</v>
      </c>
      <c r="AK231">
        <v>0.35185185000000002</v>
      </c>
      <c r="AL231">
        <v>0.25</v>
      </c>
      <c r="AM231">
        <v>0.57407406999999999</v>
      </c>
      <c r="AN231">
        <v>0.17592593000000001</v>
      </c>
      <c r="AO231">
        <v>87.522616092289695</v>
      </c>
      <c r="AP231">
        <v>5.2828798647279998</v>
      </c>
      <c r="AQ231">
        <v>1.851852E-2</v>
      </c>
      <c r="AR231">
        <v>110.429</v>
      </c>
      <c r="AS231">
        <v>0.38888888999999999</v>
      </c>
      <c r="AT231">
        <v>108</v>
      </c>
      <c r="AU231">
        <v>0.20140105</v>
      </c>
      <c r="AV231">
        <v>0.26269702</v>
      </c>
      <c r="AW231">
        <v>0.23699999999999999</v>
      </c>
      <c r="AX231">
        <v>0.30199999999999999</v>
      </c>
      <c r="AY231">
        <v>0.29099999999999998</v>
      </c>
      <c r="AZ231" t="s">
        <v>123</v>
      </c>
      <c r="BA231">
        <v>18577</v>
      </c>
      <c r="BB231">
        <v>663647</v>
      </c>
    </row>
    <row r="232" spans="1:54" x14ac:dyDescent="0.3">
      <c r="A232" t="s">
        <v>407</v>
      </c>
      <c r="B232" t="s">
        <v>269</v>
      </c>
      <c r="C232">
        <v>40</v>
      </c>
      <c r="D232">
        <v>144</v>
      </c>
      <c r="E232">
        <v>3</v>
      </c>
      <c r="F232">
        <v>18</v>
      </c>
      <c r="G232">
        <v>24</v>
      </c>
      <c r="H232">
        <v>0</v>
      </c>
      <c r="I232">
        <v>0.266666666</v>
      </c>
      <c r="J232">
        <v>6.25E-2</v>
      </c>
      <c r="K232">
        <v>0.13194444399999999</v>
      </c>
      <c r="L232">
        <v>0.3125</v>
      </c>
      <c r="M232">
        <v>0.407407407</v>
      </c>
      <c r="N232">
        <v>0.140740741</v>
      </c>
      <c r="O232">
        <v>0.292035398</v>
      </c>
      <c r="P232">
        <v>1.657142857</v>
      </c>
      <c r="Q232">
        <v>0.198275862</v>
      </c>
      <c r="R232">
        <v>0.5</v>
      </c>
      <c r="S232">
        <v>0.301724137</v>
      </c>
      <c r="T232">
        <v>8.5714285000000001E-2</v>
      </c>
      <c r="U232">
        <v>8.5714285000000001E-2</v>
      </c>
      <c r="V232">
        <v>5.1724137000000003E-2</v>
      </c>
      <c r="W232">
        <v>0.31817646076281803</v>
      </c>
      <c r="X232">
        <v>0.20619096363193001</v>
      </c>
      <c r="Y232">
        <v>110.768228146711</v>
      </c>
      <c r="Z232">
        <v>0.37007874000000002</v>
      </c>
      <c r="AA232">
        <v>0.72350230000000004</v>
      </c>
      <c r="AB232">
        <v>0.53290870000000001</v>
      </c>
      <c r="AC232">
        <v>0.72340426000000002</v>
      </c>
      <c r="AD232">
        <v>0.86624204000000005</v>
      </c>
      <c r="AE232">
        <v>0.81274900000000005</v>
      </c>
      <c r="AF232">
        <v>0.46072186999999998</v>
      </c>
      <c r="AG232">
        <v>0.65972222000000003</v>
      </c>
      <c r="AH232">
        <v>9.9787689999999998E-2</v>
      </c>
      <c r="AI232">
        <v>0.37068965999999998</v>
      </c>
      <c r="AJ232">
        <v>0.42241379000000001</v>
      </c>
      <c r="AK232">
        <v>0.20689655000000001</v>
      </c>
      <c r="AL232">
        <v>0.20689655000000001</v>
      </c>
      <c r="AM232">
        <v>0.52586206999999996</v>
      </c>
      <c r="AN232">
        <v>0.26724137999999997</v>
      </c>
      <c r="AO232">
        <v>85.647923962823199</v>
      </c>
      <c r="AP232">
        <v>7.7153478162041997</v>
      </c>
      <c r="AQ232">
        <v>3.4482760000000001E-2</v>
      </c>
      <c r="AR232">
        <v>110.142</v>
      </c>
      <c r="AS232">
        <v>0.31896552</v>
      </c>
      <c r="AT232">
        <v>116</v>
      </c>
      <c r="AU232">
        <v>0.14861996</v>
      </c>
      <c r="AV232">
        <v>0.24840764000000001</v>
      </c>
      <c r="AW232">
        <v>0.25600000000000001</v>
      </c>
      <c r="AX232">
        <v>0.35699999999999998</v>
      </c>
      <c r="AY232">
        <v>0.29099999999999998</v>
      </c>
      <c r="AZ232" t="s">
        <v>407</v>
      </c>
      <c r="BA232">
        <v>22217</v>
      </c>
      <c r="BB232">
        <v>669134</v>
      </c>
    </row>
    <row r="233" spans="1:54" x14ac:dyDescent="0.3">
      <c r="A233" t="s">
        <v>106</v>
      </c>
      <c r="B233" t="s">
        <v>46</v>
      </c>
      <c r="C233">
        <v>46</v>
      </c>
      <c r="D233">
        <v>189</v>
      </c>
      <c r="E233">
        <v>4</v>
      </c>
      <c r="F233">
        <v>21</v>
      </c>
      <c r="G233">
        <v>17</v>
      </c>
      <c r="H233">
        <v>1</v>
      </c>
      <c r="I233">
        <v>0.19883040900000001</v>
      </c>
      <c r="J233">
        <v>7.9365079000000005E-2</v>
      </c>
      <c r="K233">
        <v>0.23809523799999999</v>
      </c>
      <c r="L233">
        <v>0.26984126899999999</v>
      </c>
      <c r="M233">
        <v>0.29824561399999999</v>
      </c>
      <c r="N233">
        <v>9.9415205000000006E-2</v>
      </c>
      <c r="O233">
        <v>0.243902439</v>
      </c>
      <c r="P233">
        <v>0.821428571</v>
      </c>
      <c r="Q233">
        <v>0.19685039300000001</v>
      </c>
      <c r="R233">
        <v>0.36220472399999998</v>
      </c>
      <c r="S233">
        <v>0.44094488100000001</v>
      </c>
      <c r="T233">
        <v>7.1428570999999996E-2</v>
      </c>
      <c r="U233">
        <v>7.1428570999999996E-2</v>
      </c>
      <c r="V233">
        <v>0.130434782</v>
      </c>
      <c r="W233">
        <v>0.258765214650088</v>
      </c>
      <c r="X233">
        <v>-1.04079458639318</v>
      </c>
      <c r="Y233">
        <v>64.6131212787202</v>
      </c>
      <c r="Z233">
        <v>0.42751843</v>
      </c>
      <c r="AA233">
        <v>0.8006993</v>
      </c>
      <c r="AB233">
        <v>0.58152957999999999</v>
      </c>
      <c r="AC233">
        <v>0.46551724</v>
      </c>
      <c r="AD233">
        <v>0.84279475999999998</v>
      </c>
      <c r="AE233">
        <v>0.67990074</v>
      </c>
      <c r="AF233">
        <v>0.41269841000000002</v>
      </c>
      <c r="AG233">
        <v>0.6984127</v>
      </c>
      <c r="AH233">
        <v>0.18587896000000001</v>
      </c>
      <c r="AI233">
        <v>0.40944881999999999</v>
      </c>
      <c r="AJ233">
        <v>0.33858268000000002</v>
      </c>
      <c r="AK233">
        <v>0.25196849999999998</v>
      </c>
      <c r="AL233">
        <v>0.12598424999999999</v>
      </c>
      <c r="AM233">
        <v>0.56692913</v>
      </c>
      <c r="AN233">
        <v>0.30708660999999998</v>
      </c>
      <c r="AO233">
        <v>87.404458353838507</v>
      </c>
      <c r="AP233">
        <v>16.834297720841501</v>
      </c>
      <c r="AQ233">
        <v>7.0866139999999994E-2</v>
      </c>
      <c r="AR233">
        <v>111.004</v>
      </c>
      <c r="AS233">
        <v>0.36220471999999998</v>
      </c>
      <c r="AT233">
        <v>127</v>
      </c>
      <c r="AU233">
        <v>9.9423629999999999E-2</v>
      </c>
      <c r="AV233">
        <v>0.28530259000000002</v>
      </c>
      <c r="AW233">
        <v>0.22700000000000001</v>
      </c>
      <c r="AX233">
        <v>0.36</v>
      </c>
      <c r="AY233">
        <v>0.28999999999999998</v>
      </c>
      <c r="AZ233" t="s">
        <v>106</v>
      </c>
      <c r="BA233">
        <v>11737</v>
      </c>
      <c r="BB233">
        <v>592206</v>
      </c>
    </row>
    <row r="234" spans="1:54" x14ac:dyDescent="0.3">
      <c r="A234" t="s">
        <v>395</v>
      </c>
      <c r="B234" t="s">
        <v>23</v>
      </c>
      <c r="C234">
        <v>19</v>
      </c>
      <c r="D234">
        <v>83</v>
      </c>
      <c r="E234">
        <v>0</v>
      </c>
      <c r="F234">
        <v>9</v>
      </c>
      <c r="G234">
        <v>3</v>
      </c>
      <c r="H234">
        <v>3</v>
      </c>
      <c r="I234">
        <v>0.266666666</v>
      </c>
      <c r="J234">
        <v>7.2289155999999993E-2</v>
      </c>
      <c r="K234">
        <v>0.180722891</v>
      </c>
      <c r="L234">
        <v>0.32530120400000001</v>
      </c>
      <c r="M234">
        <v>0.30666666599999998</v>
      </c>
      <c r="N234">
        <v>0.04</v>
      </c>
      <c r="O234">
        <v>0.32786885199999999</v>
      </c>
      <c r="P234">
        <v>0.67741935399999997</v>
      </c>
      <c r="Q234">
        <v>0.14754098299999999</v>
      </c>
      <c r="R234">
        <v>0.344262295</v>
      </c>
      <c r="S234">
        <v>0.50819672100000002</v>
      </c>
      <c r="T234">
        <v>0.16129032200000001</v>
      </c>
      <c r="U234">
        <v>0</v>
      </c>
      <c r="V234">
        <v>0.23809523799999999</v>
      </c>
      <c r="W234">
        <v>0.28788371832973902</v>
      </c>
      <c r="X234">
        <v>3.0766500651544001E-2</v>
      </c>
      <c r="Y234">
        <v>83.643882940294006</v>
      </c>
      <c r="Z234">
        <v>0.20652174000000001</v>
      </c>
      <c r="AA234">
        <v>0.60773480999999996</v>
      </c>
      <c r="AB234">
        <v>0.40547945000000002</v>
      </c>
      <c r="AC234">
        <v>0.81578947000000002</v>
      </c>
      <c r="AD234">
        <v>0.97272727000000003</v>
      </c>
      <c r="AE234">
        <v>0.93243242999999998</v>
      </c>
      <c r="AF234">
        <v>0.49589041</v>
      </c>
      <c r="AG234">
        <v>0.67469880000000004</v>
      </c>
      <c r="AH234">
        <v>2.73224E-2</v>
      </c>
      <c r="AI234">
        <v>0.34426230000000002</v>
      </c>
      <c r="AJ234">
        <v>0.32786884999999999</v>
      </c>
      <c r="AK234">
        <v>0.32786884999999999</v>
      </c>
      <c r="AL234">
        <v>0.2295082</v>
      </c>
      <c r="AM234">
        <v>0.45901639</v>
      </c>
      <c r="AN234">
        <v>0.31147541000000001</v>
      </c>
      <c r="AO234">
        <v>88.876350911458303</v>
      </c>
      <c r="AP234">
        <v>18.880383100665899</v>
      </c>
      <c r="AQ234">
        <v>3.2786889999999999E-2</v>
      </c>
      <c r="AR234">
        <v>104.569</v>
      </c>
      <c r="AS234">
        <v>0.37704917999999998</v>
      </c>
      <c r="AT234">
        <v>61</v>
      </c>
      <c r="AU234">
        <v>0.2295082</v>
      </c>
      <c r="AV234">
        <v>0.25683060000000002</v>
      </c>
      <c r="AW234">
        <v>0.23400000000000001</v>
      </c>
      <c r="AX234">
        <v>0.36199999999999999</v>
      </c>
      <c r="AY234">
        <v>0.28999999999999998</v>
      </c>
      <c r="AZ234" t="s">
        <v>395</v>
      </c>
      <c r="BA234">
        <v>12861</v>
      </c>
      <c r="BB234">
        <v>543685</v>
      </c>
    </row>
    <row r="235" spans="1:54" x14ac:dyDescent="0.3">
      <c r="A235" t="s">
        <v>293</v>
      </c>
      <c r="B235" t="s">
        <v>51</v>
      </c>
      <c r="C235">
        <v>46</v>
      </c>
      <c r="D235">
        <v>193</v>
      </c>
      <c r="E235">
        <v>5</v>
      </c>
      <c r="F235">
        <v>19</v>
      </c>
      <c r="G235">
        <v>20</v>
      </c>
      <c r="H235">
        <v>0</v>
      </c>
      <c r="I235">
        <v>0.217647058</v>
      </c>
      <c r="J235">
        <v>9.3264247999999994E-2</v>
      </c>
      <c r="K235">
        <v>0.19170984399999999</v>
      </c>
      <c r="L235">
        <v>0.30729166600000002</v>
      </c>
      <c r="M235">
        <v>0.34117647000000001</v>
      </c>
      <c r="N235">
        <v>0.12352941200000001</v>
      </c>
      <c r="O235">
        <v>0.25</v>
      </c>
      <c r="P235">
        <v>1.6046511619999999</v>
      </c>
      <c r="Q235">
        <v>0.15789473600000001</v>
      </c>
      <c r="R235">
        <v>0.51879699199999996</v>
      </c>
      <c r="S235">
        <v>0.32330827000000001</v>
      </c>
      <c r="T235">
        <v>9.3023254999999999E-2</v>
      </c>
      <c r="U235">
        <v>0.116279069</v>
      </c>
      <c r="V235">
        <v>5.7971014000000001E-2</v>
      </c>
      <c r="W235">
        <v>0.29345881221182002</v>
      </c>
      <c r="X235">
        <v>-0.37764785085178598</v>
      </c>
      <c r="Y235">
        <v>88.249466725824405</v>
      </c>
      <c r="Z235">
        <v>0.31381733000000001</v>
      </c>
      <c r="AA235">
        <v>0.74814815000000001</v>
      </c>
      <c r="AB235">
        <v>0.48206599999999999</v>
      </c>
      <c r="AC235">
        <v>0.61194029999999999</v>
      </c>
      <c r="AD235">
        <v>0.85643564000000005</v>
      </c>
      <c r="AE235">
        <v>0.75892857000000002</v>
      </c>
      <c r="AF235">
        <v>0.38737445999999998</v>
      </c>
      <c r="AG235">
        <v>0.58549222999999995</v>
      </c>
      <c r="AH235">
        <v>0.11621234</v>
      </c>
      <c r="AI235">
        <v>0.39849624</v>
      </c>
      <c r="AJ235">
        <v>0.36842105000000003</v>
      </c>
      <c r="AK235">
        <v>0.23308271</v>
      </c>
      <c r="AL235">
        <v>0.14285713999999999</v>
      </c>
      <c r="AM235">
        <v>0.55639097999999998</v>
      </c>
      <c r="AN235">
        <v>0.30075188000000003</v>
      </c>
      <c r="AO235">
        <v>89.300233783143895</v>
      </c>
      <c r="AP235">
        <v>11.111557469223399</v>
      </c>
      <c r="AQ235">
        <v>4.4776120000000003E-2</v>
      </c>
      <c r="AR235">
        <v>110.12</v>
      </c>
      <c r="AS235">
        <v>0.38805970000000001</v>
      </c>
      <c r="AT235">
        <v>134</v>
      </c>
      <c r="AU235">
        <v>0.12912482</v>
      </c>
      <c r="AV235">
        <v>0.24533716</v>
      </c>
      <c r="AW235">
        <v>0.218</v>
      </c>
      <c r="AX235">
        <v>0.34499999999999997</v>
      </c>
      <c r="AY235">
        <v>0.28999999999999998</v>
      </c>
      <c r="AZ235" t="s">
        <v>293</v>
      </c>
      <c r="BA235">
        <v>13145</v>
      </c>
      <c r="BB235">
        <v>605137</v>
      </c>
    </row>
    <row r="236" spans="1:54" x14ac:dyDescent="0.3">
      <c r="A236" t="s">
        <v>235</v>
      </c>
      <c r="B236" t="s">
        <v>88</v>
      </c>
      <c r="C236">
        <v>43</v>
      </c>
      <c r="D236">
        <v>169</v>
      </c>
      <c r="E236">
        <v>1</v>
      </c>
      <c r="F236">
        <v>15</v>
      </c>
      <c r="G236">
        <v>8</v>
      </c>
      <c r="H236">
        <v>2</v>
      </c>
      <c r="I236">
        <v>0.23178807900000001</v>
      </c>
      <c r="J236">
        <v>8.8757396000000002E-2</v>
      </c>
      <c r="K236">
        <v>0.124260355</v>
      </c>
      <c r="L236">
        <v>0.30952380899999998</v>
      </c>
      <c r="M236">
        <v>0.304635761</v>
      </c>
      <c r="N236">
        <v>7.2847681999999997E-2</v>
      </c>
      <c r="O236">
        <v>0.263565891</v>
      </c>
      <c r="P236">
        <v>1.0204081629999999</v>
      </c>
      <c r="Q236">
        <v>0.2265625</v>
      </c>
      <c r="R236">
        <v>0.390625</v>
      </c>
      <c r="S236">
        <v>0.3828125</v>
      </c>
      <c r="T236">
        <v>0.122448979</v>
      </c>
      <c r="U236">
        <v>2.0408163E-2</v>
      </c>
      <c r="V236">
        <v>0.02</v>
      </c>
      <c r="W236">
        <v>0.28201238420747499</v>
      </c>
      <c r="X236">
        <v>-0.113001152548018</v>
      </c>
      <c r="Y236">
        <v>85.543755948677997</v>
      </c>
      <c r="Z236">
        <v>0.30886849999999999</v>
      </c>
      <c r="AA236">
        <v>0.7394636</v>
      </c>
      <c r="AB236">
        <v>0.5</v>
      </c>
      <c r="AC236">
        <v>0.71287129000000005</v>
      </c>
      <c r="AD236">
        <v>0.95854921999999998</v>
      </c>
      <c r="AE236">
        <v>0.87414966000000005</v>
      </c>
      <c r="AF236">
        <v>0.44387755000000001</v>
      </c>
      <c r="AG236">
        <v>0.59171598000000003</v>
      </c>
      <c r="AH236">
        <v>6.2711859999999994E-2</v>
      </c>
      <c r="AI236">
        <v>0.40458015000000003</v>
      </c>
      <c r="AJ236">
        <v>0.35877862999999999</v>
      </c>
      <c r="AK236">
        <v>0.23664122000000001</v>
      </c>
      <c r="AL236">
        <v>0.19083969000000001</v>
      </c>
      <c r="AM236">
        <v>0.57251907999999996</v>
      </c>
      <c r="AN236">
        <v>0.23664122000000001</v>
      </c>
      <c r="AO236">
        <v>86.019783020019503</v>
      </c>
      <c r="AP236">
        <v>14.585125923156699</v>
      </c>
      <c r="AQ236">
        <v>7.63359E-3</v>
      </c>
      <c r="AR236">
        <v>103.70699999999999</v>
      </c>
      <c r="AS236">
        <v>0.26717556999999997</v>
      </c>
      <c r="AT236">
        <v>131</v>
      </c>
      <c r="AU236">
        <v>0.13389830999999999</v>
      </c>
      <c r="AV236">
        <v>0.19661017</v>
      </c>
      <c r="AW236">
        <v>0.246</v>
      </c>
      <c r="AX236">
        <v>0.32</v>
      </c>
      <c r="AY236">
        <v>0.28999999999999998</v>
      </c>
      <c r="AZ236" t="s">
        <v>235</v>
      </c>
      <c r="BA236">
        <v>15362</v>
      </c>
      <c r="BB236">
        <v>643446</v>
      </c>
    </row>
    <row r="237" spans="1:54" x14ac:dyDescent="0.3">
      <c r="A237" t="s">
        <v>414</v>
      </c>
      <c r="B237" t="s">
        <v>279</v>
      </c>
      <c r="C237">
        <v>33</v>
      </c>
      <c r="D237">
        <v>122</v>
      </c>
      <c r="E237">
        <v>1</v>
      </c>
      <c r="F237">
        <v>16</v>
      </c>
      <c r="G237">
        <v>9</v>
      </c>
      <c r="H237">
        <v>10</v>
      </c>
      <c r="I237">
        <v>0.25233644799999999</v>
      </c>
      <c r="J237">
        <v>9.0163934000000001E-2</v>
      </c>
      <c r="K237">
        <v>0.16393442599999999</v>
      </c>
      <c r="L237">
        <v>0.33057851199999999</v>
      </c>
      <c r="M237">
        <v>0.28971962600000001</v>
      </c>
      <c r="N237">
        <v>3.7383178000000003E-2</v>
      </c>
      <c r="O237">
        <v>0.29885057399999998</v>
      </c>
      <c r="P237">
        <v>3.1666666659999998</v>
      </c>
      <c r="Q237">
        <v>0.14772727199999999</v>
      </c>
      <c r="R237">
        <v>0.64772727200000002</v>
      </c>
      <c r="S237">
        <v>0.20454545399999999</v>
      </c>
      <c r="T237">
        <v>0.222222222</v>
      </c>
      <c r="U237">
        <v>5.5555555E-2</v>
      </c>
      <c r="V237">
        <v>3.5087719000000003E-2</v>
      </c>
      <c r="W237">
        <v>0.287442485163034</v>
      </c>
      <c r="X237">
        <v>0.22376304630079999</v>
      </c>
      <c r="Y237">
        <v>84.229052558312603</v>
      </c>
      <c r="Z237">
        <v>0.28395061999999999</v>
      </c>
      <c r="AA237">
        <v>0.71144278999999999</v>
      </c>
      <c r="AB237">
        <v>0.47747748000000001</v>
      </c>
      <c r="AC237">
        <v>0.53623187999999999</v>
      </c>
      <c r="AD237">
        <v>0.89510489999999998</v>
      </c>
      <c r="AE237">
        <v>0.77830189000000005</v>
      </c>
      <c r="AF237">
        <v>0.45270270000000001</v>
      </c>
      <c r="AG237">
        <v>0.63934426</v>
      </c>
      <c r="AH237">
        <v>0.10585586</v>
      </c>
      <c r="AI237">
        <v>0.27272727000000002</v>
      </c>
      <c r="AJ237">
        <v>0.39772727000000002</v>
      </c>
      <c r="AK237">
        <v>0.32954545000000002</v>
      </c>
      <c r="AL237">
        <v>0.28409090999999997</v>
      </c>
      <c r="AM237">
        <v>0.52272726999999997</v>
      </c>
      <c r="AN237">
        <v>0.19318182</v>
      </c>
      <c r="AO237">
        <v>85.603330414870598</v>
      </c>
      <c r="AP237">
        <v>-1.7650011435322299</v>
      </c>
      <c r="AQ237">
        <v>1.123596E-2</v>
      </c>
      <c r="AR237">
        <v>105.363</v>
      </c>
      <c r="AS237">
        <v>0.29213483000000001</v>
      </c>
      <c r="AT237">
        <v>89</v>
      </c>
      <c r="AU237">
        <v>0.16891892</v>
      </c>
      <c r="AV237">
        <v>0.27477477</v>
      </c>
      <c r="AW237">
        <v>0.248</v>
      </c>
      <c r="AX237">
        <v>0.307</v>
      </c>
      <c r="AY237">
        <v>0.28999999999999998</v>
      </c>
      <c r="AZ237" t="s">
        <v>414</v>
      </c>
      <c r="BA237">
        <v>31567</v>
      </c>
      <c r="BB237">
        <v>702358</v>
      </c>
    </row>
    <row r="238" spans="1:54" x14ac:dyDescent="0.3">
      <c r="A238" t="s">
        <v>58</v>
      </c>
      <c r="B238" t="s">
        <v>27</v>
      </c>
      <c r="C238">
        <v>34</v>
      </c>
      <c r="D238">
        <v>96</v>
      </c>
      <c r="E238">
        <v>3</v>
      </c>
      <c r="F238">
        <v>11</v>
      </c>
      <c r="G238">
        <v>11</v>
      </c>
      <c r="H238">
        <v>3</v>
      </c>
      <c r="I238">
        <v>0.27472527400000002</v>
      </c>
      <c r="J238">
        <v>3.125E-2</v>
      </c>
      <c r="K238">
        <v>0.28125</v>
      </c>
      <c r="L238">
        <v>0.3125</v>
      </c>
      <c r="M238">
        <v>0.41758241699999998</v>
      </c>
      <c r="N238">
        <v>0.14285714299999999</v>
      </c>
      <c r="O238">
        <v>0.36065573699999998</v>
      </c>
      <c r="P238">
        <v>1.7058823519999999</v>
      </c>
      <c r="Q238">
        <v>0.25806451600000002</v>
      </c>
      <c r="R238">
        <v>0.467741935</v>
      </c>
      <c r="S238">
        <v>0.27419354800000001</v>
      </c>
      <c r="T238">
        <v>5.8823528999999999E-2</v>
      </c>
      <c r="U238">
        <v>0.17647058800000001</v>
      </c>
      <c r="V238">
        <v>0</v>
      </c>
      <c r="W238">
        <v>0.32239904006322201</v>
      </c>
      <c r="X238">
        <v>0.44593058166265098</v>
      </c>
      <c r="Y238">
        <v>113.42999747756799</v>
      </c>
      <c r="Z238">
        <v>0.36138614000000002</v>
      </c>
      <c r="AA238">
        <v>0.78472222000000003</v>
      </c>
      <c r="AB238">
        <v>0.53757224999999997</v>
      </c>
      <c r="AC238">
        <v>0.47945205000000002</v>
      </c>
      <c r="AD238">
        <v>0.84070796000000003</v>
      </c>
      <c r="AE238">
        <v>0.69892472999999999</v>
      </c>
      <c r="AF238">
        <v>0.41618496999999999</v>
      </c>
      <c r="AG238">
        <v>0.5625</v>
      </c>
      <c r="AH238">
        <v>0.16138329000000001</v>
      </c>
      <c r="AI238">
        <v>0.46875</v>
      </c>
      <c r="AJ238">
        <v>0.328125</v>
      </c>
      <c r="AK238">
        <v>0.203125</v>
      </c>
      <c r="AL238">
        <v>0.140625</v>
      </c>
      <c r="AM238">
        <v>0.515625</v>
      </c>
      <c r="AN238">
        <v>0.34375</v>
      </c>
      <c r="AO238">
        <v>88.503236832157199</v>
      </c>
      <c r="AP238">
        <v>12.6757615612399</v>
      </c>
      <c r="AQ238">
        <v>3.125E-2</v>
      </c>
      <c r="AR238">
        <v>113.6</v>
      </c>
      <c r="AS238">
        <v>0.34375</v>
      </c>
      <c r="AT238">
        <v>64</v>
      </c>
      <c r="AU238">
        <v>0.12968299999999999</v>
      </c>
      <c r="AV238">
        <v>0.29106628000000001</v>
      </c>
      <c r="AW238">
        <v>0.248</v>
      </c>
      <c r="AX238">
        <v>0.374</v>
      </c>
      <c r="AY238">
        <v>0.28899999999999998</v>
      </c>
      <c r="AZ238" t="s">
        <v>58</v>
      </c>
      <c r="BA238">
        <v>19354</v>
      </c>
      <c r="BB238">
        <v>670042</v>
      </c>
    </row>
    <row r="239" spans="1:54" x14ac:dyDescent="0.3">
      <c r="A239" t="s">
        <v>280</v>
      </c>
      <c r="B239" t="s">
        <v>51</v>
      </c>
      <c r="C239">
        <v>26</v>
      </c>
      <c r="D239">
        <v>103</v>
      </c>
      <c r="E239">
        <v>3</v>
      </c>
      <c r="F239">
        <v>9</v>
      </c>
      <c r="G239">
        <v>16</v>
      </c>
      <c r="H239">
        <v>0</v>
      </c>
      <c r="I239">
        <v>0.1875</v>
      </c>
      <c r="J239">
        <v>4.8543689000000001E-2</v>
      </c>
      <c r="K239">
        <v>0.23300970800000001</v>
      </c>
      <c r="L239">
        <v>0.22330096999999999</v>
      </c>
      <c r="M239">
        <v>0.3125</v>
      </c>
      <c r="N239">
        <v>0.125</v>
      </c>
      <c r="O239">
        <v>0.211267605</v>
      </c>
      <c r="P239">
        <v>1.5</v>
      </c>
      <c r="Q239">
        <v>0.121621621</v>
      </c>
      <c r="R239">
        <v>0.52702702700000004</v>
      </c>
      <c r="S239">
        <v>0.35135135099999998</v>
      </c>
      <c r="T239">
        <v>0.15384615300000001</v>
      </c>
      <c r="U239">
        <v>0.115384615</v>
      </c>
      <c r="V239">
        <v>7.6923076000000007E-2</v>
      </c>
      <c r="W239">
        <v>0.235869417491468</v>
      </c>
      <c r="X239">
        <v>-0.67026473463879499</v>
      </c>
      <c r="Y239">
        <v>49.144798775786803</v>
      </c>
      <c r="Z239">
        <v>0.44278606999999998</v>
      </c>
      <c r="AA239">
        <v>0.63120567000000005</v>
      </c>
      <c r="AB239">
        <v>0.52046784000000001</v>
      </c>
      <c r="AC239">
        <v>0.64044944000000004</v>
      </c>
      <c r="AD239">
        <v>0.84269662999999995</v>
      </c>
      <c r="AE239">
        <v>0.74157302999999997</v>
      </c>
      <c r="AF239">
        <v>0.4122807</v>
      </c>
      <c r="AG239">
        <v>0.65048543999999997</v>
      </c>
      <c r="AH239">
        <v>0.13450292</v>
      </c>
      <c r="AI239">
        <v>0.48648648999999999</v>
      </c>
      <c r="AJ239">
        <v>0.32432432</v>
      </c>
      <c r="AK239">
        <v>0.18918919000000001</v>
      </c>
      <c r="AL239">
        <v>0.20270270000000001</v>
      </c>
      <c r="AM239">
        <v>0.47297296999999999</v>
      </c>
      <c r="AN239">
        <v>0.32432432</v>
      </c>
      <c r="AO239">
        <v>89.735899229307407</v>
      </c>
      <c r="AP239">
        <v>12.302014325116099</v>
      </c>
      <c r="AQ239">
        <v>8.108108E-2</v>
      </c>
      <c r="AR239">
        <v>112.876</v>
      </c>
      <c r="AS239">
        <v>0.43243242999999998</v>
      </c>
      <c r="AT239">
        <v>74</v>
      </c>
      <c r="AU239">
        <v>0.18128654999999999</v>
      </c>
      <c r="AV239">
        <v>0.31578947000000002</v>
      </c>
      <c r="AW239">
        <v>0.224</v>
      </c>
      <c r="AX239">
        <v>0.40699999999999997</v>
      </c>
      <c r="AY239">
        <v>0.28899999999999998</v>
      </c>
      <c r="AZ239" t="s">
        <v>280</v>
      </c>
      <c r="BA239">
        <v>22275</v>
      </c>
      <c r="BB239">
        <v>669394</v>
      </c>
    </row>
    <row r="240" spans="1:54" x14ac:dyDescent="0.3">
      <c r="A240" t="s">
        <v>596</v>
      </c>
      <c r="B240" t="s">
        <v>129</v>
      </c>
      <c r="C240">
        <v>44</v>
      </c>
      <c r="D240">
        <v>182</v>
      </c>
      <c r="E240">
        <v>3</v>
      </c>
      <c r="F240">
        <v>18</v>
      </c>
      <c r="G240">
        <v>23</v>
      </c>
      <c r="H240">
        <v>1</v>
      </c>
      <c r="I240">
        <v>0.21604938200000001</v>
      </c>
      <c r="J240">
        <v>6.5934065E-2</v>
      </c>
      <c r="K240">
        <v>0.26923076899999998</v>
      </c>
      <c r="L240">
        <v>0.28571428500000001</v>
      </c>
      <c r="M240">
        <v>0.327160493</v>
      </c>
      <c r="N240">
        <v>0.111111111</v>
      </c>
      <c r="O240">
        <v>0.28318584000000002</v>
      </c>
      <c r="P240">
        <v>0.93333333299999999</v>
      </c>
      <c r="Q240">
        <v>0.25</v>
      </c>
      <c r="R240">
        <v>0.36206896500000002</v>
      </c>
      <c r="S240">
        <v>0.38793103400000001</v>
      </c>
      <c r="T240">
        <v>0.111111111</v>
      </c>
      <c r="U240">
        <v>6.6666665999999999E-2</v>
      </c>
      <c r="V240">
        <v>4.7619046999999998E-2</v>
      </c>
      <c r="W240">
        <v>0.27615857910323899</v>
      </c>
      <c r="X240">
        <v>0.25213396525441101</v>
      </c>
      <c r="Y240">
        <v>76.728401148926594</v>
      </c>
      <c r="Z240">
        <v>0.29368931999999998</v>
      </c>
      <c r="AA240">
        <v>0.66777408999999999</v>
      </c>
      <c r="AB240">
        <v>0.45161289999999998</v>
      </c>
      <c r="AC240">
        <v>0.49586776999999999</v>
      </c>
      <c r="AD240">
        <v>0.85074627000000003</v>
      </c>
      <c r="AE240">
        <v>0.71739129999999995</v>
      </c>
      <c r="AF240">
        <v>0.42215988999999998</v>
      </c>
      <c r="AG240">
        <v>0.60989011000000004</v>
      </c>
      <c r="AH240">
        <v>0.12762973</v>
      </c>
      <c r="AI240">
        <v>0.50862068999999999</v>
      </c>
      <c r="AJ240">
        <v>0.29310344999999999</v>
      </c>
      <c r="AK240">
        <v>0.19827586</v>
      </c>
      <c r="AL240">
        <v>0.12931034</v>
      </c>
      <c r="AM240">
        <v>0.59482758999999996</v>
      </c>
      <c r="AN240">
        <v>0.27586207000000001</v>
      </c>
      <c r="AO240">
        <v>87.415998787715495</v>
      </c>
      <c r="AP240">
        <v>16.925992768386301</v>
      </c>
      <c r="AQ240">
        <v>5.1724140000000002E-2</v>
      </c>
      <c r="AR240">
        <v>108.916</v>
      </c>
      <c r="AS240">
        <v>0.32758620999999999</v>
      </c>
      <c r="AT240">
        <v>116</v>
      </c>
      <c r="AU240">
        <v>0.17671808999999999</v>
      </c>
      <c r="AV240">
        <v>0.30434782999999999</v>
      </c>
      <c r="AW240">
        <v>0.23300000000000001</v>
      </c>
      <c r="AX240">
        <v>0.34899999999999998</v>
      </c>
      <c r="AY240">
        <v>0.28799999999999998</v>
      </c>
      <c r="AZ240" t="s">
        <v>71</v>
      </c>
      <c r="BA240">
        <v>12552</v>
      </c>
      <c r="BB240">
        <v>553993</v>
      </c>
    </row>
    <row r="241" spans="1:54" x14ac:dyDescent="0.3">
      <c r="A241" t="s">
        <v>217</v>
      </c>
      <c r="B241" t="s">
        <v>29</v>
      </c>
      <c r="C241">
        <v>42</v>
      </c>
      <c r="D241">
        <v>179</v>
      </c>
      <c r="E241">
        <v>4</v>
      </c>
      <c r="F241">
        <v>13</v>
      </c>
      <c r="G241">
        <v>19</v>
      </c>
      <c r="H241">
        <v>2</v>
      </c>
      <c r="I241">
        <v>0.22839506100000001</v>
      </c>
      <c r="J241">
        <v>8.3798882000000005E-2</v>
      </c>
      <c r="K241">
        <v>0.134078212</v>
      </c>
      <c r="L241">
        <v>0.29050279299999998</v>
      </c>
      <c r="M241">
        <v>0.35802469100000001</v>
      </c>
      <c r="N241">
        <v>0.12962963</v>
      </c>
      <c r="O241">
        <v>0.242647058</v>
      </c>
      <c r="P241">
        <v>0.8</v>
      </c>
      <c r="Q241">
        <v>0.164285714</v>
      </c>
      <c r="R241">
        <v>0.37142857099999999</v>
      </c>
      <c r="S241">
        <v>0.46428571400000002</v>
      </c>
      <c r="T241">
        <v>0.15384615300000001</v>
      </c>
      <c r="U241">
        <v>6.1538461000000003E-2</v>
      </c>
      <c r="V241">
        <v>5.7692306999999998E-2</v>
      </c>
      <c r="W241">
        <v>0.28882158635048799</v>
      </c>
      <c r="X241">
        <v>0.69539653915759003</v>
      </c>
      <c r="Y241">
        <v>87.025926076022301</v>
      </c>
      <c r="Z241">
        <v>0.25757575999999999</v>
      </c>
      <c r="AA241">
        <v>0.70818504999999998</v>
      </c>
      <c r="AB241">
        <v>0.44460856999999998</v>
      </c>
      <c r="AC241">
        <v>0.78431373000000004</v>
      </c>
      <c r="AD241">
        <v>0.94974873999999998</v>
      </c>
      <c r="AE241">
        <v>0.89368771000000002</v>
      </c>
      <c r="AF241">
        <v>0.41506647000000002</v>
      </c>
      <c r="AG241">
        <v>0.63128492000000003</v>
      </c>
      <c r="AH241">
        <v>4.7267360000000001E-2</v>
      </c>
      <c r="AI241">
        <v>0.35</v>
      </c>
      <c r="AJ241">
        <v>0.30714286000000002</v>
      </c>
      <c r="AK241">
        <v>0.34285714</v>
      </c>
      <c r="AL241">
        <v>0.20714286000000001</v>
      </c>
      <c r="AM241">
        <v>0.55714286000000002</v>
      </c>
      <c r="AN241">
        <v>0.23571428999999999</v>
      </c>
      <c r="AO241">
        <v>87.263581194196405</v>
      </c>
      <c r="AP241">
        <v>21.1339250837053</v>
      </c>
      <c r="AQ241">
        <v>2.8571429999999998E-2</v>
      </c>
      <c r="AR241">
        <v>107.199</v>
      </c>
      <c r="AS241">
        <v>0.34285714</v>
      </c>
      <c r="AT241">
        <v>140</v>
      </c>
      <c r="AU241">
        <v>0.19497784000000001</v>
      </c>
      <c r="AV241">
        <v>0.24224519999999999</v>
      </c>
      <c r="AW241">
        <v>0.22900000000000001</v>
      </c>
      <c r="AX241">
        <v>0.35</v>
      </c>
      <c r="AY241">
        <v>0.28699999999999998</v>
      </c>
      <c r="AZ241" t="s">
        <v>217</v>
      </c>
      <c r="BA241">
        <v>17678</v>
      </c>
      <c r="BB241">
        <v>608324</v>
      </c>
    </row>
    <row r="242" spans="1:54" x14ac:dyDescent="0.3">
      <c r="A242" t="s">
        <v>589</v>
      </c>
      <c r="B242" t="s">
        <v>272</v>
      </c>
      <c r="C242">
        <v>40</v>
      </c>
      <c r="D242">
        <v>154</v>
      </c>
      <c r="E242">
        <v>2</v>
      </c>
      <c r="F242">
        <v>21</v>
      </c>
      <c r="G242">
        <v>13</v>
      </c>
      <c r="H242">
        <v>17</v>
      </c>
      <c r="I242">
        <v>0.25179856099999998</v>
      </c>
      <c r="J242">
        <v>5.8441557999999998E-2</v>
      </c>
      <c r="K242">
        <v>0.26623376599999998</v>
      </c>
      <c r="L242">
        <v>0.30921052599999999</v>
      </c>
      <c r="M242">
        <v>0.35971223000000002</v>
      </c>
      <c r="N242">
        <v>0.107913669</v>
      </c>
      <c r="O242">
        <v>0.34020618499999999</v>
      </c>
      <c r="P242">
        <v>1.166666666</v>
      </c>
      <c r="Q242">
        <v>0.178947368</v>
      </c>
      <c r="R242">
        <v>0.44210526300000003</v>
      </c>
      <c r="S242">
        <v>0.37894736800000001</v>
      </c>
      <c r="T242">
        <v>0.111111111</v>
      </c>
      <c r="U242">
        <v>5.5555555E-2</v>
      </c>
      <c r="V242">
        <v>0.16666666599999999</v>
      </c>
      <c r="W242">
        <v>0.29922428060519002</v>
      </c>
      <c r="X242">
        <v>0.80871325549870599</v>
      </c>
      <c r="Y242">
        <v>97.835301298364001</v>
      </c>
      <c r="Z242">
        <v>0.38709676999999998</v>
      </c>
      <c r="AA242">
        <v>0.66513761000000005</v>
      </c>
      <c r="AB242">
        <v>0.48983051</v>
      </c>
      <c r="AC242">
        <v>0.53472222000000003</v>
      </c>
      <c r="AD242">
        <v>0.82068965999999999</v>
      </c>
      <c r="AE242">
        <v>0.67820069000000005</v>
      </c>
      <c r="AF242">
        <v>0.36949153000000001</v>
      </c>
      <c r="AG242">
        <v>0.67532468000000001</v>
      </c>
      <c r="AH242">
        <v>0.15709459000000001</v>
      </c>
      <c r="AI242">
        <v>0.46534652999999998</v>
      </c>
      <c r="AJ242">
        <v>0.33663366</v>
      </c>
      <c r="AK242">
        <v>0.1980198</v>
      </c>
      <c r="AL242">
        <v>0.17821782</v>
      </c>
      <c r="AM242">
        <v>0.52475247999999997</v>
      </c>
      <c r="AN242">
        <v>0.29702970000000001</v>
      </c>
      <c r="AO242">
        <v>83.059606291118399</v>
      </c>
      <c r="AP242">
        <v>14.6341103001644</v>
      </c>
      <c r="AQ242">
        <v>2.9702969999999999E-2</v>
      </c>
      <c r="AR242">
        <v>109.008</v>
      </c>
      <c r="AS242">
        <v>0.23762375999999999</v>
      </c>
      <c r="AT242">
        <v>101</v>
      </c>
      <c r="AU242">
        <v>0.18918919000000001</v>
      </c>
      <c r="AV242">
        <v>0.34628377999999999</v>
      </c>
      <c r="AW242">
        <v>0.23599999999999999</v>
      </c>
      <c r="AX242">
        <v>0.34200000000000003</v>
      </c>
      <c r="AY242">
        <v>0.28599999999999998</v>
      </c>
      <c r="AZ242" t="s">
        <v>590</v>
      </c>
      <c r="BA242">
        <v>23401</v>
      </c>
      <c r="BB242">
        <v>676609</v>
      </c>
    </row>
    <row r="243" spans="1:54" x14ac:dyDescent="0.3">
      <c r="A243" t="s">
        <v>366</v>
      </c>
      <c r="B243" t="s">
        <v>27</v>
      </c>
      <c r="C243">
        <v>41</v>
      </c>
      <c r="D243">
        <v>168</v>
      </c>
      <c r="E243">
        <v>5</v>
      </c>
      <c r="F243">
        <v>15</v>
      </c>
      <c r="G243">
        <v>13</v>
      </c>
      <c r="H243">
        <v>1</v>
      </c>
      <c r="I243">
        <v>0.19178082099999999</v>
      </c>
      <c r="J243">
        <v>0.125</v>
      </c>
      <c r="K243">
        <v>0.31547618999999999</v>
      </c>
      <c r="L243">
        <v>0.29761904700000003</v>
      </c>
      <c r="M243">
        <v>0.30821917799999998</v>
      </c>
      <c r="N243">
        <v>0.11643835700000001</v>
      </c>
      <c r="O243">
        <v>0.26136363600000001</v>
      </c>
      <c r="P243">
        <v>0.81578947300000004</v>
      </c>
      <c r="Q243">
        <v>0.25</v>
      </c>
      <c r="R243">
        <v>0.33695652100000001</v>
      </c>
      <c r="S243">
        <v>0.41304347800000002</v>
      </c>
      <c r="T243">
        <v>2.6315788999999999E-2</v>
      </c>
      <c r="U243">
        <v>0.131578947</v>
      </c>
      <c r="V243">
        <v>3.2258064000000003E-2</v>
      </c>
      <c r="W243">
        <v>0.27779692161582897</v>
      </c>
      <c r="X243">
        <v>-0.13509745340430701</v>
      </c>
      <c r="Y243">
        <v>82.855501842685698</v>
      </c>
      <c r="Z243">
        <v>0.28017240999999998</v>
      </c>
      <c r="AA243">
        <v>0.66077739000000002</v>
      </c>
      <c r="AB243">
        <v>0.42436412000000001</v>
      </c>
      <c r="AC243">
        <v>0.64615385000000003</v>
      </c>
      <c r="AD243">
        <v>0.79679144000000002</v>
      </c>
      <c r="AE243">
        <v>0.73501576999999996</v>
      </c>
      <c r="AF243">
        <v>0.37884873000000002</v>
      </c>
      <c r="AG243">
        <v>0.59523809999999999</v>
      </c>
      <c r="AH243">
        <v>0.11229947</v>
      </c>
      <c r="AI243">
        <v>0.46236558999999999</v>
      </c>
      <c r="AJ243">
        <v>0.34408601999999999</v>
      </c>
      <c r="AK243">
        <v>0.19354838999999999</v>
      </c>
      <c r="AL243">
        <v>0.10752688000000001</v>
      </c>
      <c r="AM243">
        <v>0.63440859999999999</v>
      </c>
      <c r="AN243">
        <v>0.25806452000000002</v>
      </c>
      <c r="AO243">
        <v>86.853398862092305</v>
      </c>
      <c r="AP243">
        <v>18.519971764605899</v>
      </c>
      <c r="AQ243">
        <v>6.4516130000000005E-2</v>
      </c>
      <c r="AR243">
        <v>109.871</v>
      </c>
      <c r="AS243">
        <v>0.37634409000000002</v>
      </c>
      <c r="AT243">
        <v>93</v>
      </c>
      <c r="AU243">
        <v>0.16577539999999999</v>
      </c>
      <c r="AV243">
        <v>0.27807486999999997</v>
      </c>
      <c r="AW243">
        <v>0.19700000000000001</v>
      </c>
      <c r="AX243">
        <v>0.33200000000000002</v>
      </c>
      <c r="AY243">
        <v>0.28499999999999998</v>
      </c>
      <c r="AZ243" t="s">
        <v>366</v>
      </c>
      <c r="BA243">
        <v>13152</v>
      </c>
      <c r="BB243">
        <v>593871</v>
      </c>
    </row>
    <row r="244" spans="1:54" x14ac:dyDescent="0.3">
      <c r="A244" t="s">
        <v>338</v>
      </c>
      <c r="B244" t="s">
        <v>279</v>
      </c>
      <c r="C244">
        <v>24</v>
      </c>
      <c r="D244">
        <v>95</v>
      </c>
      <c r="E244">
        <v>3</v>
      </c>
      <c r="F244">
        <v>8</v>
      </c>
      <c r="G244">
        <v>5</v>
      </c>
      <c r="H244">
        <v>1</v>
      </c>
      <c r="I244">
        <v>0.128205128</v>
      </c>
      <c r="J244">
        <v>0.15789473600000001</v>
      </c>
      <c r="K244">
        <v>0.48421052599999997</v>
      </c>
      <c r="L244">
        <v>0.28421052600000002</v>
      </c>
      <c r="M244">
        <v>0.32051281999999998</v>
      </c>
      <c r="N244">
        <v>0.192307692</v>
      </c>
      <c r="O244">
        <v>0.24137931000000001</v>
      </c>
      <c r="P244">
        <v>0.2</v>
      </c>
      <c r="Q244">
        <v>0.25</v>
      </c>
      <c r="R244">
        <v>0.125</v>
      </c>
      <c r="S244">
        <v>0.625</v>
      </c>
      <c r="T244">
        <v>0.35</v>
      </c>
      <c r="U244">
        <v>0.15</v>
      </c>
      <c r="V244">
        <v>0</v>
      </c>
      <c r="W244">
        <v>0.28109824030022801</v>
      </c>
      <c r="X244">
        <v>5.1081097149690398E-2</v>
      </c>
      <c r="Y244">
        <v>79.921148473568394</v>
      </c>
      <c r="Z244">
        <v>0.22846442</v>
      </c>
      <c r="AA244">
        <v>0.68823529000000006</v>
      </c>
      <c r="AB244">
        <v>0.40732265000000001</v>
      </c>
      <c r="AC244">
        <v>0.44262295000000001</v>
      </c>
      <c r="AD244">
        <v>0.66666667000000002</v>
      </c>
      <c r="AE244">
        <v>0.58988764000000005</v>
      </c>
      <c r="AF244">
        <v>0.38901602000000002</v>
      </c>
      <c r="AG244">
        <v>0.62105262999999999</v>
      </c>
      <c r="AH244">
        <v>0.16666666999999999</v>
      </c>
      <c r="AI244">
        <v>0.46875</v>
      </c>
      <c r="AJ244">
        <v>0.25</v>
      </c>
      <c r="AK244">
        <v>0.28125</v>
      </c>
      <c r="AL244">
        <v>0.28125</v>
      </c>
      <c r="AM244">
        <v>0.34375</v>
      </c>
      <c r="AN244">
        <v>0.375</v>
      </c>
      <c r="AO244">
        <v>90.533393859863196</v>
      </c>
      <c r="AP244">
        <v>40.046318054199197</v>
      </c>
      <c r="AQ244">
        <v>0.1875</v>
      </c>
      <c r="AR244">
        <v>109.001</v>
      </c>
      <c r="AS244">
        <v>0.375</v>
      </c>
      <c r="AT244">
        <v>32</v>
      </c>
      <c r="AU244">
        <v>0.16438356000000001</v>
      </c>
      <c r="AV244">
        <v>0.33105023</v>
      </c>
      <c r="AW244">
        <v>0.14499999999999999</v>
      </c>
      <c r="AX244">
        <v>0.32300000000000001</v>
      </c>
      <c r="AY244">
        <v>0.28499999999999998</v>
      </c>
      <c r="AZ244" t="s">
        <v>338</v>
      </c>
      <c r="BA244">
        <v>14128</v>
      </c>
      <c r="BB244">
        <v>608336</v>
      </c>
    </row>
    <row r="245" spans="1:54" x14ac:dyDescent="0.3">
      <c r="A245" t="s">
        <v>150</v>
      </c>
      <c r="B245" t="s">
        <v>19</v>
      </c>
      <c r="C245">
        <v>41</v>
      </c>
      <c r="D245">
        <v>151</v>
      </c>
      <c r="E245">
        <v>7</v>
      </c>
      <c r="F245">
        <v>23</v>
      </c>
      <c r="G245">
        <v>19</v>
      </c>
      <c r="H245">
        <v>5</v>
      </c>
      <c r="I245">
        <v>0.21052631499999999</v>
      </c>
      <c r="J245">
        <v>0.119205298</v>
      </c>
      <c r="K245">
        <v>0.238410596</v>
      </c>
      <c r="L245">
        <v>0.304635761</v>
      </c>
      <c r="M245">
        <v>0.42857142799999998</v>
      </c>
      <c r="N245">
        <v>0.21804511300000001</v>
      </c>
      <c r="O245">
        <v>0.233333333</v>
      </c>
      <c r="P245">
        <v>0.70212765899999996</v>
      </c>
      <c r="Q245">
        <v>0.14893617000000001</v>
      </c>
      <c r="R245">
        <v>0.35106382899999999</v>
      </c>
      <c r="S245">
        <v>0.5</v>
      </c>
      <c r="T245">
        <v>0.23404255299999999</v>
      </c>
      <c r="U245">
        <v>0.14893617000000001</v>
      </c>
      <c r="V245">
        <v>9.0909089999999998E-2</v>
      </c>
      <c r="W245">
        <v>0.32434000755777398</v>
      </c>
      <c r="X245">
        <v>1.4517645415898499</v>
      </c>
      <c r="Y245">
        <v>111.909724755998</v>
      </c>
      <c r="Z245">
        <v>0.25925925999999999</v>
      </c>
      <c r="AA245">
        <v>0.67765567999999998</v>
      </c>
      <c r="AB245">
        <v>0.44230768999999998</v>
      </c>
      <c r="AC245">
        <v>0.73626374000000006</v>
      </c>
      <c r="AD245">
        <v>0.83783783999999994</v>
      </c>
      <c r="AE245">
        <v>0.80434782999999999</v>
      </c>
      <c r="AF245">
        <v>0.4375</v>
      </c>
      <c r="AG245">
        <v>0.62251656</v>
      </c>
      <c r="AH245">
        <v>8.6261980000000002E-2</v>
      </c>
      <c r="AI245">
        <v>0.56701031000000002</v>
      </c>
      <c r="AJ245">
        <v>0.20618557000000001</v>
      </c>
      <c r="AK245">
        <v>0.22680412</v>
      </c>
      <c r="AL245">
        <v>0.23958333000000001</v>
      </c>
      <c r="AM245">
        <v>0.48958332999999998</v>
      </c>
      <c r="AN245">
        <v>0.27083332999999998</v>
      </c>
      <c r="AO245">
        <v>85.947177318816401</v>
      </c>
      <c r="AP245">
        <v>26.386438248005302</v>
      </c>
      <c r="AQ245">
        <v>7.2164950000000005E-2</v>
      </c>
      <c r="AR245">
        <v>108.197</v>
      </c>
      <c r="AS245">
        <v>0.35051546</v>
      </c>
      <c r="AT245">
        <v>97</v>
      </c>
      <c r="AU245">
        <v>0.15495207999999999</v>
      </c>
      <c r="AV245">
        <v>0.24121406000000001</v>
      </c>
      <c r="AW245">
        <v>0.19400000000000001</v>
      </c>
      <c r="AX245">
        <v>0.34699999999999998</v>
      </c>
      <c r="AY245">
        <v>0.28399999999999997</v>
      </c>
      <c r="AZ245" t="s">
        <v>150</v>
      </c>
      <c r="BA245">
        <v>19918</v>
      </c>
      <c r="BB245">
        <v>662139</v>
      </c>
    </row>
    <row r="246" spans="1:54" x14ac:dyDescent="0.3">
      <c r="A246" t="s">
        <v>148</v>
      </c>
      <c r="B246" t="s">
        <v>279</v>
      </c>
      <c r="C246">
        <v>35</v>
      </c>
      <c r="D246">
        <v>118</v>
      </c>
      <c r="E246">
        <v>5</v>
      </c>
      <c r="F246">
        <v>15</v>
      </c>
      <c r="G246">
        <v>12</v>
      </c>
      <c r="H246">
        <v>6</v>
      </c>
      <c r="I246">
        <v>0.17924528300000001</v>
      </c>
      <c r="J246">
        <v>8.4745762000000002E-2</v>
      </c>
      <c r="K246">
        <v>0.23728813500000001</v>
      </c>
      <c r="L246">
        <v>0.24786324700000001</v>
      </c>
      <c r="M246">
        <v>0.36792452799999997</v>
      </c>
      <c r="N246">
        <v>0.188679245</v>
      </c>
      <c r="O246">
        <v>0.18918918900000001</v>
      </c>
      <c r="P246">
        <v>0.93939393900000001</v>
      </c>
      <c r="Q246">
        <v>0.18987341699999999</v>
      </c>
      <c r="R246">
        <v>0.392405063</v>
      </c>
      <c r="S246">
        <v>0.41772151800000001</v>
      </c>
      <c r="T246">
        <v>6.0606060000000003E-2</v>
      </c>
      <c r="U246">
        <v>0.15151515099999999</v>
      </c>
      <c r="V246">
        <v>0</v>
      </c>
      <c r="W246">
        <v>0.27206167043783702</v>
      </c>
      <c r="X246">
        <v>-2.85934478657381E-2</v>
      </c>
      <c r="Y246">
        <v>73.785087040867595</v>
      </c>
      <c r="Z246">
        <v>0.33691756</v>
      </c>
      <c r="AA246">
        <v>0.69942196999999995</v>
      </c>
      <c r="AB246">
        <v>0.47566372000000001</v>
      </c>
      <c r="AC246">
        <v>0.62765957000000006</v>
      </c>
      <c r="AD246">
        <v>0.80165288999999995</v>
      </c>
      <c r="AE246">
        <v>0.72558140000000004</v>
      </c>
      <c r="AF246">
        <v>0.38274335999999998</v>
      </c>
      <c r="AG246">
        <v>0.51694914999999997</v>
      </c>
      <c r="AH246">
        <v>0.13053097</v>
      </c>
      <c r="AI246">
        <v>0.42499999999999999</v>
      </c>
      <c r="AJ246">
        <v>0.33750000000000002</v>
      </c>
      <c r="AK246">
        <v>0.23749999999999999</v>
      </c>
      <c r="AL246">
        <v>0.17499999999999999</v>
      </c>
      <c r="AM246">
        <v>0.51249999999999996</v>
      </c>
      <c r="AN246">
        <v>0.3125</v>
      </c>
      <c r="AO246">
        <v>89.5491742484177</v>
      </c>
      <c r="AP246">
        <v>12.7376253152195</v>
      </c>
      <c r="AQ246">
        <v>0.05</v>
      </c>
      <c r="AR246">
        <v>106.33799999999999</v>
      </c>
      <c r="AS246">
        <v>0.4375</v>
      </c>
      <c r="AT246">
        <v>80</v>
      </c>
      <c r="AU246">
        <v>0.14380530999999999</v>
      </c>
      <c r="AV246">
        <v>0.27433627999999999</v>
      </c>
      <c r="AW246">
        <v>0.20399999999999999</v>
      </c>
      <c r="AX246">
        <v>0.38200000000000001</v>
      </c>
      <c r="AY246">
        <v>0.28299999999999997</v>
      </c>
      <c r="AZ246" t="s">
        <v>148</v>
      </c>
      <c r="BA246">
        <v>12155</v>
      </c>
      <c r="BB246">
        <v>592696</v>
      </c>
    </row>
    <row r="247" spans="1:54" x14ac:dyDescent="0.3">
      <c r="A247" t="s">
        <v>173</v>
      </c>
      <c r="B247" t="s">
        <v>112</v>
      </c>
      <c r="C247">
        <v>39</v>
      </c>
      <c r="D247">
        <v>157</v>
      </c>
      <c r="E247">
        <v>4</v>
      </c>
      <c r="F247">
        <v>14</v>
      </c>
      <c r="G247">
        <v>17</v>
      </c>
      <c r="H247">
        <v>0</v>
      </c>
      <c r="I247">
        <v>0.23076922999999999</v>
      </c>
      <c r="J247">
        <v>7.0063693999999996E-2</v>
      </c>
      <c r="K247">
        <v>0.26751592299999999</v>
      </c>
      <c r="L247">
        <v>0.29299363</v>
      </c>
      <c r="M247">
        <v>0.40559440499999999</v>
      </c>
      <c r="N247">
        <v>0.174825175</v>
      </c>
      <c r="O247">
        <v>0.29591836700000002</v>
      </c>
      <c r="P247">
        <v>0.79545454500000001</v>
      </c>
      <c r="Q247">
        <v>0.225490196</v>
      </c>
      <c r="R247">
        <v>0.343137254</v>
      </c>
      <c r="S247">
        <v>0.43137254899999999</v>
      </c>
      <c r="T247">
        <v>9.0909089999999998E-2</v>
      </c>
      <c r="U247">
        <v>9.0909089999999998E-2</v>
      </c>
      <c r="V247">
        <v>5.7142856999999998E-2</v>
      </c>
      <c r="W247">
        <v>0.30761007670384299</v>
      </c>
      <c r="X247">
        <v>8.3608652526999297E-2</v>
      </c>
      <c r="Y247">
        <v>93.143715592379195</v>
      </c>
      <c r="Z247">
        <v>0.34659090999999997</v>
      </c>
      <c r="AA247">
        <v>0.71544715000000003</v>
      </c>
      <c r="AB247">
        <v>0.49832776000000001</v>
      </c>
      <c r="AC247">
        <v>0.62295082000000002</v>
      </c>
      <c r="AD247">
        <v>0.79545454999999998</v>
      </c>
      <c r="AE247">
        <v>0.72483220999999998</v>
      </c>
      <c r="AF247">
        <v>0.41137124000000003</v>
      </c>
      <c r="AG247">
        <v>0.66242038000000003</v>
      </c>
      <c r="AH247">
        <v>0.13689482</v>
      </c>
      <c r="AI247">
        <v>0.48039216000000001</v>
      </c>
      <c r="AJ247">
        <v>0.32352941000000002</v>
      </c>
      <c r="AK247">
        <v>0.19607843</v>
      </c>
      <c r="AL247">
        <v>0.14705882000000001</v>
      </c>
      <c r="AM247">
        <v>0.58823528999999997</v>
      </c>
      <c r="AN247">
        <v>0.26470588</v>
      </c>
      <c r="AO247">
        <v>87.704781326593107</v>
      </c>
      <c r="AP247">
        <v>16.6579673617493</v>
      </c>
      <c r="AQ247">
        <v>4.9019609999999998E-2</v>
      </c>
      <c r="AR247">
        <v>107</v>
      </c>
      <c r="AS247">
        <v>0.35294118000000002</v>
      </c>
      <c r="AT247">
        <v>102</v>
      </c>
      <c r="AU247">
        <v>0.15358932</v>
      </c>
      <c r="AV247">
        <v>0.29048414</v>
      </c>
      <c r="AW247">
        <v>0.221</v>
      </c>
      <c r="AX247">
        <v>0.35899999999999999</v>
      </c>
      <c r="AY247">
        <v>0.28299999999999997</v>
      </c>
      <c r="AZ247" t="s">
        <v>173</v>
      </c>
      <c r="BA247">
        <v>13621</v>
      </c>
      <c r="BB247">
        <v>600869</v>
      </c>
    </row>
    <row r="248" spans="1:54" x14ac:dyDescent="0.3">
      <c r="A248" t="s">
        <v>429</v>
      </c>
      <c r="B248" t="s">
        <v>277</v>
      </c>
      <c r="C248">
        <v>38</v>
      </c>
      <c r="D248">
        <v>118</v>
      </c>
      <c r="E248">
        <v>4</v>
      </c>
      <c r="F248">
        <v>14</v>
      </c>
      <c r="G248">
        <v>14</v>
      </c>
      <c r="H248">
        <v>0</v>
      </c>
      <c r="I248">
        <v>0.23364485900000001</v>
      </c>
      <c r="J248">
        <v>7.6271186000000005E-2</v>
      </c>
      <c r="K248">
        <v>0.30508474499999999</v>
      </c>
      <c r="L248">
        <v>0.29914529899999998</v>
      </c>
      <c r="M248">
        <v>0.39252336399999999</v>
      </c>
      <c r="N248">
        <v>0.158878505</v>
      </c>
      <c r="O248">
        <v>0.31343283500000002</v>
      </c>
      <c r="P248">
        <v>0.92857142800000003</v>
      </c>
      <c r="Q248">
        <v>0.22857142799999999</v>
      </c>
      <c r="R248">
        <v>0.37142857099999999</v>
      </c>
      <c r="S248">
        <v>0.4</v>
      </c>
      <c r="T248">
        <v>0.178571428</v>
      </c>
      <c r="U248">
        <v>0.14285714199999999</v>
      </c>
      <c r="V248">
        <v>7.6923076000000007E-2</v>
      </c>
      <c r="W248">
        <v>0.30416235430487198</v>
      </c>
      <c r="X248">
        <v>0.24775899184202699</v>
      </c>
      <c r="Y248">
        <v>99.767714955203203</v>
      </c>
      <c r="Z248">
        <v>0.22302158</v>
      </c>
      <c r="AA248">
        <v>0.65217391000000002</v>
      </c>
      <c r="AB248">
        <v>0.41732282999999998</v>
      </c>
      <c r="AC248">
        <v>0.53225805999999998</v>
      </c>
      <c r="AD248">
        <v>0.82666667000000005</v>
      </c>
      <c r="AE248">
        <v>0.74056604000000004</v>
      </c>
      <c r="AF248">
        <v>0.45275590999999998</v>
      </c>
      <c r="AG248">
        <v>0.55932203000000003</v>
      </c>
      <c r="AH248">
        <v>0.10826772</v>
      </c>
      <c r="AI248">
        <v>0.52777777999999997</v>
      </c>
      <c r="AJ248">
        <v>0.29166667000000002</v>
      </c>
      <c r="AK248">
        <v>0.18055556</v>
      </c>
      <c r="AL248">
        <v>0.22222222</v>
      </c>
      <c r="AM248">
        <v>0.44444444</v>
      </c>
      <c r="AN248">
        <v>0.33333332999999998</v>
      </c>
      <c r="AO248">
        <v>90.500983639039802</v>
      </c>
      <c r="AP248">
        <v>19.934186410212799</v>
      </c>
      <c r="AQ248">
        <v>6.9444439999999996E-2</v>
      </c>
      <c r="AR248">
        <v>108.23099999999999</v>
      </c>
      <c r="AS248">
        <v>0.47222222000000003</v>
      </c>
      <c r="AT248">
        <v>72</v>
      </c>
      <c r="AU248">
        <v>0.18307087</v>
      </c>
      <c r="AV248">
        <v>0.29133858000000001</v>
      </c>
      <c r="AW248">
        <v>0.214</v>
      </c>
      <c r="AX248">
        <v>0.371</v>
      </c>
      <c r="AY248">
        <v>0.28199999999999997</v>
      </c>
      <c r="AZ248" t="s">
        <v>429</v>
      </c>
      <c r="BA248">
        <v>14854</v>
      </c>
      <c r="BB248">
        <v>573262</v>
      </c>
    </row>
    <row r="249" spans="1:54" x14ac:dyDescent="0.3">
      <c r="A249" t="s">
        <v>602</v>
      </c>
      <c r="B249" t="s">
        <v>61</v>
      </c>
      <c r="C249">
        <v>29</v>
      </c>
      <c r="D249">
        <v>98</v>
      </c>
      <c r="E249">
        <v>2</v>
      </c>
      <c r="F249">
        <v>14</v>
      </c>
      <c r="G249">
        <v>5</v>
      </c>
      <c r="H249">
        <v>0</v>
      </c>
      <c r="I249">
        <v>0.188888888</v>
      </c>
      <c r="J249">
        <v>6.1224489E-2</v>
      </c>
      <c r="K249">
        <v>0.34693877499999998</v>
      </c>
      <c r="L249">
        <v>0.25510203999999997</v>
      </c>
      <c r="M249">
        <v>0.28888888800000001</v>
      </c>
      <c r="N249">
        <v>0.1</v>
      </c>
      <c r="O249">
        <v>0.277777777</v>
      </c>
      <c r="P249">
        <v>1.5789473679999999</v>
      </c>
      <c r="Q249">
        <v>0.125</v>
      </c>
      <c r="R249">
        <v>0.53571428499999996</v>
      </c>
      <c r="S249">
        <v>0.33928571400000002</v>
      </c>
      <c r="T249">
        <v>0.105263157</v>
      </c>
      <c r="U249">
        <v>0.105263157</v>
      </c>
      <c r="V249">
        <v>0</v>
      </c>
      <c r="W249">
        <v>0.24845038141522999</v>
      </c>
      <c r="X249">
        <v>0.36832245754568899</v>
      </c>
      <c r="Y249">
        <v>58.221499646951003</v>
      </c>
      <c r="Z249">
        <v>0.24537037</v>
      </c>
      <c r="AA249">
        <v>0.68421052999999998</v>
      </c>
      <c r="AB249">
        <v>0.43927649000000002</v>
      </c>
      <c r="AC249">
        <v>0.41509434000000001</v>
      </c>
      <c r="AD249">
        <v>0.76923076999999995</v>
      </c>
      <c r="AE249">
        <v>0.65882353000000005</v>
      </c>
      <c r="AF249">
        <v>0.44186047000000001</v>
      </c>
      <c r="AG249">
        <v>0.56122448999999996</v>
      </c>
      <c r="AH249">
        <v>0.14948454</v>
      </c>
      <c r="AI249">
        <v>0.5</v>
      </c>
      <c r="AJ249">
        <v>0.33928571000000002</v>
      </c>
      <c r="AK249">
        <v>0.16071429000000001</v>
      </c>
      <c r="AL249">
        <v>8.9285710000000004E-2</v>
      </c>
      <c r="AM249">
        <v>0.55357142999999998</v>
      </c>
      <c r="AN249">
        <v>0.35714286000000001</v>
      </c>
      <c r="AO249">
        <v>90.102547940340898</v>
      </c>
      <c r="AP249">
        <v>12.3450550426136</v>
      </c>
      <c r="AQ249">
        <v>0.10714286000000001</v>
      </c>
      <c r="AR249">
        <v>107.119</v>
      </c>
      <c r="AS249">
        <v>0.41071428999999998</v>
      </c>
      <c r="AT249">
        <v>56</v>
      </c>
      <c r="AU249">
        <v>0.18556701</v>
      </c>
      <c r="AV249">
        <v>0.33505154999999998</v>
      </c>
      <c r="AW249">
        <v>0.20499999999999999</v>
      </c>
      <c r="AX249">
        <v>0.37</v>
      </c>
      <c r="AY249">
        <v>0.28199999999999997</v>
      </c>
      <c r="AZ249" t="s">
        <v>602</v>
      </c>
      <c r="BA249">
        <v>19452</v>
      </c>
      <c r="BB249">
        <v>668670</v>
      </c>
    </row>
    <row r="250" spans="1:54" x14ac:dyDescent="0.3">
      <c r="A250" t="s">
        <v>212</v>
      </c>
      <c r="B250" t="s">
        <v>19</v>
      </c>
      <c r="C250">
        <v>25</v>
      </c>
      <c r="D250">
        <v>92</v>
      </c>
      <c r="E250">
        <v>1</v>
      </c>
      <c r="F250">
        <v>3</v>
      </c>
      <c r="G250">
        <v>10</v>
      </c>
      <c r="H250">
        <v>0</v>
      </c>
      <c r="I250">
        <v>0.1875</v>
      </c>
      <c r="J250">
        <v>0.108695652</v>
      </c>
      <c r="K250">
        <v>0.141304347</v>
      </c>
      <c r="L250">
        <v>0.27173913</v>
      </c>
      <c r="M250">
        <v>0.26250000000000001</v>
      </c>
      <c r="N250">
        <v>7.4999999999999997E-2</v>
      </c>
      <c r="O250">
        <v>0.20588235199999999</v>
      </c>
      <c r="P250">
        <v>1.3913043469999999</v>
      </c>
      <c r="Q250">
        <v>0.20289855000000001</v>
      </c>
      <c r="R250">
        <v>0.46376811499999998</v>
      </c>
      <c r="S250">
        <v>0.33333333300000001</v>
      </c>
      <c r="T250">
        <v>0.21739130400000001</v>
      </c>
      <c r="U250">
        <v>4.3478259999999998E-2</v>
      </c>
      <c r="V250">
        <v>0</v>
      </c>
      <c r="W250">
        <v>0.246595558264981</v>
      </c>
      <c r="X250">
        <v>0.45999399800531798</v>
      </c>
      <c r="Y250">
        <v>58.616351968279901</v>
      </c>
      <c r="Z250">
        <v>0.25</v>
      </c>
      <c r="AA250">
        <v>0.61963190000000001</v>
      </c>
      <c r="AB250">
        <v>0.40253165000000002</v>
      </c>
      <c r="AC250">
        <v>0.75862068999999999</v>
      </c>
      <c r="AD250">
        <v>0.90099010000000002</v>
      </c>
      <c r="AE250">
        <v>0.84905660000000005</v>
      </c>
      <c r="AF250">
        <v>0.41265823000000001</v>
      </c>
      <c r="AG250">
        <v>0.63043477999999997</v>
      </c>
      <c r="AH250">
        <v>6.0759489999999999E-2</v>
      </c>
      <c r="AI250">
        <v>0.24637681</v>
      </c>
      <c r="AJ250">
        <v>0.40579710000000002</v>
      </c>
      <c r="AK250">
        <v>0.34782608999999998</v>
      </c>
      <c r="AL250">
        <v>0.17647059000000001</v>
      </c>
      <c r="AM250">
        <v>0.58823528999999997</v>
      </c>
      <c r="AN250">
        <v>0.23529412</v>
      </c>
      <c r="AO250">
        <v>88.639181385869506</v>
      </c>
      <c r="AP250">
        <v>11.4518618376358</v>
      </c>
      <c r="AQ250">
        <v>4.3478259999999998E-2</v>
      </c>
      <c r="AR250">
        <v>112.852</v>
      </c>
      <c r="AS250">
        <v>0.28985506999999999</v>
      </c>
      <c r="AT250">
        <v>69</v>
      </c>
      <c r="AU250">
        <v>0.22025316</v>
      </c>
      <c r="AV250">
        <v>0.28101266000000003</v>
      </c>
      <c r="AW250">
        <v>0.22900000000000001</v>
      </c>
      <c r="AX250">
        <v>0.31</v>
      </c>
      <c r="AY250">
        <v>0.28199999999999997</v>
      </c>
      <c r="AZ250" t="s">
        <v>212</v>
      </c>
      <c r="BA250">
        <v>22581</v>
      </c>
      <c r="BB250">
        <v>672386</v>
      </c>
    </row>
    <row r="251" spans="1:54" x14ac:dyDescent="0.3">
      <c r="A251" t="s">
        <v>595</v>
      </c>
      <c r="B251" t="s">
        <v>69</v>
      </c>
      <c r="C251">
        <v>38</v>
      </c>
      <c r="D251">
        <v>149</v>
      </c>
      <c r="E251">
        <v>3</v>
      </c>
      <c r="F251">
        <v>15</v>
      </c>
      <c r="G251">
        <v>21</v>
      </c>
      <c r="H251">
        <v>0</v>
      </c>
      <c r="I251">
        <v>0.299270072</v>
      </c>
      <c r="J251">
        <v>4.6979865000000003E-2</v>
      </c>
      <c r="K251">
        <v>0.18120805300000001</v>
      </c>
      <c r="L251">
        <v>0.34228187900000001</v>
      </c>
      <c r="M251">
        <v>0.42335766400000002</v>
      </c>
      <c r="N251">
        <v>0.124087592</v>
      </c>
      <c r="O251">
        <v>0.34862385299999998</v>
      </c>
      <c r="P251">
        <v>1.3421052630000001</v>
      </c>
      <c r="Q251">
        <v>0.20535714199999999</v>
      </c>
      <c r="R251">
        <v>0.45535714199999999</v>
      </c>
      <c r="S251">
        <v>0.33928571400000002</v>
      </c>
      <c r="T251">
        <v>0.21052631499999999</v>
      </c>
      <c r="U251">
        <v>7.8947368000000004E-2</v>
      </c>
      <c r="V251">
        <v>5.8823528999999999E-2</v>
      </c>
      <c r="W251">
        <v>0.33520703098258398</v>
      </c>
      <c r="X251">
        <v>0.985799546577384</v>
      </c>
      <c r="Y251">
        <v>101.92691450493299</v>
      </c>
      <c r="Z251">
        <v>0.40895522000000001</v>
      </c>
      <c r="AA251">
        <v>0.77578475000000002</v>
      </c>
      <c r="AB251">
        <v>0.55555555999999995</v>
      </c>
      <c r="AC251">
        <v>0.54014598999999996</v>
      </c>
      <c r="AD251">
        <v>0.87283237000000002</v>
      </c>
      <c r="AE251">
        <v>0.72580644999999999</v>
      </c>
      <c r="AF251">
        <v>0.39964158</v>
      </c>
      <c r="AG251">
        <v>0.65100670999999999</v>
      </c>
      <c r="AH251">
        <v>0.15232975000000001</v>
      </c>
      <c r="AI251">
        <v>0.40178571000000002</v>
      </c>
      <c r="AJ251">
        <v>0.33928571000000002</v>
      </c>
      <c r="AK251">
        <v>0.25892857000000002</v>
      </c>
      <c r="AL251">
        <v>0.21428570999999999</v>
      </c>
      <c r="AM251">
        <v>0.52678570999999996</v>
      </c>
      <c r="AN251">
        <v>0.25892857000000002</v>
      </c>
      <c r="AO251">
        <v>86.809016047297206</v>
      </c>
      <c r="AP251">
        <v>11.6751851949605</v>
      </c>
      <c r="AQ251">
        <v>4.4642859999999999E-2</v>
      </c>
      <c r="AR251">
        <v>110.54</v>
      </c>
      <c r="AS251">
        <v>0.30357142999999998</v>
      </c>
      <c r="AT251">
        <v>112</v>
      </c>
      <c r="AU251">
        <v>0.11290322999999999</v>
      </c>
      <c r="AV251">
        <v>0.26523297000000001</v>
      </c>
      <c r="AW251">
        <v>0.24299999999999999</v>
      </c>
      <c r="AX251">
        <v>0.34799999999999998</v>
      </c>
      <c r="AY251">
        <v>0.28100000000000003</v>
      </c>
      <c r="AZ251" t="s">
        <v>195</v>
      </c>
      <c r="BA251">
        <v>11680</v>
      </c>
      <c r="BB251">
        <v>553869</v>
      </c>
    </row>
    <row r="252" spans="1:54" x14ac:dyDescent="0.3">
      <c r="A252" t="s">
        <v>415</v>
      </c>
      <c r="B252" t="s">
        <v>19</v>
      </c>
      <c r="C252">
        <v>33</v>
      </c>
      <c r="D252">
        <v>105</v>
      </c>
      <c r="E252">
        <v>1</v>
      </c>
      <c r="F252">
        <v>9</v>
      </c>
      <c r="G252">
        <v>7</v>
      </c>
      <c r="H252">
        <v>1</v>
      </c>
      <c r="I252">
        <v>0.20454545399999999</v>
      </c>
      <c r="J252">
        <v>0.104761904</v>
      </c>
      <c r="K252">
        <v>0.32380952299999999</v>
      </c>
      <c r="L252">
        <v>0.32692307599999998</v>
      </c>
      <c r="M252">
        <v>0.284090909</v>
      </c>
      <c r="N252">
        <v>7.9545455000000001E-2</v>
      </c>
      <c r="O252">
        <v>0.320754716</v>
      </c>
      <c r="P252">
        <v>1.2222222220000001</v>
      </c>
      <c r="Q252">
        <v>0.25925925900000002</v>
      </c>
      <c r="R252">
        <v>0.407407407</v>
      </c>
      <c r="S252">
        <v>0.33333333300000001</v>
      </c>
      <c r="T252">
        <v>0.222222222</v>
      </c>
      <c r="U252">
        <v>5.5555555E-2</v>
      </c>
      <c r="V252">
        <v>0</v>
      </c>
      <c r="W252">
        <v>0.28918896099695701</v>
      </c>
      <c r="X252">
        <v>0.29593674078750098</v>
      </c>
      <c r="Y252">
        <v>87.813884534802099</v>
      </c>
      <c r="Z252">
        <v>0.18297872000000001</v>
      </c>
      <c r="AA252">
        <v>0.54679803000000005</v>
      </c>
      <c r="AB252">
        <v>0.35159816999999999</v>
      </c>
      <c r="AC252">
        <v>0.51162790999999996</v>
      </c>
      <c r="AD252">
        <v>0.88288288000000004</v>
      </c>
      <c r="AE252">
        <v>0.77922077999999995</v>
      </c>
      <c r="AF252">
        <v>0.46347031999999999</v>
      </c>
      <c r="AG252">
        <v>0.62857143000000004</v>
      </c>
      <c r="AH252">
        <v>7.7625570000000005E-2</v>
      </c>
      <c r="AI252">
        <v>0.33333332999999998</v>
      </c>
      <c r="AJ252">
        <v>0.44444444</v>
      </c>
      <c r="AK252">
        <v>0.22222222</v>
      </c>
      <c r="AL252">
        <v>0.35185185000000002</v>
      </c>
      <c r="AM252">
        <v>0.38888888999999999</v>
      </c>
      <c r="AN252">
        <v>0.25925925999999999</v>
      </c>
      <c r="AO252">
        <v>81.264684606481396</v>
      </c>
      <c r="AP252">
        <v>16.6776801215277</v>
      </c>
      <c r="AQ252">
        <v>3.6363640000000003E-2</v>
      </c>
      <c r="AR252">
        <v>104.651</v>
      </c>
      <c r="AS252">
        <v>0.2</v>
      </c>
      <c r="AT252">
        <v>55</v>
      </c>
      <c r="AU252">
        <v>0.26027397000000002</v>
      </c>
      <c r="AV252">
        <v>0.33789954</v>
      </c>
      <c r="AW252">
        <v>0.20200000000000001</v>
      </c>
      <c r="AX252">
        <v>0.27300000000000002</v>
      </c>
      <c r="AY252">
        <v>0.28100000000000003</v>
      </c>
      <c r="AZ252" t="s">
        <v>415</v>
      </c>
      <c r="BA252">
        <v>19252</v>
      </c>
      <c r="BB252">
        <v>624415</v>
      </c>
    </row>
    <row r="253" spans="1:54" x14ac:dyDescent="0.3">
      <c r="A253" t="s">
        <v>206</v>
      </c>
      <c r="B253" t="s">
        <v>272</v>
      </c>
      <c r="C253">
        <v>38</v>
      </c>
      <c r="D253">
        <v>147</v>
      </c>
      <c r="E253">
        <v>2</v>
      </c>
      <c r="F253">
        <v>12</v>
      </c>
      <c r="G253">
        <v>18</v>
      </c>
      <c r="H253">
        <v>5</v>
      </c>
      <c r="I253">
        <v>0.29861111099999998</v>
      </c>
      <c r="J253">
        <v>2.0408163E-2</v>
      </c>
      <c r="K253">
        <v>0.15646258499999999</v>
      </c>
      <c r="L253">
        <v>0.31292516999999997</v>
      </c>
      <c r="M253">
        <v>0.42361111099999998</v>
      </c>
      <c r="N253">
        <v>0.125</v>
      </c>
      <c r="O253">
        <v>0.34453781500000003</v>
      </c>
      <c r="P253">
        <v>1.7428571420000001</v>
      </c>
      <c r="Q253">
        <v>0.20661156999999999</v>
      </c>
      <c r="R253">
        <v>0.50413223100000004</v>
      </c>
      <c r="S253">
        <v>0.28925619800000002</v>
      </c>
      <c r="T253">
        <v>0.114285714</v>
      </c>
      <c r="U253">
        <v>5.7142856999999998E-2</v>
      </c>
      <c r="V253">
        <v>0.24590163900000001</v>
      </c>
      <c r="W253">
        <v>0.32206656373276998</v>
      </c>
      <c r="X253">
        <v>0.36595691786957302</v>
      </c>
      <c r="Y253">
        <v>113.493554988683</v>
      </c>
      <c r="Z253">
        <v>0.41584157999999999</v>
      </c>
      <c r="AA253">
        <v>0.78181818000000003</v>
      </c>
      <c r="AB253">
        <v>0.56978967000000003</v>
      </c>
      <c r="AC253">
        <v>0.66666667000000002</v>
      </c>
      <c r="AD253">
        <v>0.92441859999999998</v>
      </c>
      <c r="AE253">
        <v>0.81543624000000003</v>
      </c>
      <c r="AF253">
        <v>0.42065010000000003</v>
      </c>
      <c r="AG253">
        <v>0.59183673000000003</v>
      </c>
      <c r="AH253">
        <v>0.10496183000000001</v>
      </c>
      <c r="AI253">
        <v>0.29752065999999999</v>
      </c>
      <c r="AJ253">
        <v>0.43801653000000002</v>
      </c>
      <c r="AK253">
        <v>0.26446280999999999</v>
      </c>
      <c r="AL253">
        <v>0.23966941999999999</v>
      </c>
      <c r="AM253">
        <v>0.55371901000000001</v>
      </c>
      <c r="AN253">
        <v>0.20661156999999999</v>
      </c>
      <c r="AO253">
        <v>86.188524987086694</v>
      </c>
      <c r="AP253">
        <v>3.70407810684077</v>
      </c>
      <c r="AQ253">
        <v>5.7851239999999998E-2</v>
      </c>
      <c r="AR253">
        <v>108.896</v>
      </c>
      <c r="AS253">
        <v>0.37190083000000002</v>
      </c>
      <c r="AT253">
        <v>121</v>
      </c>
      <c r="AU253">
        <v>0.13358779000000001</v>
      </c>
      <c r="AV253">
        <v>0.23854961999999999</v>
      </c>
      <c r="AW253">
        <v>0.25600000000000001</v>
      </c>
      <c r="AX253">
        <v>0.377</v>
      </c>
      <c r="AY253">
        <v>0.28000000000000003</v>
      </c>
      <c r="AZ253" t="s">
        <v>206</v>
      </c>
      <c r="BA253">
        <v>15518</v>
      </c>
      <c r="BB253">
        <v>642708</v>
      </c>
    </row>
    <row r="254" spans="1:54" x14ac:dyDescent="0.3">
      <c r="A254" t="s">
        <v>648</v>
      </c>
      <c r="B254" t="s">
        <v>29</v>
      </c>
      <c r="C254">
        <v>35</v>
      </c>
      <c r="D254">
        <v>102</v>
      </c>
      <c r="E254">
        <v>1</v>
      </c>
      <c r="F254">
        <v>10</v>
      </c>
      <c r="G254">
        <v>16</v>
      </c>
      <c r="H254">
        <v>1</v>
      </c>
      <c r="I254">
        <v>0.28125</v>
      </c>
      <c r="J254">
        <v>2.9411764E-2</v>
      </c>
      <c r="K254">
        <v>6.8627450000000007E-2</v>
      </c>
      <c r="L254">
        <v>0.30392156799999998</v>
      </c>
      <c r="M254">
        <v>0.38541666600000002</v>
      </c>
      <c r="N254">
        <v>0.104166666</v>
      </c>
      <c r="O254">
        <v>0.28888888800000001</v>
      </c>
      <c r="P254">
        <v>1.25</v>
      </c>
      <c r="Q254">
        <v>0.20879120800000001</v>
      </c>
      <c r="R254">
        <v>0.43956043900000003</v>
      </c>
      <c r="S254">
        <v>0.35164835100000003</v>
      </c>
      <c r="T254">
        <v>3.125E-2</v>
      </c>
      <c r="U254">
        <v>3.125E-2</v>
      </c>
      <c r="V254">
        <v>7.4999999999999997E-2</v>
      </c>
      <c r="W254">
        <v>0.30186112429581402</v>
      </c>
      <c r="X254">
        <v>8.7949743675308403E-2</v>
      </c>
      <c r="Y254">
        <v>95.964454331366696</v>
      </c>
      <c r="Z254">
        <v>0.49787234000000002</v>
      </c>
      <c r="AA254">
        <v>0.83168317000000003</v>
      </c>
      <c r="AB254">
        <v>0.59821429000000004</v>
      </c>
      <c r="AC254">
        <v>0.80341879999999999</v>
      </c>
      <c r="AD254">
        <v>0.94047619000000005</v>
      </c>
      <c r="AE254">
        <v>0.86069651999999996</v>
      </c>
      <c r="AF254">
        <v>0.30059523999999999</v>
      </c>
      <c r="AG254">
        <v>0.59803921999999998</v>
      </c>
      <c r="AH254">
        <v>8.3333329999999997E-2</v>
      </c>
      <c r="AI254">
        <v>0.25274724999999998</v>
      </c>
      <c r="AJ254">
        <v>0.37362636999999999</v>
      </c>
      <c r="AK254">
        <v>0.37362636999999999</v>
      </c>
      <c r="AL254">
        <v>0.18681318999999999</v>
      </c>
      <c r="AM254">
        <v>0.58241757999999999</v>
      </c>
      <c r="AN254">
        <v>0.23076922999999999</v>
      </c>
      <c r="AO254">
        <v>88.072238193469104</v>
      </c>
      <c r="AP254">
        <v>11.719593519575101</v>
      </c>
      <c r="AQ254">
        <v>2.1978020000000001E-2</v>
      </c>
      <c r="AR254">
        <v>108.29900000000001</v>
      </c>
      <c r="AS254">
        <v>0.27472527000000002</v>
      </c>
      <c r="AT254">
        <v>91</v>
      </c>
      <c r="AU254">
        <v>0.10119048</v>
      </c>
      <c r="AV254">
        <v>0.18452381000000001</v>
      </c>
      <c r="AW254">
        <v>0.25700000000000001</v>
      </c>
      <c r="AX254">
        <v>0.33300000000000002</v>
      </c>
      <c r="AY254">
        <v>0.28000000000000003</v>
      </c>
      <c r="AZ254" t="s">
        <v>224</v>
      </c>
      <c r="BA254">
        <v>16530</v>
      </c>
      <c r="BB254">
        <v>643289</v>
      </c>
    </row>
    <row r="255" spans="1:54" x14ac:dyDescent="0.3">
      <c r="A255" t="s">
        <v>156</v>
      </c>
      <c r="B255" t="s">
        <v>279</v>
      </c>
      <c r="C255">
        <v>22</v>
      </c>
      <c r="D255">
        <v>96</v>
      </c>
      <c r="E255">
        <v>2</v>
      </c>
      <c r="F255">
        <v>6</v>
      </c>
      <c r="G255">
        <v>10</v>
      </c>
      <c r="H255">
        <v>11</v>
      </c>
      <c r="I255">
        <v>0.18390804499999999</v>
      </c>
      <c r="J255">
        <v>8.3333332999999996E-2</v>
      </c>
      <c r="K255">
        <v>0.20833333300000001</v>
      </c>
      <c r="L255">
        <v>0.25</v>
      </c>
      <c r="M255">
        <v>0.25287356300000002</v>
      </c>
      <c r="N255">
        <v>6.8965518000000003E-2</v>
      </c>
      <c r="O255">
        <v>0.212121212</v>
      </c>
      <c r="P255">
        <v>0.6875</v>
      </c>
      <c r="Q255">
        <v>0.20588235199999999</v>
      </c>
      <c r="R255">
        <v>0.32352941099999999</v>
      </c>
      <c r="S255">
        <v>0.47058823500000002</v>
      </c>
      <c r="T255">
        <v>0.21875</v>
      </c>
      <c r="U255">
        <v>6.25E-2</v>
      </c>
      <c r="V255">
        <v>9.0909089999999998E-2</v>
      </c>
      <c r="W255">
        <v>0.23171099647879601</v>
      </c>
      <c r="X255">
        <v>-0.33078196946820299</v>
      </c>
      <c r="Y255">
        <v>46.385950196477303</v>
      </c>
      <c r="Z255">
        <v>0.26495725999999997</v>
      </c>
      <c r="AA255">
        <v>0.65060240999999996</v>
      </c>
      <c r="AB255">
        <v>0.42499999999999999</v>
      </c>
      <c r="AC255">
        <v>0.67741934999999998</v>
      </c>
      <c r="AD255">
        <v>0.94444444000000005</v>
      </c>
      <c r="AE255">
        <v>0.84705881999999999</v>
      </c>
      <c r="AF255">
        <v>0.41499999999999998</v>
      </c>
      <c r="AG255">
        <v>0.57291667000000002</v>
      </c>
      <c r="AH255">
        <v>6.5000000000000002E-2</v>
      </c>
      <c r="AI255">
        <v>0.36764706000000003</v>
      </c>
      <c r="AJ255">
        <v>0.30882353000000001</v>
      </c>
      <c r="AK255">
        <v>0.32352941000000002</v>
      </c>
      <c r="AL255">
        <v>0.17647059000000001</v>
      </c>
      <c r="AM255">
        <v>0.57352941000000002</v>
      </c>
      <c r="AN255">
        <v>0.25</v>
      </c>
      <c r="AO255">
        <v>88.223482019760993</v>
      </c>
      <c r="AP255">
        <v>21.015985825482499</v>
      </c>
      <c r="AQ255">
        <v>4.4117650000000001E-2</v>
      </c>
      <c r="AR255">
        <v>110.619</v>
      </c>
      <c r="AS255">
        <v>0.36764706000000003</v>
      </c>
      <c r="AT255">
        <v>68</v>
      </c>
      <c r="AU255">
        <v>0.20250000000000001</v>
      </c>
      <c r="AV255">
        <v>0.26750000000000002</v>
      </c>
      <c r="AW255">
        <v>0.22800000000000001</v>
      </c>
      <c r="AX255">
        <v>0.34300000000000003</v>
      </c>
      <c r="AY255">
        <v>0.28000000000000003</v>
      </c>
      <c r="AZ255" t="s">
        <v>156</v>
      </c>
      <c r="BA255">
        <v>16939</v>
      </c>
      <c r="BB255">
        <v>657041</v>
      </c>
    </row>
    <row r="256" spans="1:54" x14ac:dyDescent="0.3">
      <c r="A256" t="s">
        <v>438</v>
      </c>
      <c r="B256" t="s">
        <v>85</v>
      </c>
      <c r="C256">
        <v>28</v>
      </c>
      <c r="D256">
        <v>82</v>
      </c>
      <c r="E256">
        <v>2</v>
      </c>
      <c r="F256">
        <v>13</v>
      </c>
      <c r="G256">
        <v>5</v>
      </c>
      <c r="H256">
        <v>5</v>
      </c>
      <c r="I256">
        <v>0.243243243</v>
      </c>
      <c r="J256">
        <v>4.8780486999999997E-2</v>
      </c>
      <c r="K256">
        <v>0.25609756</v>
      </c>
      <c r="L256">
        <v>0.28749999999999998</v>
      </c>
      <c r="M256">
        <v>0.44594594500000001</v>
      </c>
      <c r="N256">
        <v>0.20270270200000001</v>
      </c>
      <c r="O256">
        <v>0.307692307</v>
      </c>
      <c r="P256">
        <v>0.95652173900000004</v>
      </c>
      <c r="Q256">
        <v>0.16666666599999999</v>
      </c>
      <c r="R256">
        <v>0.407407407</v>
      </c>
      <c r="S256">
        <v>0.42592592499999998</v>
      </c>
      <c r="T256">
        <v>0.130434782</v>
      </c>
      <c r="U256">
        <v>8.6956520999999995E-2</v>
      </c>
      <c r="V256">
        <v>4.5454544999999999E-2</v>
      </c>
      <c r="W256">
        <v>0.31726318672299297</v>
      </c>
      <c r="X256">
        <v>0.53450722329907896</v>
      </c>
      <c r="Y256">
        <v>107.95137406498399</v>
      </c>
      <c r="Z256">
        <v>0.32291667000000002</v>
      </c>
      <c r="AA256">
        <v>0.72592593000000005</v>
      </c>
      <c r="AB256">
        <v>0.48929664</v>
      </c>
      <c r="AC256">
        <v>0.64516129</v>
      </c>
      <c r="AD256">
        <v>0.87755101999999996</v>
      </c>
      <c r="AE256">
        <v>0.78749999999999998</v>
      </c>
      <c r="AF256">
        <v>0.41284404000000002</v>
      </c>
      <c r="AG256">
        <v>0.63414634000000003</v>
      </c>
      <c r="AH256">
        <v>0.10397554000000001</v>
      </c>
      <c r="AI256">
        <v>0.46428571000000002</v>
      </c>
      <c r="AJ256">
        <v>0.30357142999999998</v>
      </c>
      <c r="AK256">
        <v>0.23214286000000001</v>
      </c>
      <c r="AL256">
        <v>0.16071429000000001</v>
      </c>
      <c r="AM256">
        <v>0.41071428999999998</v>
      </c>
      <c r="AN256">
        <v>0.42857142999999998</v>
      </c>
      <c r="AO256">
        <v>89.636194299768505</v>
      </c>
      <c r="AP256">
        <v>15.5709872775607</v>
      </c>
      <c r="AQ256">
        <v>5.3571430000000003E-2</v>
      </c>
      <c r="AR256">
        <v>108.866</v>
      </c>
      <c r="AS256">
        <v>0.35714286000000001</v>
      </c>
      <c r="AT256">
        <v>56</v>
      </c>
      <c r="AU256">
        <v>0.16207951000000001</v>
      </c>
      <c r="AV256">
        <v>0.26605505000000002</v>
      </c>
      <c r="AW256">
        <v>0.218</v>
      </c>
      <c r="AX256">
        <v>0.35599999999999998</v>
      </c>
      <c r="AY256">
        <v>0.28000000000000003</v>
      </c>
      <c r="AZ256" t="s">
        <v>438</v>
      </c>
      <c r="BA256">
        <v>17273</v>
      </c>
      <c r="BB256">
        <v>622761</v>
      </c>
    </row>
    <row r="257" spans="1:54" x14ac:dyDescent="0.3">
      <c r="A257" t="s">
        <v>164</v>
      </c>
      <c r="B257" t="s">
        <v>23</v>
      </c>
      <c r="C257">
        <v>29</v>
      </c>
      <c r="D257">
        <v>104</v>
      </c>
      <c r="E257">
        <v>2</v>
      </c>
      <c r="F257">
        <v>15</v>
      </c>
      <c r="G257">
        <v>11</v>
      </c>
      <c r="H257">
        <v>10</v>
      </c>
      <c r="I257">
        <v>0.32631578900000002</v>
      </c>
      <c r="J257">
        <v>6.7307692000000002E-2</v>
      </c>
      <c r="K257">
        <v>0.14423076900000001</v>
      </c>
      <c r="L257">
        <v>0.37864077600000001</v>
      </c>
      <c r="M257">
        <v>0.46315789400000001</v>
      </c>
      <c r="N257">
        <v>0.13684210499999999</v>
      </c>
      <c r="O257">
        <v>0.37179487100000003</v>
      </c>
      <c r="P257">
        <v>2.2631578939999999</v>
      </c>
      <c r="Q257">
        <v>0.22500000000000001</v>
      </c>
      <c r="R257">
        <v>0.53749999999999998</v>
      </c>
      <c r="S257">
        <v>0.23749999999999999</v>
      </c>
      <c r="T257">
        <v>0.105263157</v>
      </c>
      <c r="U257">
        <v>0.105263157</v>
      </c>
      <c r="V257">
        <v>4.6511627E-2</v>
      </c>
      <c r="W257">
        <v>0.37225081851181402</v>
      </c>
      <c r="X257">
        <v>0.82859182441016899</v>
      </c>
      <c r="Y257">
        <v>141.477044817728</v>
      </c>
      <c r="Z257">
        <v>0.39330544000000001</v>
      </c>
      <c r="AA257">
        <v>0.78723403999999997</v>
      </c>
      <c r="AB257">
        <v>0.53947367999999996</v>
      </c>
      <c r="AC257">
        <v>0.68085105999999995</v>
      </c>
      <c r="AD257">
        <v>0.92792792999999996</v>
      </c>
      <c r="AE257">
        <v>0.81463414999999995</v>
      </c>
      <c r="AF257">
        <v>0.37105262999999999</v>
      </c>
      <c r="AG257">
        <v>0.67307691999999997</v>
      </c>
      <c r="AH257">
        <v>9.9737530000000005E-2</v>
      </c>
      <c r="AI257">
        <v>0.41975309</v>
      </c>
      <c r="AJ257">
        <v>0.35802468999999998</v>
      </c>
      <c r="AK257">
        <v>0.22222222</v>
      </c>
      <c r="AL257">
        <v>0.18518519</v>
      </c>
      <c r="AM257">
        <v>0.53086420000000001</v>
      </c>
      <c r="AN257">
        <v>0.28395061999999999</v>
      </c>
      <c r="AO257">
        <v>84.655084228515605</v>
      </c>
      <c r="AP257">
        <v>5.3168651580810504</v>
      </c>
      <c r="AQ257">
        <v>1.234568E-2</v>
      </c>
      <c r="AR257">
        <v>110.16500000000001</v>
      </c>
      <c r="AS257">
        <v>0.29629630000000001</v>
      </c>
      <c r="AT257">
        <v>81</v>
      </c>
      <c r="AU257">
        <v>0.10498688</v>
      </c>
      <c r="AV257">
        <v>0.20472441</v>
      </c>
      <c r="AW257">
        <v>0.245</v>
      </c>
      <c r="AX257">
        <v>0.31900000000000001</v>
      </c>
      <c r="AY257">
        <v>0.27900000000000003</v>
      </c>
      <c r="AZ257" t="s">
        <v>164</v>
      </c>
      <c r="BA257">
        <v>19858</v>
      </c>
      <c r="BB257">
        <v>650859</v>
      </c>
    </row>
    <row r="258" spans="1:54" x14ac:dyDescent="0.3">
      <c r="A258" t="s">
        <v>649</v>
      </c>
      <c r="B258" t="s">
        <v>271</v>
      </c>
      <c r="C258">
        <v>23</v>
      </c>
      <c r="D258">
        <v>71</v>
      </c>
      <c r="E258">
        <v>1</v>
      </c>
      <c r="F258">
        <v>9</v>
      </c>
      <c r="G258">
        <v>4</v>
      </c>
      <c r="H258">
        <v>0</v>
      </c>
      <c r="I258">
        <v>0.25757575700000002</v>
      </c>
      <c r="J258">
        <v>7.0422534999999994E-2</v>
      </c>
      <c r="K258">
        <v>0.14084506999999999</v>
      </c>
      <c r="L258">
        <v>0.30985915400000003</v>
      </c>
      <c r="M258">
        <v>0.33333333300000001</v>
      </c>
      <c r="N258">
        <v>7.5757575999999993E-2</v>
      </c>
      <c r="O258">
        <v>0.29090908999999998</v>
      </c>
      <c r="P258">
        <v>1.3157894729999999</v>
      </c>
      <c r="Q258">
        <v>0.185185185</v>
      </c>
      <c r="R258">
        <v>0.46296296199999998</v>
      </c>
      <c r="S258">
        <v>0.35185185099999999</v>
      </c>
      <c r="T258">
        <v>0.31578947299999999</v>
      </c>
      <c r="U258">
        <v>5.2631577999999998E-2</v>
      </c>
      <c r="V258">
        <v>0.04</v>
      </c>
      <c r="W258">
        <v>0.29035028185642903</v>
      </c>
      <c r="X258">
        <v>0.465756398703847</v>
      </c>
      <c r="Y258">
        <v>83.098522255214604</v>
      </c>
      <c r="Z258">
        <v>0.40384615000000001</v>
      </c>
      <c r="AA258">
        <v>0.73275862000000003</v>
      </c>
      <c r="AB258">
        <v>0.54411765000000001</v>
      </c>
      <c r="AC258">
        <v>0.60317460000000001</v>
      </c>
      <c r="AD258">
        <v>0.92941176000000003</v>
      </c>
      <c r="AE258">
        <v>0.79054053999999996</v>
      </c>
      <c r="AF258">
        <v>0.42647058999999998</v>
      </c>
      <c r="AG258">
        <v>0.74647887000000002</v>
      </c>
      <c r="AH258">
        <v>0.11355311</v>
      </c>
      <c r="AI258">
        <v>0.53571429000000004</v>
      </c>
      <c r="AJ258">
        <v>0.28571428999999998</v>
      </c>
      <c r="AK258">
        <v>0.17857143</v>
      </c>
      <c r="AL258">
        <v>0.16071429000000001</v>
      </c>
      <c r="AM258">
        <v>0.58928570999999996</v>
      </c>
      <c r="AN258">
        <v>0.25</v>
      </c>
      <c r="AO258">
        <v>86.398753978587905</v>
      </c>
      <c r="AP258">
        <v>16.4515719943576</v>
      </c>
      <c r="AQ258">
        <v>1.7857140000000001E-2</v>
      </c>
      <c r="AR258">
        <v>104.754</v>
      </c>
      <c r="AS258">
        <v>0.26785713999999999</v>
      </c>
      <c r="AT258">
        <v>56</v>
      </c>
      <c r="AU258">
        <v>0.13553113999999999</v>
      </c>
      <c r="AV258">
        <v>0.24908425000000001</v>
      </c>
      <c r="AW258">
        <v>0.24099999999999999</v>
      </c>
      <c r="AX258">
        <v>0.33400000000000002</v>
      </c>
      <c r="AY258">
        <v>0.27900000000000003</v>
      </c>
      <c r="AZ258" t="s">
        <v>649</v>
      </c>
      <c r="BA258">
        <v>21840</v>
      </c>
      <c r="BB258">
        <v>666023</v>
      </c>
    </row>
    <row r="259" spans="1:54" x14ac:dyDescent="0.3">
      <c r="A259" t="s">
        <v>626</v>
      </c>
      <c r="B259" t="s">
        <v>112</v>
      </c>
      <c r="C259">
        <v>33</v>
      </c>
      <c r="D259">
        <v>105</v>
      </c>
      <c r="E259">
        <v>1</v>
      </c>
      <c r="F259">
        <v>17</v>
      </c>
      <c r="G259">
        <v>7</v>
      </c>
      <c r="H259">
        <v>7</v>
      </c>
      <c r="I259">
        <v>0.28421052600000002</v>
      </c>
      <c r="J259">
        <v>8.5714285000000001E-2</v>
      </c>
      <c r="K259">
        <v>0.22857142799999999</v>
      </c>
      <c r="L259">
        <v>0.342857142</v>
      </c>
      <c r="M259">
        <v>0.35789473599999999</v>
      </c>
      <c r="N259">
        <v>7.368421E-2</v>
      </c>
      <c r="O259">
        <v>0.36619718299999998</v>
      </c>
      <c r="P259">
        <v>1.25</v>
      </c>
      <c r="Q259">
        <v>0.25</v>
      </c>
      <c r="R259">
        <v>0.41666666600000002</v>
      </c>
      <c r="S259">
        <v>0.33333333300000001</v>
      </c>
      <c r="T259">
        <v>0.125</v>
      </c>
      <c r="U259">
        <v>4.1666665999999998E-2</v>
      </c>
      <c r="V259">
        <v>0.2</v>
      </c>
      <c r="W259">
        <v>0.315093491758619</v>
      </c>
      <c r="X259">
        <v>0.242901219842594</v>
      </c>
      <c r="Y259">
        <v>98.225145294329295</v>
      </c>
      <c r="Z259">
        <v>0.36</v>
      </c>
      <c r="AA259">
        <v>0.79775280999999998</v>
      </c>
      <c r="AB259">
        <v>0.56613756999999998</v>
      </c>
      <c r="AC259">
        <v>0.72222222000000003</v>
      </c>
      <c r="AD259">
        <v>0.83802816999999996</v>
      </c>
      <c r="AE259">
        <v>0.79906542000000003</v>
      </c>
      <c r="AF259">
        <v>0.47089946999999999</v>
      </c>
      <c r="AG259">
        <v>0.66666667000000002</v>
      </c>
      <c r="AH259">
        <v>0.11315789</v>
      </c>
      <c r="AI259">
        <v>0.41666667000000002</v>
      </c>
      <c r="AJ259">
        <v>0.34722222000000003</v>
      </c>
      <c r="AK259">
        <v>0.23611111000000001</v>
      </c>
      <c r="AL259">
        <v>0.27777777999999997</v>
      </c>
      <c r="AM259">
        <v>0.52777777999999997</v>
      </c>
      <c r="AN259">
        <v>0.19444444</v>
      </c>
      <c r="AO259">
        <v>83.289117517605604</v>
      </c>
      <c r="AP259">
        <v>11.2182074652777</v>
      </c>
      <c r="AQ259">
        <v>2.7777779999999998E-2</v>
      </c>
      <c r="AR259">
        <v>107</v>
      </c>
      <c r="AS259">
        <v>0.20833333000000001</v>
      </c>
      <c r="AT259">
        <v>72</v>
      </c>
      <c r="AU259">
        <v>0.11842105</v>
      </c>
      <c r="AV259">
        <v>0.23157895000000001</v>
      </c>
      <c r="AW259">
        <v>0.23699999999999999</v>
      </c>
      <c r="AX259">
        <v>0.30499999999999999</v>
      </c>
      <c r="AY259">
        <v>0.27800000000000002</v>
      </c>
      <c r="AZ259" t="s">
        <v>626</v>
      </c>
      <c r="BA259">
        <v>19260</v>
      </c>
      <c r="BB259">
        <v>641584</v>
      </c>
    </row>
    <row r="260" spans="1:54" x14ac:dyDescent="0.3">
      <c r="A260" t="s">
        <v>541</v>
      </c>
      <c r="B260" t="s">
        <v>23</v>
      </c>
      <c r="C260">
        <v>34</v>
      </c>
      <c r="D260">
        <v>102</v>
      </c>
      <c r="E260">
        <v>2</v>
      </c>
      <c r="F260">
        <v>9</v>
      </c>
      <c r="G260">
        <v>8</v>
      </c>
      <c r="H260">
        <v>1</v>
      </c>
      <c r="I260">
        <v>0.18556701</v>
      </c>
      <c r="J260">
        <v>4.9019607E-2</v>
      </c>
      <c r="K260">
        <v>0.28431372500000002</v>
      </c>
      <c r="L260">
        <v>0.225490196</v>
      </c>
      <c r="M260">
        <v>0.27835051500000002</v>
      </c>
      <c r="N260">
        <v>9.2783505000000002E-2</v>
      </c>
      <c r="O260">
        <v>0.24242424200000001</v>
      </c>
      <c r="P260">
        <v>0.70588235200000005</v>
      </c>
      <c r="Q260">
        <v>0.13432835800000001</v>
      </c>
      <c r="R260">
        <v>0.358208955</v>
      </c>
      <c r="S260">
        <v>0.507462686</v>
      </c>
      <c r="T260">
        <v>0.117647058</v>
      </c>
      <c r="U260">
        <v>5.8823528999999999E-2</v>
      </c>
      <c r="V260">
        <v>0</v>
      </c>
      <c r="W260">
        <v>0.226394527098711</v>
      </c>
      <c r="X260">
        <v>-0.52719935735750001</v>
      </c>
      <c r="Y260">
        <v>41.493396050238204</v>
      </c>
      <c r="Z260">
        <v>0.39676113000000002</v>
      </c>
      <c r="AA260">
        <v>0.80503144999999998</v>
      </c>
      <c r="AB260">
        <v>0.55665025000000001</v>
      </c>
      <c r="AC260">
        <v>0.69387754999999995</v>
      </c>
      <c r="AD260">
        <v>0.7890625</v>
      </c>
      <c r="AE260">
        <v>0.74778761000000005</v>
      </c>
      <c r="AF260">
        <v>0.39162562000000001</v>
      </c>
      <c r="AG260">
        <v>0.63725489999999996</v>
      </c>
      <c r="AH260">
        <v>0.14039409</v>
      </c>
      <c r="AI260">
        <v>0.44117646999999999</v>
      </c>
      <c r="AJ260">
        <v>0.32352941000000002</v>
      </c>
      <c r="AK260">
        <v>0.23529412</v>
      </c>
      <c r="AL260">
        <v>0.11764706</v>
      </c>
      <c r="AM260">
        <v>0.57352941000000002</v>
      </c>
      <c r="AN260">
        <v>0.30882353000000001</v>
      </c>
      <c r="AO260">
        <v>87.197323927238799</v>
      </c>
      <c r="AP260">
        <v>21.516180693213599</v>
      </c>
      <c r="AQ260">
        <v>7.3529410000000003E-2</v>
      </c>
      <c r="AR260">
        <v>110.998</v>
      </c>
      <c r="AS260">
        <v>0.32352941000000002</v>
      </c>
      <c r="AT260">
        <v>68</v>
      </c>
      <c r="AU260">
        <v>0.1182266</v>
      </c>
      <c r="AV260">
        <v>0.25862068999999999</v>
      </c>
      <c r="AW260">
        <v>0.21299999999999999</v>
      </c>
      <c r="AX260">
        <v>0.39200000000000002</v>
      </c>
      <c r="AY260">
        <v>0.27800000000000002</v>
      </c>
      <c r="AZ260" t="s">
        <v>541</v>
      </c>
      <c r="BA260">
        <v>19956</v>
      </c>
      <c r="BB260">
        <v>666160</v>
      </c>
    </row>
    <row r="261" spans="1:54" x14ac:dyDescent="0.3">
      <c r="A261" t="s">
        <v>420</v>
      </c>
      <c r="B261" t="s">
        <v>17</v>
      </c>
      <c r="C261">
        <v>39</v>
      </c>
      <c r="D261">
        <v>143</v>
      </c>
      <c r="E261">
        <v>4</v>
      </c>
      <c r="F261">
        <v>18</v>
      </c>
      <c r="G261">
        <v>20</v>
      </c>
      <c r="H261">
        <v>2</v>
      </c>
      <c r="I261">
        <v>0.25563909699999998</v>
      </c>
      <c r="J261">
        <v>5.5944054999999999E-2</v>
      </c>
      <c r="K261">
        <v>0.174825174</v>
      </c>
      <c r="L261">
        <v>0.29370629300000001</v>
      </c>
      <c r="M261">
        <v>0.38345864600000001</v>
      </c>
      <c r="N261">
        <v>0.127819549</v>
      </c>
      <c r="O261">
        <v>0.28301886700000001</v>
      </c>
      <c r="P261">
        <v>1.175</v>
      </c>
      <c r="Q261">
        <v>0.20909090899999999</v>
      </c>
      <c r="R261">
        <v>0.42727272700000002</v>
      </c>
      <c r="S261">
        <v>0.36363636300000002</v>
      </c>
      <c r="T261">
        <v>7.4999999999999997E-2</v>
      </c>
      <c r="U261">
        <v>0.1</v>
      </c>
      <c r="V261">
        <v>2.1276594999999999E-2</v>
      </c>
      <c r="W261">
        <v>0.29809165292686501</v>
      </c>
      <c r="X261">
        <v>0.24320267686987901</v>
      </c>
      <c r="Y261">
        <v>94.574509369243501</v>
      </c>
      <c r="Z261">
        <v>0.30944624999999998</v>
      </c>
      <c r="AA261">
        <v>0.63445377999999997</v>
      </c>
      <c r="AB261">
        <v>0.45137614999999998</v>
      </c>
      <c r="AC261">
        <v>0.74736842000000003</v>
      </c>
      <c r="AD261">
        <v>0.94039735000000002</v>
      </c>
      <c r="AE261">
        <v>0.86585365999999997</v>
      </c>
      <c r="AF261">
        <v>0.43669724999999998</v>
      </c>
      <c r="AG261">
        <v>0.55244755000000001</v>
      </c>
      <c r="AH261">
        <v>6.055046E-2</v>
      </c>
      <c r="AI261">
        <v>0.34545455000000003</v>
      </c>
      <c r="AJ261">
        <v>0.4</v>
      </c>
      <c r="AK261">
        <v>0.25454545000000001</v>
      </c>
      <c r="AL261">
        <v>0.17272726999999999</v>
      </c>
      <c r="AM261">
        <v>0.61818181999999999</v>
      </c>
      <c r="AN261">
        <v>0.20909090999999999</v>
      </c>
      <c r="AO261">
        <v>86.5171519886363</v>
      </c>
      <c r="AP261">
        <v>12.286968439275499</v>
      </c>
      <c r="AQ261">
        <v>2.7272729999999999E-2</v>
      </c>
      <c r="AR261">
        <v>106.13200000000001</v>
      </c>
      <c r="AS261">
        <v>0.30909091</v>
      </c>
      <c r="AT261">
        <v>110</v>
      </c>
      <c r="AU261">
        <v>0.19633028</v>
      </c>
      <c r="AV261">
        <v>0.25688073</v>
      </c>
      <c r="AW261">
        <v>0.25</v>
      </c>
      <c r="AX261">
        <v>0.32700000000000001</v>
      </c>
      <c r="AY261">
        <v>0.27800000000000002</v>
      </c>
      <c r="AZ261" t="s">
        <v>420</v>
      </c>
      <c r="BA261">
        <v>21707</v>
      </c>
      <c r="BB261">
        <v>665828</v>
      </c>
    </row>
    <row r="262" spans="1:54" x14ac:dyDescent="0.3">
      <c r="A262" t="s">
        <v>127</v>
      </c>
      <c r="B262" t="s">
        <v>35</v>
      </c>
      <c r="C262">
        <v>31</v>
      </c>
      <c r="D262">
        <v>92</v>
      </c>
      <c r="E262">
        <v>0</v>
      </c>
      <c r="F262">
        <v>7</v>
      </c>
      <c r="G262">
        <v>4</v>
      </c>
      <c r="H262">
        <v>1</v>
      </c>
      <c r="I262">
        <v>0.27710843299999999</v>
      </c>
      <c r="J262">
        <v>8.6956520999999995E-2</v>
      </c>
      <c r="K262">
        <v>0.25</v>
      </c>
      <c r="L262">
        <v>0.34782608599999998</v>
      </c>
      <c r="M262">
        <v>0.30120481900000001</v>
      </c>
      <c r="N262">
        <v>2.4096386000000001E-2</v>
      </c>
      <c r="O262">
        <v>0.383333333</v>
      </c>
      <c r="P262">
        <v>2</v>
      </c>
      <c r="Q262">
        <v>0.25</v>
      </c>
      <c r="R262">
        <v>0.5</v>
      </c>
      <c r="S262">
        <v>0.25</v>
      </c>
      <c r="T262">
        <v>0.133333333</v>
      </c>
      <c r="U262">
        <v>0</v>
      </c>
      <c r="V262">
        <v>0.133333333</v>
      </c>
      <c r="W262">
        <v>0.29977385764536602</v>
      </c>
      <c r="X262">
        <v>0.17972087178884</v>
      </c>
      <c r="Y262">
        <v>91.302872381580698</v>
      </c>
      <c r="Z262">
        <v>0.38277512000000002</v>
      </c>
      <c r="AA262">
        <v>0.74482758999999998</v>
      </c>
      <c r="AB262">
        <v>0.53107344999999995</v>
      </c>
      <c r="AC262">
        <v>0.66249999999999998</v>
      </c>
      <c r="AD262">
        <v>0.83333332999999998</v>
      </c>
      <c r="AE262">
        <v>0.76063829999999999</v>
      </c>
      <c r="AF262">
        <v>0.40960452000000003</v>
      </c>
      <c r="AG262">
        <v>0.71739129999999995</v>
      </c>
      <c r="AH262">
        <v>0.12711864</v>
      </c>
      <c r="AI262">
        <v>0.31666666999999998</v>
      </c>
      <c r="AJ262">
        <v>0.4</v>
      </c>
      <c r="AK262">
        <v>0.28333332999999999</v>
      </c>
      <c r="AL262">
        <v>0.16666666999999999</v>
      </c>
      <c r="AM262">
        <v>0.51666666999999999</v>
      </c>
      <c r="AN262">
        <v>0.31666666999999998</v>
      </c>
      <c r="AO262">
        <v>86.103084309895806</v>
      </c>
      <c r="AP262">
        <v>6.70765431722005</v>
      </c>
      <c r="AQ262">
        <v>0</v>
      </c>
      <c r="AR262">
        <v>108.943</v>
      </c>
      <c r="AS262">
        <v>0.36666666999999997</v>
      </c>
      <c r="AT262">
        <v>60</v>
      </c>
      <c r="AU262">
        <v>0.13841808</v>
      </c>
      <c r="AV262">
        <v>0.26553672</v>
      </c>
      <c r="AW262">
        <v>0.23499999999999999</v>
      </c>
      <c r="AX262">
        <v>0.30099999999999999</v>
      </c>
      <c r="AY262">
        <v>0.27800000000000002</v>
      </c>
      <c r="AZ262" t="s">
        <v>127</v>
      </c>
      <c r="BA262">
        <v>23733</v>
      </c>
      <c r="BB262">
        <v>677649</v>
      </c>
    </row>
    <row r="263" spans="1:54" x14ac:dyDescent="0.3">
      <c r="A263" t="s">
        <v>394</v>
      </c>
      <c r="B263" t="s">
        <v>27</v>
      </c>
      <c r="C263">
        <v>37</v>
      </c>
      <c r="D263">
        <v>147</v>
      </c>
      <c r="E263">
        <v>5</v>
      </c>
      <c r="F263">
        <v>13</v>
      </c>
      <c r="G263">
        <v>14</v>
      </c>
      <c r="H263">
        <v>0</v>
      </c>
      <c r="I263">
        <v>0.17599999999999999</v>
      </c>
      <c r="J263">
        <v>0.115646258</v>
      </c>
      <c r="K263">
        <v>0.326530612</v>
      </c>
      <c r="L263">
        <v>0.28571428500000001</v>
      </c>
      <c r="M263">
        <v>0.34399999999999997</v>
      </c>
      <c r="N263">
        <v>0.16800000000000001</v>
      </c>
      <c r="O263">
        <v>0.22972972899999999</v>
      </c>
      <c r="P263">
        <v>0.88888888799999999</v>
      </c>
      <c r="Q263">
        <v>0.13924050599999999</v>
      </c>
      <c r="R263">
        <v>0.40506329099999999</v>
      </c>
      <c r="S263">
        <v>0.45569620199999999</v>
      </c>
      <c r="T263">
        <v>0.111111111</v>
      </c>
      <c r="U263">
        <v>0.13888888799999999</v>
      </c>
      <c r="V263">
        <v>9.375E-2</v>
      </c>
      <c r="W263">
        <v>0.28527812203582398</v>
      </c>
      <c r="X263">
        <v>-0.179173074507056</v>
      </c>
      <c r="Y263">
        <v>87.983821697147903</v>
      </c>
      <c r="Z263">
        <v>0.24846625999999999</v>
      </c>
      <c r="AA263">
        <v>0.58041958000000005</v>
      </c>
      <c r="AB263">
        <v>0.40359476999999999</v>
      </c>
      <c r="AC263">
        <v>0.50617283999999996</v>
      </c>
      <c r="AD263">
        <v>0.79518071999999995</v>
      </c>
      <c r="AE263">
        <v>0.70040486000000002</v>
      </c>
      <c r="AF263">
        <v>0.46732025999999999</v>
      </c>
      <c r="AG263">
        <v>0.68027210999999999</v>
      </c>
      <c r="AH263">
        <v>0.12091503000000001</v>
      </c>
      <c r="AI263">
        <v>0.50649350999999998</v>
      </c>
      <c r="AJ263">
        <v>0.35064935000000003</v>
      </c>
      <c r="AK263">
        <v>0.14285713999999999</v>
      </c>
      <c r="AL263">
        <v>0.10389610000000001</v>
      </c>
      <c r="AM263">
        <v>0.59740260000000001</v>
      </c>
      <c r="AN263">
        <v>0.2987013</v>
      </c>
      <c r="AO263">
        <v>89.114671924446199</v>
      </c>
      <c r="AP263">
        <v>15.2924542004549</v>
      </c>
      <c r="AQ263">
        <v>5.0632910000000003E-2</v>
      </c>
      <c r="AR263">
        <v>107.387</v>
      </c>
      <c r="AS263">
        <v>0.36708860999999998</v>
      </c>
      <c r="AT263">
        <v>79</v>
      </c>
      <c r="AU263">
        <v>0.24019608000000001</v>
      </c>
      <c r="AV263">
        <v>0.36111111000000001</v>
      </c>
      <c r="AW263">
        <v>0.17599999999999999</v>
      </c>
      <c r="AX263">
        <v>0.316</v>
      </c>
      <c r="AY263">
        <v>0.27700000000000002</v>
      </c>
      <c r="AZ263" t="s">
        <v>394</v>
      </c>
      <c r="BA263">
        <v>15161</v>
      </c>
      <c r="BB263">
        <v>641598</v>
      </c>
    </row>
    <row r="264" spans="1:54" x14ac:dyDescent="0.3">
      <c r="A264" t="s">
        <v>650</v>
      </c>
      <c r="B264" t="s">
        <v>27</v>
      </c>
      <c r="C264">
        <v>29</v>
      </c>
      <c r="D264">
        <v>78</v>
      </c>
      <c r="E264">
        <v>3</v>
      </c>
      <c r="F264">
        <v>7</v>
      </c>
      <c r="G264">
        <v>10</v>
      </c>
      <c r="H264">
        <v>0</v>
      </c>
      <c r="I264">
        <v>0.149253731</v>
      </c>
      <c r="J264">
        <v>7.6923076000000007E-2</v>
      </c>
      <c r="K264">
        <v>0.32051281999999998</v>
      </c>
      <c r="L264">
        <v>0.26923076899999998</v>
      </c>
      <c r="M264">
        <v>0.32835820799999998</v>
      </c>
      <c r="N264">
        <v>0.17910447700000001</v>
      </c>
      <c r="O264">
        <v>0.179487179</v>
      </c>
      <c r="P264">
        <v>0.84210526299999999</v>
      </c>
      <c r="Q264">
        <v>0.16666666599999999</v>
      </c>
      <c r="R264">
        <v>0.38095237999999998</v>
      </c>
      <c r="S264">
        <v>0.452380952</v>
      </c>
      <c r="T264">
        <v>0.263157894</v>
      </c>
      <c r="U264">
        <v>0.15789473600000001</v>
      </c>
      <c r="V264">
        <v>0.125</v>
      </c>
      <c r="W264">
        <v>0.275423417488733</v>
      </c>
      <c r="X264">
        <v>-5.1486164212985498E-2</v>
      </c>
      <c r="Y264">
        <v>81.228478416459097</v>
      </c>
      <c r="Z264">
        <v>0.37</v>
      </c>
      <c r="AA264">
        <v>0.66417910000000002</v>
      </c>
      <c r="AB264">
        <v>0.48802394999999998</v>
      </c>
      <c r="AC264">
        <v>0.74324323999999997</v>
      </c>
      <c r="AD264">
        <v>0.86516853999999999</v>
      </c>
      <c r="AE264">
        <v>0.80981594999999995</v>
      </c>
      <c r="AF264">
        <v>0.40119759999999999</v>
      </c>
      <c r="AG264">
        <v>0.64102563999999995</v>
      </c>
      <c r="AH264">
        <v>9.2261899999999994E-2</v>
      </c>
      <c r="AI264">
        <v>0.45238095</v>
      </c>
      <c r="AJ264">
        <v>0.40476190000000001</v>
      </c>
      <c r="AK264">
        <v>0.14285713999999999</v>
      </c>
      <c r="AL264">
        <v>0.26190476000000001</v>
      </c>
      <c r="AM264">
        <v>0.59523809999999999</v>
      </c>
      <c r="AN264">
        <v>0.14285713999999999</v>
      </c>
      <c r="AO264">
        <v>83.986578078497004</v>
      </c>
      <c r="AP264">
        <v>17.876973470052</v>
      </c>
      <c r="AQ264">
        <v>9.5238100000000006E-2</v>
      </c>
      <c r="AR264">
        <v>106.59699999999999</v>
      </c>
      <c r="AS264">
        <v>0.26190476000000001</v>
      </c>
      <c r="AT264">
        <v>42</v>
      </c>
      <c r="AU264">
        <v>0.16071429000000001</v>
      </c>
      <c r="AV264">
        <v>0.25297618999999999</v>
      </c>
      <c r="AW264">
        <v>0.17599999999999999</v>
      </c>
      <c r="AX264">
        <v>0.312</v>
      </c>
      <c r="AY264">
        <v>0.27700000000000002</v>
      </c>
      <c r="AZ264" t="s">
        <v>441</v>
      </c>
      <c r="BA264">
        <v>16622</v>
      </c>
      <c r="BB264">
        <v>649966</v>
      </c>
    </row>
    <row r="265" spans="1:54" x14ac:dyDescent="0.3">
      <c r="A265" t="s">
        <v>153</v>
      </c>
      <c r="B265" t="s">
        <v>17</v>
      </c>
      <c r="C265">
        <v>46</v>
      </c>
      <c r="D265">
        <v>191</v>
      </c>
      <c r="E265">
        <v>2</v>
      </c>
      <c r="F265">
        <v>20</v>
      </c>
      <c r="G265">
        <v>11</v>
      </c>
      <c r="H265">
        <v>4</v>
      </c>
      <c r="I265">
        <v>0.22352941100000001</v>
      </c>
      <c r="J265">
        <v>8.9005235000000002E-2</v>
      </c>
      <c r="K265">
        <v>0.23560209400000001</v>
      </c>
      <c r="L265">
        <v>0.3</v>
      </c>
      <c r="M265">
        <v>0.29411764699999998</v>
      </c>
      <c r="N265">
        <v>7.0588235999999999E-2</v>
      </c>
      <c r="O265">
        <v>0.29032258</v>
      </c>
      <c r="P265">
        <v>0.88461538399999995</v>
      </c>
      <c r="Q265">
        <v>0.222222222</v>
      </c>
      <c r="R265">
        <v>0.36507936499999999</v>
      </c>
      <c r="S265">
        <v>0.41269841200000001</v>
      </c>
      <c r="T265">
        <v>0.21153846100000001</v>
      </c>
      <c r="U265">
        <v>3.8461538000000003E-2</v>
      </c>
      <c r="V265">
        <v>4.3478259999999998E-2</v>
      </c>
      <c r="W265">
        <v>0.27306686106480998</v>
      </c>
      <c r="X265">
        <v>0.32750491026966999</v>
      </c>
      <c r="Y265">
        <v>77.420158495692803</v>
      </c>
      <c r="Z265">
        <v>0.25934066</v>
      </c>
      <c r="AA265">
        <v>0.72674419000000001</v>
      </c>
      <c r="AB265">
        <v>0.46057572000000002</v>
      </c>
      <c r="AC265">
        <v>0.66101695000000005</v>
      </c>
      <c r="AD265">
        <v>0.82</v>
      </c>
      <c r="AE265">
        <v>0.76902174000000001</v>
      </c>
      <c r="AF265">
        <v>0.43053817</v>
      </c>
      <c r="AG265">
        <v>0.65968585999999996</v>
      </c>
      <c r="AH265">
        <v>0.10638298</v>
      </c>
      <c r="AI265">
        <v>0.2992126</v>
      </c>
      <c r="AJ265">
        <v>0.33070865999999999</v>
      </c>
      <c r="AK265">
        <v>0.37007874000000002</v>
      </c>
      <c r="AL265">
        <v>0.17322835</v>
      </c>
      <c r="AM265">
        <v>0.55118109999999998</v>
      </c>
      <c r="AN265">
        <v>0.27559054999999999</v>
      </c>
      <c r="AO265">
        <v>88.5295681423611</v>
      </c>
      <c r="AP265">
        <v>19.2910970052083</v>
      </c>
      <c r="AQ265">
        <v>3.9370080000000002E-2</v>
      </c>
      <c r="AR265">
        <v>108.92100000000001</v>
      </c>
      <c r="AS265">
        <v>0.32283465</v>
      </c>
      <c r="AT265">
        <v>127</v>
      </c>
      <c r="AU265">
        <v>0.17396745999999999</v>
      </c>
      <c r="AV265">
        <v>0.28035043999999998</v>
      </c>
      <c r="AW265">
        <v>0.21199999999999999</v>
      </c>
      <c r="AX265">
        <v>0.30399999999999999</v>
      </c>
      <c r="AY265">
        <v>0.27700000000000002</v>
      </c>
      <c r="AZ265" t="s">
        <v>153</v>
      </c>
      <c r="BA265">
        <v>16997</v>
      </c>
      <c r="BB265">
        <v>650402</v>
      </c>
    </row>
    <row r="266" spans="1:54" x14ac:dyDescent="0.3">
      <c r="A266" t="s">
        <v>546</v>
      </c>
      <c r="B266" t="s">
        <v>48</v>
      </c>
      <c r="C266">
        <v>31</v>
      </c>
      <c r="D266">
        <v>102</v>
      </c>
      <c r="E266">
        <v>2</v>
      </c>
      <c r="F266">
        <v>8</v>
      </c>
      <c r="G266">
        <v>12</v>
      </c>
      <c r="H266">
        <v>0</v>
      </c>
      <c r="I266">
        <v>0.18681318599999999</v>
      </c>
      <c r="J266">
        <v>5.8823528999999999E-2</v>
      </c>
      <c r="K266">
        <v>0.21568627400000001</v>
      </c>
      <c r="L266">
        <v>0.24752475199999999</v>
      </c>
      <c r="M266">
        <v>0.29670329600000001</v>
      </c>
      <c r="N266">
        <v>0.10989011</v>
      </c>
      <c r="O266">
        <v>0.21739130400000001</v>
      </c>
      <c r="P266">
        <v>1.5217391300000001</v>
      </c>
      <c r="Q266">
        <v>0.183098591</v>
      </c>
      <c r="R266">
        <v>0.49295774599999997</v>
      </c>
      <c r="S266">
        <v>0.32394366099999999</v>
      </c>
      <c r="T266">
        <v>0.130434782</v>
      </c>
      <c r="U266">
        <v>8.6956520999999995E-2</v>
      </c>
      <c r="V266">
        <v>5.7142856999999998E-2</v>
      </c>
      <c r="W266">
        <v>0.24447936232727299</v>
      </c>
      <c r="X266">
        <v>-0.127308643224461</v>
      </c>
      <c r="Y266">
        <v>56.422057323007799</v>
      </c>
      <c r="Z266">
        <v>0.43349754000000001</v>
      </c>
      <c r="AA266">
        <v>0.72839505999999998</v>
      </c>
      <c r="AB266">
        <v>0.56438356000000001</v>
      </c>
      <c r="AC266">
        <v>0.64772726999999997</v>
      </c>
      <c r="AD266">
        <v>0.86440678000000004</v>
      </c>
      <c r="AE266">
        <v>0.77184465999999996</v>
      </c>
      <c r="AF266">
        <v>0.44383561999999999</v>
      </c>
      <c r="AG266">
        <v>0.67647058999999998</v>
      </c>
      <c r="AH266">
        <v>0.12876712000000001</v>
      </c>
      <c r="AI266">
        <v>0.43055556</v>
      </c>
      <c r="AJ266">
        <v>0.27777777999999997</v>
      </c>
      <c r="AK266">
        <v>0.29166667000000002</v>
      </c>
      <c r="AL266">
        <v>0.125</v>
      </c>
      <c r="AM266">
        <v>0.56944444000000005</v>
      </c>
      <c r="AN266">
        <v>0.30555556</v>
      </c>
      <c r="AO266">
        <v>90.156759207589204</v>
      </c>
      <c r="AP266">
        <v>8.5775948660714292</v>
      </c>
      <c r="AQ266">
        <v>4.1666670000000003E-2</v>
      </c>
      <c r="AR266">
        <v>110.935</v>
      </c>
      <c r="AS266">
        <v>0.40277777999999997</v>
      </c>
      <c r="AT266">
        <v>72</v>
      </c>
      <c r="AU266">
        <v>0.13698630000000001</v>
      </c>
      <c r="AV266">
        <v>0.26575342000000002</v>
      </c>
      <c r="AW266">
        <v>0.23100000000000001</v>
      </c>
      <c r="AX266">
        <v>0.33300000000000002</v>
      </c>
      <c r="AY266">
        <v>0.27700000000000002</v>
      </c>
      <c r="AZ266" t="s">
        <v>546</v>
      </c>
      <c r="BA266">
        <v>21693</v>
      </c>
      <c r="BB266">
        <v>665804</v>
      </c>
    </row>
    <row r="267" spans="1:54" x14ac:dyDescent="0.3">
      <c r="A267" t="s">
        <v>353</v>
      </c>
      <c r="B267" t="s">
        <v>44</v>
      </c>
      <c r="C267">
        <v>28</v>
      </c>
      <c r="D267">
        <v>98</v>
      </c>
      <c r="E267">
        <v>2</v>
      </c>
      <c r="F267">
        <v>8</v>
      </c>
      <c r="G267">
        <v>11</v>
      </c>
      <c r="H267">
        <v>0</v>
      </c>
      <c r="I267">
        <v>0.15555555500000001</v>
      </c>
      <c r="J267">
        <v>4.0816326E-2</v>
      </c>
      <c r="K267">
        <v>0.30612244799999999</v>
      </c>
      <c r="L267">
        <v>0.18556701</v>
      </c>
      <c r="M267">
        <v>0.266666666</v>
      </c>
      <c r="N267">
        <v>0.111111111</v>
      </c>
      <c r="O267">
        <v>0.19672131100000001</v>
      </c>
      <c r="P267">
        <v>0.58823529399999996</v>
      </c>
      <c r="Q267">
        <v>0.12903225800000001</v>
      </c>
      <c r="R267">
        <v>0.322580645</v>
      </c>
      <c r="S267">
        <v>0.54838709600000002</v>
      </c>
      <c r="T267">
        <v>0.14705882300000001</v>
      </c>
      <c r="U267">
        <v>5.8823528999999999E-2</v>
      </c>
      <c r="V267">
        <v>0.1</v>
      </c>
      <c r="W267">
        <v>0.19803870338754501</v>
      </c>
      <c r="X267">
        <v>-0.72274454829541801</v>
      </c>
      <c r="Y267">
        <v>17.8421575600353</v>
      </c>
      <c r="Z267">
        <v>0.36915888000000002</v>
      </c>
      <c r="AA267">
        <v>0.69811321000000004</v>
      </c>
      <c r="AB267">
        <v>0.50938338000000005</v>
      </c>
      <c r="AC267">
        <v>0.60759494000000003</v>
      </c>
      <c r="AD267">
        <v>0.84684685000000004</v>
      </c>
      <c r="AE267">
        <v>0.74736842000000003</v>
      </c>
      <c r="AF267">
        <v>0.42627345999999999</v>
      </c>
      <c r="AG267">
        <v>0.67346938999999995</v>
      </c>
      <c r="AH267">
        <v>0.12834224999999999</v>
      </c>
      <c r="AI267">
        <v>0.453125</v>
      </c>
      <c r="AJ267">
        <v>0.34375</v>
      </c>
      <c r="AK267">
        <v>0.203125</v>
      </c>
      <c r="AL267">
        <v>0.171875</v>
      </c>
      <c r="AM267">
        <v>0.515625</v>
      </c>
      <c r="AN267">
        <v>0.3125</v>
      </c>
      <c r="AO267">
        <v>90.390488921618797</v>
      </c>
      <c r="AP267">
        <v>22.6394423187756</v>
      </c>
      <c r="AQ267">
        <v>9.375E-2</v>
      </c>
      <c r="AR267">
        <v>109.892</v>
      </c>
      <c r="AS267">
        <v>0.453125</v>
      </c>
      <c r="AT267">
        <v>64</v>
      </c>
      <c r="AU267">
        <v>0.16844919999999999</v>
      </c>
      <c r="AV267">
        <v>0.29679144000000002</v>
      </c>
      <c r="AW267">
        <v>0.19800000000000001</v>
      </c>
      <c r="AX267">
        <v>0.41599999999999998</v>
      </c>
      <c r="AY267">
        <v>0.27700000000000002</v>
      </c>
      <c r="AZ267" t="s">
        <v>353</v>
      </c>
      <c r="BA267">
        <v>21716</v>
      </c>
      <c r="BB267">
        <v>665839</v>
      </c>
    </row>
    <row r="268" spans="1:54" x14ac:dyDescent="0.3">
      <c r="A268" t="s">
        <v>651</v>
      </c>
      <c r="B268" t="s">
        <v>271</v>
      </c>
      <c r="C268">
        <v>38</v>
      </c>
      <c r="D268">
        <v>134</v>
      </c>
      <c r="E268">
        <v>3</v>
      </c>
      <c r="F268">
        <v>18</v>
      </c>
      <c r="G268">
        <v>11</v>
      </c>
      <c r="H268">
        <v>1</v>
      </c>
      <c r="I268">
        <v>0.21951219499999999</v>
      </c>
      <c r="J268">
        <v>6.7164179000000004E-2</v>
      </c>
      <c r="K268">
        <v>0.32089552199999999</v>
      </c>
      <c r="L268">
        <v>0.28358208899999998</v>
      </c>
      <c r="M268">
        <v>0.34959349499999998</v>
      </c>
      <c r="N268">
        <v>0.13008130000000001</v>
      </c>
      <c r="O268">
        <v>0.311688311</v>
      </c>
      <c r="P268">
        <v>1.09090909</v>
      </c>
      <c r="Q268">
        <v>0.13750000000000001</v>
      </c>
      <c r="R268">
        <v>0.45</v>
      </c>
      <c r="S268">
        <v>0.41249999999999998</v>
      </c>
      <c r="T268">
        <v>9.0909089999999998E-2</v>
      </c>
      <c r="U268">
        <v>9.0909089999999998E-2</v>
      </c>
      <c r="V268">
        <v>5.5555555E-2</v>
      </c>
      <c r="W268">
        <v>0.28425794306086</v>
      </c>
      <c r="X268">
        <v>-0.364075717778995</v>
      </c>
      <c r="Y268">
        <v>78.922259055271695</v>
      </c>
      <c r="Z268">
        <v>0.30259365999999999</v>
      </c>
      <c r="AA268">
        <v>0.72448979999999996</v>
      </c>
      <c r="AB268">
        <v>0.45488029000000002</v>
      </c>
      <c r="AC268">
        <v>0.40952380999999999</v>
      </c>
      <c r="AD268">
        <v>0.78873238999999995</v>
      </c>
      <c r="AE268">
        <v>0.62753035999999995</v>
      </c>
      <c r="AF268">
        <v>0.36095764000000002</v>
      </c>
      <c r="AG268">
        <v>0.59701493000000005</v>
      </c>
      <c r="AH268">
        <v>0.16911765000000001</v>
      </c>
      <c r="AI268">
        <v>0.4375</v>
      </c>
      <c r="AJ268">
        <v>0.26250000000000001</v>
      </c>
      <c r="AK268">
        <v>0.3</v>
      </c>
      <c r="AL268">
        <v>0.17499999999999999</v>
      </c>
      <c r="AM268">
        <v>0.53749999999999998</v>
      </c>
      <c r="AN268">
        <v>0.28749999999999998</v>
      </c>
      <c r="AO268">
        <v>87.327630615234298</v>
      </c>
      <c r="AP268">
        <v>12.8871353149414</v>
      </c>
      <c r="AQ268">
        <v>0.05</v>
      </c>
      <c r="AR268">
        <v>109.864</v>
      </c>
      <c r="AS268">
        <v>0.36249999999999999</v>
      </c>
      <c r="AT268">
        <v>80</v>
      </c>
      <c r="AU268">
        <v>0.15073528999999999</v>
      </c>
      <c r="AV268">
        <v>0.31985293999999997</v>
      </c>
      <c r="AW268">
        <v>0.20499999999999999</v>
      </c>
      <c r="AX268">
        <v>0.35499999999999998</v>
      </c>
      <c r="AY268">
        <v>0.27700000000000002</v>
      </c>
      <c r="AZ268" t="s">
        <v>652</v>
      </c>
      <c r="BA268">
        <v>23359</v>
      </c>
      <c r="BB268">
        <v>676369</v>
      </c>
    </row>
    <row r="269" spans="1:54" x14ac:dyDescent="0.3">
      <c r="A269" t="s">
        <v>419</v>
      </c>
      <c r="B269" t="s">
        <v>25</v>
      </c>
      <c r="C269">
        <v>34</v>
      </c>
      <c r="D269">
        <v>125</v>
      </c>
      <c r="E269">
        <v>1</v>
      </c>
      <c r="F269">
        <v>14</v>
      </c>
      <c r="G269">
        <v>11</v>
      </c>
      <c r="H269">
        <v>1</v>
      </c>
      <c r="I269">
        <v>0.198275862</v>
      </c>
      <c r="J269">
        <v>7.1999999999999995E-2</v>
      </c>
      <c r="K269">
        <v>0.216</v>
      </c>
      <c r="L269">
        <v>0.25600000000000001</v>
      </c>
      <c r="M269">
        <v>0.267241379</v>
      </c>
      <c r="N269">
        <v>6.8965517000000004E-2</v>
      </c>
      <c r="O269">
        <v>0.25</v>
      </c>
      <c r="P269">
        <v>2.4545454539999998</v>
      </c>
      <c r="Q269">
        <v>0.14606741500000001</v>
      </c>
      <c r="R269">
        <v>0.60674157299999998</v>
      </c>
      <c r="S269">
        <v>0.24719101099999999</v>
      </c>
      <c r="T269">
        <v>0.13636363600000001</v>
      </c>
      <c r="U269">
        <v>4.5454544999999999E-2</v>
      </c>
      <c r="V269">
        <v>3.7037037000000002E-2</v>
      </c>
      <c r="W269">
        <v>0.238871733188629</v>
      </c>
      <c r="X269">
        <v>-9.7072354565482397E-2</v>
      </c>
      <c r="Y269">
        <v>54.045394668375501</v>
      </c>
      <c r="Z269">
        <v>0.2183908</v>
      </c>
      <c r="AA269">
        <v>0.68468468000000005</v>
      </c>
      <c r="AB269">
        <v>0.43271221999999998</v>
      </c>
      <c r="AC269">
        <v>0.68421052999999998</v>
      </c>
      <c r="AD269">
        <v>0.86184210999999999</v>
      </c>
      <c r="AE269">
        <v>0.81339713000000002</v>
      </c>
      <c r="AF269">
        <v>0.45962733</v>
      </c>
      <c r="AG269">
        <v>0.6</v>
      </c>
      <c r="AH269">
        <v>8.0412369999999997E-2</v>
      </c>
      <c r="AI269">
        <v>0.42696629000000003</v>
      </c>
      <c r="AJ269">
        <v>0.40449437999999999</v>
      </c>
      <c r="AK269">
        <v>0.16853932999999999</v>
      </c>
      <c r="AL269">
        <v>0.20224718999999999</v>
      </c>
      <c r="AM269">
        <v>0.52808988999999995</v>
      </c>
      <c r="AN269">
        <v>0.26966291999999997</v>
      </c>
      <c r="AO269">
        <v>86.437318951896003</v>
      </c>
      <c r="AP269">
        <v>7.1294089328037202</v>
      </c>
      <c r="AQ269">
        <v>2.2471910000000001E-2</v>
      </c>
      <c r="AR269">
        <v>108.7</v>
      </c>
      <c r="AS269">
        <v>0.35955056000000002</v>
      </c>
      <c r="AT269">
        <v>89</v>
      </c>
      <c r="AU269">
        <v>0.19587629000000001</v>
      </c>
      <c r="AV269">
        <v>0.27628866000000002</v>
      </c>
      <c r="AW269">
        <v>0.24</v>
      </c>
      <c r="AX269">
        <v>0.32400000000000001</v>
      </c>
      <c r="AY269">
        <v>0.27600000000000002</v>
      </c>
      <c r="AZ269" t="s">
        <v>419</v>
      </c>
      <c r="BA269">
        <v>19955</v>
      </c>
      <c r="BB269">
        <v>666158</v>
      </c>
    </row>
    <row r="270" spans="1:54" x14ac:dyDescent="0.3">
      <c r="A270" t="s">
        <v>653</v>
      </c>
      <c r="B270" t="s">
        <v>51</v>
      </c>
      <c r="C270">
        <v>36</v>
      </c>
      <c r="D270">
        <v>96</v>
      </c>
      <c r="E270">
        <v>1</v>
      </c>
      <c r="F270">
        <v>12</v>
      </c>
      <c r="G270">
        <v>6</v>
      </c>
      <c r="H270">
        <v>2</v>
      </c>
      <c r="I270">
        <v>0.26436781599999998</v>
      </c>
      <c r="J270">
        <v>7.2916666000000005E-2</v>
      </c>
      <c r="K270">
        <v>0.125</v>
      </c>
      <c r="L270">
        <v>0.33333333300000001</v>
      </c>
      <c r="M270">
        <v>0.40229884999999999</v>
      </c>
      <c r="N270">
        <v>0.13793103400000001</v>
      </c>
      <c r="O270">
        <v>0.29729729700000002</v>
      </c>
      <c r="P270">
        <v>2.1578947359999998</v>
      </c>
      <c r="Q270">
        <v>0.178082191</v>
      </c>
      <c r="R270">
        <v>0.56164383500000004</v>
      </c>
      <c r="S270">
        <v>0.26027397200000002</v>
      </c>
      <c r="T270">
        <v>0.21052631499999999</v>
      </c>
      <c r="U270">
        <v>5.2631577999999998E-2</v>
      </c>
      <c r="V270">
        <v>2.4390242999999999E-2</v>
      </c>
      <c r="W270">
        <v>0.319412903582796</v>
      </c>
      <c r="X270">
        <v>0.18635589632984301</v>
      </c>
      <c r="Y270">
        <v>105.87295677872901</v>
      </c>
      <c r="Z270">
        <v>0.32085561000000001</v>
      </c>
      <c r="AA270">
        <v>0.79605263000000004</v>
      </c>
      <c r="AB270">
        <v>0.53392329999999999</v>
      </c>
      <c r="AC270">
        <v>0.68333332999999996</v>
      </c>
      <c r="AD270">
        <v>0.90082644999999995</v>
      </c>
      <c r="AE270">
        <v>0.82872928000000001</v>
      </c>
      <c r="AF270">
        <v>0.44837758</v>
      </c>
      <c r="AG270">
        <v>0.6875</v>
      </c>
      <c r="AH270">
        <v>9.1445429999999994E-2</v>
      </c>
      <c r="AI270">
        <v>0.34666667000000001</v>
      </c>
      <c r="AJ270">
        <v>0.37333333000000002</v>
      </c>
      <c r="AK270">
        <v>0.28000000000000003</v>
      </c>
      <c r="AL270">
        <v>0.18666667000000001</v>
      </c>
      <c r="AM270">
        <v>0.62666666999999998</v>
      </c>
      <c r="AN270">
        <v>0.18666667000000001</v>
      </c>
      <c r="AO270">
        <v>85.859856592465704</v>
      </c>
      <c r="AP270">
        <v>5.2442530801851399</v>
      </c>
      <c r="AQ270">
        <v>2.666667E-2</v>
      </c>
      <c r="AR270">
        <v>103.977</v>
      </c>
      <c r="AS270">
        <v>0.29333333</v>
      </c>
      <c r="AT270">
        <v>75</v>
      </c>
      <c r="AU270">
        <v>0.13274336</v>
      </c>
      <c r="AV270">
        <v>0.22418879</v>
      </c>
      <c r="AW270">
        <v>0.24099999999999999</v>
      </c>
      <c r="AX270">
        <v>0.32</v>
      </c>
      <c r="AY270">
        <v>0.27600000000000002</v>
      </c>
      <c r="AZ270" t="s">
        <v>654</v>
      </c>
      <c r="BA270">
        <v>20536</v>
      </c>
      <c r="BB270">
        <v>660644</v>
      </c>
    </row>
    <row r="271" spans="1:54" x14ac:dyDescent="0.3">
      <c r="A271" t="s">
        <v>39</v>
      </c>
      <c r="B271" t="s">
        <v>40</v>
      </c>
      <c r="C271">
        <v>45</v>
      </c>
      <c r="D271">
        <v>147</v>
      </c>
      <c r="E271">
        <v>3</v>
      </c>
      <c r="F271">
        <v>14</v>
      </c>
      <c r="G271">
        <v>12</v>
      </c>
      <c r="H271">
        <v>4</v>
      </c>
      <c r="I271">
        <v>0.16793893100000001</v>
      </c>
      <c r="J271">
        <v>0.10204081600000001</v>
      </c>
      <c r="K271">
        <v>0.25850340100000002</v>
      </c>
      <c r="L271">
        <v>0.25170068000000001</v>
      </c>
      <c r="M271">
        <v>0.27480916</v>
      </c>
      <c r="N271">
        <v>0.106870229</v>
      </c>
      <c r="O271">
        <v>0.20879120800000001</v>
      </c>
      <c r="P271">
        <v>1.0789473679999999</v>
      </c>
      <c r="Q271">
        <v>0.159574468</v>
      </c>
      <c r="R271">
        <v>0.436170212</v>
      </c>
      <c r="S271">
        <v>0.404255319</v>
      </c>
      <c r="T271">
        <v>0.105263157</v>
      </c>
      <c r="U271">
        <v>7.8947368000000004E-2</v>
      </c>
      <c r="V271">
        <v>4.8780486999999997E-2</v>
      </c>
      <c r="W271">
        <v>0.23578529316803501</v>
      </c>
      <c r="X271">
        <v>-0.92213536643300198</v>
      </c>
      <c r="Y271">
        <v>48.132036008370598</v>
      </c>
      <c r="Z271">
        <v>0.30303029999999997</v>
      </c>
      <c r="AA271">
        <v>0.72111554</v>
      </c>
      <c r="AB271">
        <v>0.48364888</v>
      </c>
      <c r="AC271">
        <v>0.61</v>
      </c>
      <c r="AD271">
        <v>0.87292818000000005</v>
      </c>
      <c r="AE271">
        <v>0.77935942999999996</v>
      </c>
      <c r="AF271">
        <v>0.43201377000000002</v>
      </c>
      <c r="AG271">
        <v>0.56462584999999998</v>
      </c>
      <c r="AH271">
        <v>0.10671256</v>
      </c>
      <c r="AI271">
        <v>0.37234043</v>
      </c>
      <c r="AJ271">
        <v>0.38297871999999999</v>
      </c>
      <c r="AK271">
        <v>0.24468085000000001</v>
      </c>
      <c r="AL271">
        <v>0.19148936</v>
      </c>
      <c r="AM271">
        <v>0.45744680999999998</v>
      </c>
      <c r="AN271">
        <v>0.35106383000000002</v>
      </c>
      <c r="AO271">
        <v>87.964775495631699</v>
      </c>
      <c r="AP271">
        <v>15.7608183173723</v>
      </c>
      <c r="AQ271">
        <v>5.3191490000000001E-2</v>
      </c>
      <c r="AR271">
        <v>111.03700000000001</v>
      </c>
      <c r="AS271">
        <v>0.36170213000000001</v>
      </c>
      <c r="AT271">
        <v>94</v>
      </c>
      <c r="AU271">
        <v>0.15146298999999999</v>
      </c>
      <c r="AV271">
        <v>0.25817556000000003</v>
      </c>
      <c r="AW271">
        <v>0.215</v>
      </c>
      <c r="AX271">
        <v>0.32700000000000001</v>
      </c>
      <c r="AY271">
        <v>0.27600000000000002</v>
      </c>
      <c r="AZ271" t="s">
        <v>39</v>
      </c>
      <c r="BA271">
        <v>22244</v>
      </c>
      <c r="BB271">
        <v>669261</v>
      </c>
    </row>
    <row r="272" spans="1:54" x14ac:dyDescent="0.3">
      <c r="A272" t="s">
        <v>187</v>
      </c>
      <c r="B272" t="s">
        <v>69</v>
      </c>
      <c r="C272">
        <v>43</v>
      </c>
      <c r="D272">
        <v>190</v>
      </c>
      <c r="E272">
        <v>5</v>
      </c>
      <c r="F272">
        <v>19</v>
      </c>
      <c r="G272">
        <v>18</v>
      </c>
      <c r="H272">
        <v>4</v>
      </c>
      <c r="I272">
        <v>0.27840909000000003</v>
      </c>
      <c r="J272">
        <v>4.2105262999999997E-2</v>
      </c>
      <c r="K272">
        <v>0.3</v>
      </c>
      <c r="L272">
        <v>0.31550802100000003</v>
      </c>
      <c r="M272">
        <v>0.44886363600000001</v>
      </c>
      <c r="N272">
        <v>0.17045454600000001</v>
      </c>
      <c r="O272">
        <v>0.382608695</v>
      </c>
      <c r="P272">
        <v>0.69090909</v>
      </c>
      <c r="Q272">
        <v>0.22500000000000001</v>
      </c>
      <c r="R272">
        <v>0.31666666599999999</v>
      </c>
      <c r="S272">
        <v>0.45833333300000001</v>
      </c>
      <c r="T272">
        <v>0.127272727</v>
      </c>
      <c r="U272">
        <v>9.0909089999999998E-2</v>
      </c>
      <c r="V272">
        <v>2.6315788999999999E-2</v>
      </c>
      <c r="W272">
        <v>0.33399996591761699</v>
      </c>
      <c r="X272">
        <v>1.1297919167736501</v>
      </c>
      <c r="Y272">
        <v>101.107286537165</v>
      </c>
      <c r="Z272">
        <v>0.47488584</v>
      </c>
      <c r="AA272">
        <v>0.84879724999999995</v>
      </c>
      <c r="AB272">
        <v>0.62414265999999996</v>
      </c>
      <c r="AC272">
        <v>0.5</v>
      </c>
      <c r="AD272">
        <v>0.81376517999999998</v>
      </c>
      <c r="AE272">
        <v>0.67032966999999999</v>
      </c>
      <c r="AF272">
        <v>0.39917694999999997</v>
      </c>
      <c r="AG272">
        <v>0.62105262999999999</v>
      </c>
      <c r="AH272">
        <v>0.20576132</v>
      </c>
      <c r="AI272">
        <v>0.46341462999999999</v>
      </c>
      <c r="AJ272">
        <v>0.29268293000000001</v>
      </c>
      <c r="AK272">
        <v>0.24390244</v>
      </c>
      <c r="AL272">
        <v>0.13008130000000001</v>
      </c>
      <c r="AM272">
        <v>0.52845527999999997</v>
      </c>
      <c r="AN272">
        <v>0.34146341000000002</v>
      </c>
      <c r="AO272">
        <v>88.3340250651041</v>
      </c>
      <c r="AP272">
        <v>20.878639729817699</v>
      </c>
      <c r="AQ272">
        <v>5.6910570000000001E-2</v>
      </c>
      <c r="AR272">
        <v>106.53700000000001</v>
      </c>
      <c r="AS272">
        <v>0.39024389999999998</v>
      </c>
      <c r="AT272">
        <v>123</v>
      </c>
      <c r="AU272">
        <v>8.7791499999999995E-2</v>
      </c>
      <c r="AV272">
        <v>0.29355281</v>
      </c>
      <c r="AW272">
        <v>0.22700000000000001</v>
      </c>
      <c r="AX272">
        <v>0.36799999999999999</v>
      </c>
      <c r="AY272">
        <v>0.27600000000000002</v>
      </c>
      <c r="AZ272" t="s">
        <v>187</v>
      </c>
      <c r="BA272">
        <v>24064</v>
      </c>
      <c r="BB272">
        <v>678662</v>
      </c>
    </row>
    <row r="273" spans="1:54" x14ac:dyDescent="0.3">
      <c r="A273" t="s">
        <v>237</v>
      </c>
      <c r="B273" t="s">
        <v>46</v>
      </c>
      <c r="C273">
        <v>25</v>
      </c>
      <c r="D273">
        <v>94</v>
      </c>
      <c r="E273">
        <v>2</v>
      </c>
      <c r="F273">
        <v>10</v>
      </c>
      <c r="G273">
        <v>4</v>
      </c>
      <c r="H273">
        <v>4</v>
      </c>
      <c r="I273">
        <v>0.188235294</v>
      </c>
      <c r="J273">
        <v>8.5106381999999994E-2</v>
      </c>
      <c r="K273">
        <v>9.5744679999999999E-2</v>
      </c>
      <c r="L273">
        <v>0.25806451600000002</v>
      </c>
      <c r="M273">
        <v>0.29411764699999998</v>
      </c>
      <c r="N273">
        <v>0.105882353</v>
      </c>
      <c r="O273">
        <v>0.18918918900000001</v>
      </c>
      <c r="P273">
        <v>1</v>
      </c>
      <c r="Q273">
        <v>0.15789473600000001</v>
      </c>
      <c r="R273">
        <v>0.42105263100000001</v>
      </c>
      <c r="S273">
        <v>0.42105263100000001</v>
      </c>
      <c r="T273">
        <v>6.25E-2</v>
      </c>
      <c r="U273">
        <v>6.25E-2</v>
      </c>
      <c r="V273">
        <v>6.25E-2</v>
      </c>
      <c r="W273">
        <v>0.25152526940068798</v>
      </c>
      <c r="X273">
        <v>-0.17122094828738699</v>
      </c>
      <c r="Y273">
        <v>59.697013784814402</v>
      </c>
      <c r="Z273">
        <v>0.30412370999999999</v>
      </c>
      <c r="AA273">
        <v>0.74</v>
      </c>
      <c r="AB273">
        <v>0.49418604999999999</v>
      </c>
      <c r="AC273">
        <v>0.74576271000000005</v>
      </c>
      <c r="AD273">
        <v>0.91891891999999997</v>
      </c>
      <c r="AE273">
        <v>0.85882353</v>
      </c>
      <c r="AF273">
        <v>0.43604651</v>
      </c>
      <c r="AG273">
        <v>0.63829787000000004</v>
      </c>
      <c r="AH273">
        <v>6.976744E-2</v>
      </c>
      <c r="AI273">
        <v>0.37662338000000001</v>
      </c>
      <c r="AJ273">
        <v>0.38961038999999997</v>
      </c>
      <c r="AK273">
        <v>0.23376622999999999</v>
      </c>
      <c r="AL273">
        <v>0.24675325000000001</v>
      </c>
      <c r="AM273">
        <v>0.54545454999999998</v>
      </c>
      <c r="AN273">
        <v>0.20779221</v>
      </c>
      <c r="AO273">
        <v>82.276180869654596</v>
      </c>
      <c r="AP273">
        <v>15.2761471396998</v>
      </c>
      <c r="AQ273">
        <v>2.5974029999999999E-2</v>
      </c>
      <c r="AR273">
        <v>103.52800000000001</v>
      </c>
      <c r="AS273">
        <v>0.12987013</v>
      </c>
      <c r="AT273">
        <v>77</v>
      </c>
      <c r="AU273">
        <v>0.16279070000000001</v>
      </c>
      <c r="AV273">
        <v>0.23255814</v>
      </c>
      <c r="AW273">
        <v>0.23300000000000001</v>
      </c>
      <c r="AX273">
        <v>0.312</v>
      </c>
      <c r="AY273">
        <v>0.27500000000000002</v>
      </c>
      <c r="AZ273" t="s">
        <v>237</v>
      </c>
      <c r="BA273">
        <v>11281</v>
      </c>
      <c r="BB273">
        <v>593160</v>
      </c>
    </row>
    <row r="274" spans="1:54" x14ac:dyDescent="0.3">
      <c r="A274" t="s">
        <v>374</v>
      </c>
      <c r="B274" t="s">
        <v>42</v>
      </c>
      <c r="C274">
        <v>40</v>
      </c>
      <c r="D274">
        <v>117</v>
      </c>
      <c r="E274">
        <v>3</v>
      </c>
      <c r="F274">
        <v>5</v>
      </c>
      <c r="G274">
        <v>9</v>
      </c>
      <c r="H274">
        <v>2</v>
      </c>
      <c r="I274">
        <v>0.17431192600000001</v>
      </c>
      <c r="J274">
        <v>6.8376067999999998E-2</v>
      </c>
      <c r="K274">
        <v>0.31623931599999999</v>
      </c>
      <c r="L274">
        <v>0.23076922999999999</v>
      </c>
      <c r="M274">
        <v>0.28440366900000003</v>
      </c>
      <c r="N274">
        <v>0.11009174300000001</v>
      </c>
      <c r="O274">
        <v>0.231884057</v>
      </c>
      <c r="P274">
        <v>1</v>
      </c>
      <c r="Q274">
        <v>0.19444444399999999</v>
      </c>
      <c r="R274">
        <v>0.402777777</v>
      </c>
      <c r="S274">
        <v>0.402777777</v>
      </c>
      <c r="T274">
        <v>0.13793103400000001</v>
      </c>
      <c r="U274">
        <v>0.10344827500000001</v>
      </c>
      <c r="V274">
        <v>3.4482758000000002E-2</v>
      </c>
      <c r="W274">
        <v>0.23309191832175599</v>
      </c>
      <c r="X274">
        <v>-0.61192911223136903</v>
      </c>
      <c r="Y274">
        <v>52.563391674935502</v>
      </c>
      <c r="Z274">
        <v>0.37818182</v>
      </c>
      <c r="AA274">
        <v>0.72774868999999998</v>
      </c>
      <c r="AB274">
        <v>0.52145923000000005</v>
      </c>
      <c r="AC274">
        <v>0.49038461999999999</v>
      </c>
      <c r="AD274">
        <v>0.87769783999999995</v>
      </c>
      <c r="AE274">
        <v>0.71193415999999998</v>
      </c>
      <c r="AF274">
        <v>0.40987124000000003</v>
      </c>
      <c r="AG274">
        <v>0.54700855000000004</v>
      </c>
      <c r="AH274">
        <v>0.14989293000000001</v>
      </c>
      <c r="AI274">
        <v>0.41666667000000002</v>
      </c>
      <c r="AJ274">
        <v>0.30555556</v>
      </c>
      <c r="AK274">
        <v>0.27777777999999997</v>
      </c>
      <c r="AL274">
        <v>0.20833333000000001</v>
      </c>
      <c r="AM274">
        <v>0.51388889000000004</v>
      </c>
      <c r="AN274">
        <v>0.27777777999999997</v>
      </c>
      <c r="AO274">
        <v>86.8635525173611</v>
      </c>
      <c r="AP274">
        <v>15.859883626302</v>
      </c>
      <c r="AQ274">
        <v>8.3333329999999997E-2</v>
      </c>
      <c r="AR274">
        <v>110.863</v>
      </c>
      <c r="AS274">
        <v>0.375</v>
      </c>
      <c r="AT274">
        <v>72</v>
      </c>
      <c r="AU274">
        <v>0.12847966</v>
      </c>
      <c r="AV274">
        <v>0.27837258999999998</v>
      </c>
      <c r="AW274">
        <v>0.21199999999999999</v>
      </c>
      <c r="AX274">
        <v>0.36099999999999999</v>
      </c>
      <c r="AY274">
        <v>0.27400000000000002</v>
      </c>
      <c r="AZ274" t="s">
        <v>374</v>
      </c>
      <c r="BA274">
        <v>18171</v>
      </c>
      <c r="BB274">
        <v>664913</v>
      </c>
    </row>
    <row r="275" spans="1:54" x14ac:dyDescent="0.3">
      <c r="A275" t="s">
        <v>449</v>
      </c>
      <c r="B275" t="s">
        <v>99</v>
      </c>
      <c r="C275">
        <v>29</v>
      </c>
      <c r="D275">
        <v>97</v>
      </c>
      <c r="E275">
        <v>2</v>
      </c>
      <c r="F275">
        <v>12</v>
      </c>
      <c r="G275">
        <v>9</v>
      </c>
      <c r="H275">
        <v>1</v>
      </c>
      <c r="I275">
        <v>0.27472527400000002</v>
      </c>
      <c r="J275">
        <v>4.1237112999999999E-2</v>
      </c>
      <c r="K275">
        <v>0.16494845299999999</v>
      </c>
      <c r="L275">
        <v>0.31958762800000001</v>
      </c>
      <c r="M275">
        <v>0.41758241699999998</v>
      </c>
      <c r="N275">
        <v>0.14285714299999999</v>
      </c>
      <c r="O275">
        <v>0.31506849300000001</v>
      </c>
      <c r="P275">
        <v>1</v>
      </c>
      <c r="Q275">
        <v>0.146666666</v>
      </c>
      <c r="R275">
        <v>0.42666666600000003</v>
      </c>
      <c r="S275">
        <v>0.42666666600000003</v>
      </c>
      <c r="T275">
        <v>0.125</v>
      </c>
      <c r="U275">
        <v>6.25E-2</v>
      </c>
      <c r="V275">
        <v>6.25E-2</v>
      </c>
      <c r="W275">
        <v>0.32606946438858098</v>
      </c>
      <c r="X275">
        <v>0.45256916835775401</v>
      </c>
      <c r="Y275">
        <v>112.993455925828</v>
      </c>
      <c r="Z275">
        <v>0.36538461999999999</v>
      </c>
      <c r="AA275">
        <v>0.68840579999999996</v>
      </c>
      <c r="AB275">
        <v>0.49421965000000001</v>
      </c>
      <c r="AC275">
        <v>0.61842105000000003</v>
      </c>
      <c r="AD275">
        <v>0.91578946999999999</v>
      </c>
      <c r="AE275">
        <v>0.78362573000000002</v>
      </c>
      <c r="AF275">
        <v>0.39884393000000001</v>
      </c>
      <c r="AG275">
        <v>0.64948454</v>
      </c>
      <c r="AH275">
        <v>0.10693642</v>
      </c>
      <c r="AI275">
        <v>0.42666667000000003</v>
      </c>
      <c r="AJ275">
        <v>0.37333333000000002</v>
      </c>
      <c r="AK275">
        <v>0.2</v>
      </c>
      <c r="AL275">
        <v>0.22666666999999999</v>
      </c>
      <c r="AM275">
        <v>0.57333332999999997</v>
      </c>
      <c r="AN275">
        <v>0.2</v>
      </c>
      <c r="AO275">
        <v>86.388925781249995</v>
      </c>
      <c r="AP275">
        <v>11.294628906250001</v>
      </c>
      <c r="AQ275">
        <v>0.04</v>
      </c>
      <c r="AR275">
        <v>108.803</v>
      </c>
      <c r="AS275">
        <v>0.30666666999999997</v>
      </c>
      <c r="AT275">
        <v>75</v>
      </c>
      <c r="AU275">
        <v>0.17052022999999999</v>
      </c>
      <c r="AV275">
        <v>0.27745665000000003</v>
      </c>
      <c r="AW275">
        <v>0.23</v>
      </c>
      <c r="AX275">
        <v>0.34499999999999997</v>
      </c>
      <c r="AY275">
        <v>0.27400000000000002</v>
      </c>
      <c r="AZ275" t="s">
        <v>449</v>
      </c>
      <c r="BA275">
        <v>20538</v>
      </c>
      <c r="BB275">
        <v>669304</v>
      </c>
    </row>
    <row r="276" spans="1:54" x14ac:dyDescent="0.3">
      <c r="A276" t="s">
        <v>219</v>
      </c>
      <c r="B276" t="s">
        <v>277</v>
      </c>
      <c r="C276">
        <v>38</v>
      </c>
      <c r="D276">
        <v>128</v>
      </c>
      <c r="E276">
        <v>1</v>
      </c>
      <c r="F276">
        <v>9</v>
      </c>
      <c r="G276">
        <v>13</v>
      </c>
      <c r="H276">
        <v>0</v>
      </c>
      <c r="I276">
        <v>0.207207207</v>
      </c>
      <c r="J276">
        <v>9.375E-2</v>
      </c>
      <c r="K276">
        <v>0.1328125</v>
      </c>
      <c r="L276">
        <v>0.2890625</v>
      </c>
      <c r="M276">
        <v>0.288288288</v>
      </c>
      <c r="N276">
        <v>8.1081080999999999E-2</v>
      </c>
      <c r="O276">
        <v>0.22916666599999999</v>
      </c>
      <c r="P276">
        <v>0.79069767400000002</v>
      </c>
      <c r="Q276">
        <v>0.20618556699999999</v>
      </c>
      <c r="R276">
        <v>0.35051546300000003</v>
      </c>
      <c r="S276">
        <v>0.44329896899999999</v>
      </c>
      <c r="T276">
        <v>0.25581395299999998</v>
      </c>
      <c r="U276">
        <v>2.3255813E-2</v>
      </c>
      <c r="V276">
        <v>0</v>
      </c>
      <c r="W276">
        <v>0.26081157340778099</v>
      </c>
      <c r="X276">
        <v>-0.27640689373584998</v>
      </c>
      <c r="Y276">
        <v>70.331428976033195</v>
      </c>
      <c r="Z276">
        <v>0.31045751999999999</v>
      </c>
      <c r="AA276">
        <v>0.57560975999999997</v>
      </c>
      <c r="AB276">
        <v>0.41682975</v>
      </c>
      <c r="AC276">
        <v>0.8</v>
      </c>
      <c r="AD276">
        <v>0.93220338999999997</v>
      </c>
      <c r="AE276">
        <v>0.87323943999999998</v>
      </c>
      <c r="AF276">
        <v>0.40117417</v>
      </c>
      <c r="AG276">
        <v>0.6015625</v>
      </c>
      <c r="AH276">
        <v>5.283757E-2</v>
      </c>
      <c r="AI276">
        <v>0.41237112999999997</v>
      </c>
      <c r="AJ276">
        <v>0.38144329999999999</v>
      </c>
      <c r="AK276">
        <v>0.20618557000000001</v>
      </c>
      <c r="AL276">
        <v>0.25773195999999998</v>
      </c>
      <c r="AM276">
        <v>0.53608246999999998</v>
      </c>
      <c r="AN276">
        <v>0.20618557000000001</v>
      </c>
      <c r="AO276">
        <v>82.888853092783506</v>
      </c>
      <c r="AP276">
        <v>22.197132228575999</v>
      </c>
      <c r="AQ276">
        <v>4.123711E-2</v>
      </c>
      <c r="AR276">
        <v>103.03700000000001</v>
      </c>
      <c r="AS276">
        <v>0.2371134</v>
      </c>
      <c r="AT276">
        <v>97</v>
      </c>
      <c r="AU276">
        <v>0.23091977</v>
      </c>
      <c r="AV276">
        <v>0.28375734000000002</v>
      </c>
      <c r="AW276">
        <v>0.21199999999999999</v>
      </c>
      <c r="AX276">
        <v>0.3</v>
      </c>
      <c r="AY276">
        <v>0.27300000000000002</v>
      </c>
      <c r="AZ276" t="s">
        <v>219</v>
      </c>
      <c r="BA276">
        <v>5827</v>
      </c>
      <c r="BB276">
        <v>527038</v>
      </c>
    </row>
    <row r="277" spans="1:54" x14ac:dyDescent="0.3">
      <c r="A277" t="s">
        <v>345</v>
      </c>
      <c r="B277" t="s">
        <v>40</v>
      </c>
      <c r="C277">
        <v>43</v>
      </c>
      <c r="D277">
        <v>124</v>
      </c>
      <c r="E277">
        <v>1</v>
      </c>
      <c r="F277">
        <v>10</v>
      </c>
      <c r="G277">
        <v>8</v>
      </c>
      <c r="H277">
        <v>0</v>
      </c>
      <c r="I277">
        <v>0.1875</v>
      </c>
      <c r="J277">
        <v>8.0645161000000007E-2</v>
      </c>
      <c r="K277">
        <v>0.23387096700000001</v>
      </c>
      <c r="L277">
        <v>0.25806451600000002</v>
      </c>
      <c r="M277">
        <v>0.241071428</v>
      </c>
      <c r="N277">
        <v>5.3571427999999997E-2</v>
      </c>
      <c r="O277">
        <v>0.240963855</v>
      </c>
      <c r="P277">
        <v>1</v>
      </c>
      <c r="Q277">
        <v>0.19047618999999999</v>
      </c>
      <c r="R277">
        <v>0.40476190400000001</v>
      </c>
      <c r="S277">
        <v>0.40476190400000001</v>
      </c>
      <c r="T277">
        <v>0.14705882300000001</v>
      </c>
      <c r="U277">
        <v>2.9411764E-2</v>
      </c>
      <c r="V277">
        <v>5.8823528999999999E-2</v>
      </c>
      <c r="W277">
        <v>0.232006065307124</v>
      </c>
      <c r="X277">
        <v>-0.82363311403302797</v>
      </c>
      <c r="Y277">
        <v>45.565843893901501</v>
      </c>
      <c r="Z277">
        <v>0.28301886999999998</v>
      </c>
      <c r="AA277">
        <v>0.58649788999999997</v>
      </c>
      <c r="AB277">
        <v>0.42629482000000002</v>
      </c>
      <c r="AC277">
        <v>0.53333333000000005</v>
      </c>
      <c r="AD277">
        <v>0.88489209000000002</v>
      </c>
      <c r="AE277">
        <v>0.76168223999999995</v>
      </c>
      <c r="AF277">
        <v>0.47211154999999999</v>
      </c>
      <c r="AG277">
        <v>0.55645160999999999</v>
      </c>
      <c r="AH277">
        <v>0.1009901</v>
      </c>
      <c r="AI277">
        <v>0.36904762000000002</v>
      </c>
      <c r="AJ277">
        <v>0.39285713999999999</v>
      </c>
      <c r="AK277">
        <v>0.23809524000000001</v>
      </c>
      <c r="AL277">
        <v>0.16666666999999999</v>
      </c>
      <c r="AM277">
        <v>0.51190475999999996</v>
      </c>
      <c r="AN277">
        <v>0.32142857000000002</v>
      </c>
      <c r="AO277">
        <v>89.2881673177083</v>
      </c>
      <c r="AP277">
        <v>16.2336876278831</v>
      </c>
      <c r="AQ277">
        <v>3.5714290000000003E-2</v>
      </c>
      <c r="AR277">
        <v>110.11</v>
      </c>
      <c r="AS277">
        <v>0.42857142999999998</v>
      </c>
      <c r="AT277">
        <v>84</v>
      </c>
      <c r="AU277">
        <v>0.21584158000000001</v>
      </c>
      <c r="AV277">
        <v>0.31683168</v>
      </c>
      <c r="AW277">
        <v>0.21</v>
      </c>
      <c r="AX277">
        <v>0.33500000000000002</v>
      </c>
      <c r="AY277">
        <v>0.27300000000000002</v>
      </c>
      <c r="AZ277" t="s">
        <v>345</v>
      </c>
      <c r="BA277">
        <v>15679</v>
      </c>
      <c r="BB277">
        <v>642133</v>
      </c>
    </row>
    <row r="278" spans="1:54" x14ac:dyDescent="0.3">
      <c r="A278" t="s">
        <v>435</v>
      </c>
      <c r="B278" t="s">
        <v>51</v>
      </c>
      <c r="C278">
        <v>40</v>
      </c>
      <c r="D278">
        <v>116</v>
      </c>
      <c r="E278">
        <v>5</v>
      </c>
      <c r="F278">
        <v>11</v>
      </c>
      <c r="G278">
        <v>16</v>
      </c>
      <c r="H278">
        <v>2</v>
      </c>
      <c r="I278">
        <v>0.225225225</v>
      </c>
      <c r="J278">
        <v>3.4482758000000002E-2</v>
      </c>
      <c r="K278">
        <v>0.20689655100000001</v>
      </c>
      <c r="L278">
        <v>0.25</v>
      </c>
      <c r="M278">
        <v>0.38738738700000003</v>
      </c>
      <c r="N278">
        <v>0.162162162</v>
      </c>
      <c r="O278">
        <v>0.240963855</v>
      </c>
      <c r="P278">
        <v>2.4090909090000001</v>
      </c>
      <c r="Q278">
        <v>0.14772727199999999</v>
      </c>
      <c r="R278">
        <v>0.60227272700000001</v>
      </c>
      <c r="S278">
        <v>0.25</v>
      </c>
      <c r="T278">
        <v>0</v>
      </c>
      <c r="U278">
        <v>0.22727272700000001</v>
      </c>
      <c r="V278">
        <v>1.8867924000000001E-2</v>
      </c>
      <c r="W278">
        <v>0.27803448305047701</v>
      </c>
      <c r="X278">
        <v>2.1300642957161699E-2</v>
      </c>
      <c r="Y278">
        <v>77.775953796312294</v>
      </c>
      <c r="Z278">
        <v>0.46613546</v>
      </c>
      <c r="AA278">
        <v>0.79754601000000003</v>
      </c>
      <c r="AB278">
        <v>0.59661836000000001</v>
      </c>
      <c r="AC278">
        <v>0.55555555999999995</v>
      </c>
      <c r="AD278">
        <v>0.88461537999999995</v>
      </c>
      <c r="AE278">
        <v>0.72874494000000001</v>
      </c>
      <c r="AF278">
        <v>0.39371981</v>
      </c>
      <c r="AG278">
        <v>0.74137931000000001</v>
      </c>
      <c r="AH278">
        <v>0.16183575</v>
      </c>
      <c r="AI278">
        <v>0.47727272999999998</v>
      </c>
      <c r="AJ278">
        <v>0.375</v>
      </c>
      <c r="AK278">
        <v>0.14772726999999999</v>
      </c>
      <c r="AL278">
        <v>0.14772726999999999</v>
      </c>
      <c r="AM278">
        <v>0.57954545000000002</v>
      </c>
      <c r="AN278">
        <v>0.27272727000000002</v>
      </c>
      <c r="AO278">
        <v>87.367816091953998</v>
      </c>
      <c r="AP278">
        <v>3.8848382357893301</v>
      </c>
      <c r="AQ278">
        <v>4.5454550000000003E-2</v>
      </c>
      <c r="AR278">
        <v>107.9</v>
      </c>
      <c r="AS278">
        <v>0.32954545000000002</v>
      </c>
      <c r="AT278">
        <v>88</v>
      </c>
      <c r="AU278">
        <v>0.10869565</v>
      </c>
      <c r="AV278">
        <v>0.27053139999999998</v>
      </c>
      <c r="AW278">
        <v>0.23100000000000001</v>
      </c>
      <c r="AX278">
        <v>0.38100000000000001</v>
      </c>
      <c r="AY278">
        <v>0.27300000000000002</v>
      </c>
      <c r="AZ278" t="s">
        <v>435</v>
      </c>
      <c r="BA278">
        <v>16337</v>
      </c>
      <c r="BB278">
        <v>624503</v>
      </c>
    </row>
    <row r="279" spans="1:54" x14ac:dyDescent="0.3">
      <c r="A279" t="s">
        <v>216</v>
      </c>
      <c r="B279" t="s">
        <v>277</v>
      </c>
      <c r="C279">
        <v>45</v>
      </c>
      <c r="D279">
        <v>175</v>
      </c>
      <c r="E279">
        <v>7</v>
      </c>
      <c r="F279">
        <v>21</v>
      </c>
      <c r="G279">
        <v>24</v>
      </c>
      <c r="H279">
        <v>1</v>
      </c>
      <c r="I279">
        <v>0.25</v>
      </c>
      <c r="J279">
        <v>2.8571427999999999E-2</v>
      </c>
      <c r="K279">
        <v>0.182857142</v>
      </c>
      <c r="L279">
        <v>0.27428571400000001</v>
      </c>
      <c r="M279">
        <v>0.43452380899999998</v>
      </c>
      <c r="N279">
        <v>0.18452380900000001</v>
      </c>
      <c r="O279">
        <v>0.26923076899999998</v>
      </c>
      <c r="P279">
        <v>1.5869565210000001</v>
      </c>
      <c r="Q279">
        <v>0.13138686099999999</v>
      </c>
      <c r="R279">
        <v>0.53284671500000003</v>
      </c>
      <c r="S279">
        <v>0.33576642299999998</v>
      </c>
      <c r="T279">
        <v>0.130434782</v>
      </c>
      <c r="U279">
        <v>0.15217391299999999</v>
      </c>
      <c r="V279">
        <v>0.123287671</v>
      </c>
      <c r="W279">
        <v>0.307947357722691</v>
      </c>
      <c r="X279">
        <v>1.11461232937068</v>
      </c>
      <c r="Y279">
        <v>102.33782882013</v>
      </c>
      <c r="Z279">
        <v>0.38081395000000001</v>
      </c>
      <c r="AA279">
        <v>0.65037593999999999</v>
      </c>
      <c r="AB279">
        <v>0.49836066000000001</v>
      </c>
      <c r="AC279">
        <v>0.70229008000000004</v>
      </c>
      <c r="AD279">
        <v>0.92485549</v>
      </c>
      <c r="AE279">
        <v>0.82894736999999996</v>
      </c>
      <c r="AF279">
        <v>0.43606557000000001</v>
      </c>
      <c r="AG279">
        <v>0.69142857000000002</v>
      </c>
      <c r="AH279">
        <v>8.5245899999999999E-2</v>
      </c>
      <c r="AI279">
        <v>0.45255474000000001</v>
      </c>
      <c r="AJ279">
        <v>0.28467153000000001</v>
      </c>
      <c r="AK279">
        <v>0.26277371999999999</v>
      </c>
      <c r="AL279">
        <v>0.21897810000000001</v>
      </c>
      <c r="AM279">
        <v>0.43065692999999999</v>
      </c>
      <c r="AN279">
        <v>0.35036496</v>
      </c>
      <c r="AO279">
        <v>87.046219206204299</v>
      </c>
      <c r="AP279">
        <v>7.9189649150319301</v>
      </c>
      <c r="AQ279">
        <v>5.1094889999999997E-2</v>
      </c>
      <c r="AR279">
        <v>106.477</v>
      </c>
      <c r="AS279">
        <v>0.35036496</v>
      </c>
      <c r="AT279">
        <v>137</v>
      </c>
      <c r="AU279">
        <v>0.19836065999999999</v>
      </c>
      <c r="AV279">
        <v>0.28360656000000001</v>
      </c>
      <c r="AW279">
        <v>0.23100000000000001</v>
      </c>
      <c r="AX279">
        <v>0.376</v>
      </c>
      <c r="AY279">
        <v>0.27200000000000002</v>
      </c>
      <c r="AZ279" t="s">
        <v>216</v>
      </c>
      <c r="BA279">
        <v>16426</v>
      </c>
      <c r="BB279">
        <v>642731</v>
      </c>
    </row>
    <row r="280" spans="1:54" x14ac:dyDescent="0.3">
      <c r="A280" t="s">
        <v>288</v>
      </c>
      <c r="B280" t="s">
        <v>274</v>
      </c>
      <c r="C280">
        <v>39</v>
      </c>
      <c r="D280">
        <v>127</v>
      </c>
      <c r="E280">
        <v>6</v>
      </c>
      <c r="F280">
        <v>16</v>
      </c>
      <c r="G280">
        <v>12</v>
      </c>
      <c r="H280">
        <v>1</v>
      </c>
      <c r="I280">
        <v>0.241666666</v>
      </c>
      <c r="J280">
        <v>3.1496061999999998E-2</v>
      </c>
      <c r="K280">
        <v>0.35433070799999999</v>
      </c>
      <c r="L280">
        <v>0.28346456599999997</v>
      </c>
      <c r="M280">
        <v>0.45</v>
      </c>
      <c r="N280">
        <v>0.20833333400000001</v>
      </c>
      <c r="O280">
        <v>0.33333333300000001</v>
      </c>
      <c r="P280">
        <v>0.74285714199999997</v>
      </c>
      <c r="Q280">
        <v>0.18666666600000001</v>
      </c>
      <c r="R280">
        <v>0.34666666600000001</v>
      </c>
      <c r="S280">
        <v>0.46666666600000001</v>
      </c>
      <c r="T280">
        <v>0.14285714199999999</v>
      </c>
      <c r="U280">
        <v>0.171428571</v>
      </c>
      <c r="V280">
        <v>7.6923076000000007E-2</v>
      </c>
      <c r="W280">
        <v>0.32074698923140998</v>
      </c>
      <c r="X280">
        <v>0.76985166573859698</v>
      </c>
      <c r="Y280">
        <v>107.078966396552</v>
      </c>
      <c r="Z280">
        <v>0.35361217</v>
      </c>
      <c r="AA280">
        <v>0.82758620999999999</v>
      </c>
      <c r="AB280">
        <v>0.57575757999999999</v>
      </c>
      <c r="AC280">
        <v>0.50537633999999998</v>
      </c>
      <c r="AD280">
        <v>0.74479167000000002</v>
      </c>
      <c r="AE280">
        <v>0.66666667000000002</v>
      </c>
      <c r="AF280">
        <v>0.46868686999999998</v>
      </c>
      <c r="AG280">
        <v>0.64566928999999995</v>
      </c>
      <c r="AH280">
        <v>0.19191918999999999</v>
      </c>
      <c r="AI280">
        <v>0.49333333000000001</v>
      </c>
      <c r="AJ280">
        <v>0.29333333</v>
      </c>
      <c r="AK280">
        <v>0.21333332999999999</v>
      </c>
      <c r="AL280">
        <v>0.17333333000000001</v>
      </c>
      <c r="AM280">
        <v>0.45333332999999998</v>
      </c>
      <c r="AN280">
        <v>0.37333333000000002</v>
      </c>
      <c r="AO280">
        <v>90.199746093749994</v>
      </c>
      <c r="AP280">
        <v>22.333500976562501</v>
      </c>
      <c r="AQ280">
        <v>9.3333330000000006E-2</v>
      </c>
      <c r="AR280">
        <v>108.99299999999999</v>
      </c>
      <c r="AS280">
        <v>0.48</v>
      </c>
      <c r="AT280">
        <v>75</v>
      </c>
      <c r="AU280">
        <v>0.10303030000000001</v>
      </c>
      <c r="AV280">
        <v>0.29494948999999998</v>
      </c>
      <c r="AW280">
        <v>0.20300000000000001</v>
      </c>
      <c r="AX280">
        <v>0.38300000000000001</v>
      </c>
      <c r="AY280">
        <v>0.27200000000000002</v>
      </c>
      <c r="AZ280" t="s">
        <v>288</v>
      </c>
      <c r="BA280">
        <v>18015</v>
      </c>
      <c r="BB280">
        <v>657557</v>
      </c>
    </row>
    <row r="281" spans="1:54" x14ac:dyDescent="0.3">
      <c r="A281" t="s">
        <v>410</v>
      </c>
      <c r="B281" t="s">
        <v>82</v>
      </c>
      <c r="C281">
        <v>40</v>
      </c>
      <c r="D281">
        <v>140</v>
      </c>
      <c r="E281">
        <v>5</v>
      </c>
      <c r="F281">
        <v>18</v>
      </c>
      <c r="G281">
        <v>15</v>
      </c>
      <c r="H281">
        <v>6</v>
      </c>
      <c r="I281">
        <v>0.215384615</v>
      </c>
      <c r="J281">
        <v>5.7142856999999998E-2</v>
      </c>
      <c r="K281">
        <v>0.28571428500000001</v>
      </c>
      <c r="L281">
        <v>0.25899280499999999</v>
      </c>
      <c r="M281">
        <v>0.34615384599999999</v>
      </c>
      <c r="N281">
        <v>0.13076923100000001</v>
      </c>
      <c r="O281">
        <v>0.26744185999999998</v>
      </c>
      <c r="P281">
        <v>1.4375</v>
      </c>
      <c r="Q281">
        <v>0.14285714199999999</v>
      </c>
      <c r="R281">
        <v>0.50549450500000004</v>
      </c>
      <c r="S281">
        <v>0.35164835100000003</v>
      </c>
      <c r="T281">
        <v>3.125E-2</v>
      </c>
      <c r="U281">
        <v>0.15625</v>
      </c>
      <c r="V281">
        <v>8.6956520999999995E-2</v>
      </c>
      <c r="W281">
        <v>0.268536891439835</v>
      </c>
      <c r="X281">
        <v>0.24998504122780199</v>
      </c>
      <c r="Y281">
        <v>71.552164787274407</v>
      </c>
      <c r="Z281">
        <v>0.36426117000000002</v>
      </c>
      <c r="AA281">
        <v>0.69787233999999998</v>
      </c>
      <c r="AB281">
        <v>0.51330798</v>
      </c>
      <c r="AC281">
        <v>0.54716980999999998</v>
      </c>
      <c r="AD281">
        <v>0.84146341000000002</v>
      </c>
      <c r="AE281">
        <v>0.72592593000000005</v>
      </c>
      <c r="AF281">
        <v>0.44676806000000002</v>
      </c>
      <c r="AG281">
        <v>0.70714286000000004</v>
      </c>
      <c r="AH281">
        <v>0.14041745999999999</v>
      </c>
      <c r="AI281">
        <v>0.29347825999999999</v>
      </c>
      <c r="AJ281">
        <v>0.43478261000000001</v>
      </c>
      <c r="AK281">
        <v>0.27173913</v>
      </c>
      <c r="AL281">
        <v>0.19565216999999999</v>
      </c>
      <c r="AM281">
        <v>0.52173913000000005</v>
      </c>
      <c r="AN281">
        <v>0.28260869999999999</v>
      </c>
      <c r="AO281">
        <v>86.9296821342719</v>
      </c>
      <c r="AP281">
        <v>7.6142692146720403</v>
      </c>
      <c r="AQ281">
        <v>5.434783E-2</v>
      </c>
      <c r="AR281">
        <v>108.636</v>
      </c>
      <c r="AS281">
        <v>0.36956522000000003</v>
      </c>
      <c r="AT281">
        <v>92</v>
      </c>
      <c r="AU281">
        <v>0.17836811999999999</v>
      </c>
      <c r="AV281">
        <v>0.31878558000000001</v>
      </c>
      <c r="AW281">
        <v>0.224</v>
      </c>
      <c r="AX281">
        <v>0.35499999999999998</v>
      </c>
      <c r="AY281">
        <v>0.27200000000000002</v>
      </c>
      <c r="AZ281" t="s">
        <v>410</v>
      </c>
      <c r="BA281">
        <v>28806</v>
      </c>
      <c r="BB281">
        <v>694192</v>
      </c>
    </row>
    <row r="282" spans="1:54" x14ac:dyDescent="0.3">
      <c r="A282" t="s">
        <v>120</v>
      </c>
      <c r="B282" t="s">
        <v>29</v>
      </c>
      <c r="C282">
        <v>21</v>
      </c>
      <c r="D282">
        <v>83</v>
      </c>
      <c r="E282">
        <v>0</v>
      </c>
      <c r="F282">
        <v>6</v>
      </c>
      <c r="G282">
        <v>8</v>
      </c>
      <c r="H282">
        <v>2</v>
      </c>
      <c r="I282">
        <v>0.23611111100000001</v>
      </c>
      <c r="J282">
        <v>0.108433734</v>
      </c>
      <c r="K282">
        <v>0.27710843299999999</v>
      </c>
      <c r="L282">
        <v>0.32530120400000001</v>
      </c>
      <c r="M282">
        <v>0.277777777</v>
      </c>
      <c r="N282">
        <v>4.1666665999999998E-2</v>
      </c>
      <c r="O282">
        <v>0.34</v>
      </c>
      <c r="P282">
        <v>1.055555555</v>
      </c>
      <c r="Q282">
        <v>0.244897959</v>
      </c>
      <c r="R282">
        <v>0.38775510200000002</v>
      </c>
      <c r="S282">
        <v>0.36734693800000001</v>
      </c>
      <c r="T282">
        <v>0.16666666599999999</v>
      </c>
      <c r="U282">
        <v>0</v>
      </c>
      <c r="V282">
        <v>0.105263157</v>
      </c>
      <c r="W282">
        <v>0.28074005856571399</v>
      </c>
      <c r="X282">
        <v>-9.2367120831688895E-3</v>
      </c>
      <c r="Y282">
        <v>81.486085266213806</v>
      </c>
      <c r="Z282">
        <v>0.30392156999999997</v>
      </c>
      <c r="AA282">
        <v>0.71323528999999997</v>
      </c>
      <c r="AB282">
        <v>0.46764706</v>
      </c>
      <c r="AC282">
        <v>0.67741934999999998</v>
      </c>
      <c r="AD282">
        <v>0.76288659999999997</v>
      </c>
      <c r="AE282">
        <v>0.72955974999999995</v>
      </c>
      <c r="AF282">
        <v>0.4</v>
      </c>
      <c r="AG282">
        <v>0.59036144999999995</v>
      </c>
      <c r="AH282">
        <v>0.12647058999999999</v>
      </c>
      <c r="AI282">
        <v>0.32</v>
      </c>
      <c r="AJ282">
        <v>0.48</v>
      </c>
      <c r="AK282">
        <v>0.2</v>
      </c>
      <c r="AL282">
        <v>0.18</v>
      </c>
      <c r="AM282">
        <v>0.57999999999999996</v>
      </c>
      <c r="AN282">
        <v>0.24</v>
      </c>
      <c r="AO282">
        <v>85.340880102040799</v>
      </c>
      <c r="AP282">
        <v>19.0529884805484</v>
      </c>
      <c r="AQ282">
        <v>0.02</v>
      </c>
      <c r="AR282">
        <v>107.985</v>
      </c>
      <c r="AS282">
        <v>0.34</v>
      </c>
      <c r="AT282">
        <v>50</v>
      </c>
      <c r="AU282">
        <v>0.16470588</v>
      </c>
      <c r="AV282">
        <v>0.29117647000000002</v>
      </c>
      <c r="AW282">
        <v>0.217</v>
      </c>
      <c r="AX282">
        <v>0.27600000000000002</v>
      </c>
      <c r="AY282">
        <v>0.27100000000000002</v>
      </c>
      <c r="AZ282" t="s">
        <v>120</v>
      </c>
      <c r="BA282">
        <v>19599</v>
      </c>
      <c r="BB282">
        <v>676801</v>
      </c>
    </row>
    <row r="283" spans="1:54" x14ac:dyDescent="0.3">
      <c r="A283" t="s">
        <v>440</v>
      </c>
      <c r="B283" t="s">
        <v>112</v>
      </c>
      <c r="C283">
        <v>35</v>
      </c>
      <c r="D283">
        <v>116</v>
      </c>
      <c r="E283">
        <v>2</v>
      </c>
      <c r="F283">
        <v>9</v>
      </c>
      <c r="G283">
        <v>14</v>
      </c>
      <c r="H283">
        <v>5</v>
      </c>
      <c r="I283">
        <v>0.198019801</v>
      </c>
      <c r="J283">
        <v>7.7586206000000005E-2</v>
      </c>
      <c r="K283">
        <v>0.14655172399999999</v>
      </c>
      <c r="L283">
        <v>0.25438596400000002</v>
      </c>
      <c r="M283">
        <v>0.27722772200000001</v>
      </c>
      <c r="N283">
        <v>7.9207921000000001E-2</v>
      </c>
      <c r="O283">
        <v>0.20930232500000001</v>
      </c>
      <c r="P283">
        <v>1.4285714279999999</v>
      </c>
      <c r="Q283">
        <v>0.22727272700000001</v>
      </c>
      <c r="R283">
        <v>0.45454545400000002</v>
      </c>
      <c r="S283">
        <v>0.31818181800000001</v>
      </c>
      <c r="T283">
        <v>0.21428571399999999</v>
      </c>
      <c r="U283">
        <v>7.1428570999999996E-2</v>
      </c>
      <c r="V283">
        <v>2.5000000000000001E-2</v>
      </c>
      <c r="W283">
        <v>0.239248575348603</v>
      </c>
      <c r="X283">
        <v>-0.40708287448539099</v>
      </c>
      <c r="Y283">
        <v>46.724512472712199</v>
      </c>
      <c r="Z283">
        <v>0.28030303000000001</v>
      </c>
      <c r="AA283">
        <v>0.64766838999999998</v>
      </c>
      <c r="AB283">
        <v>0.43544857999999997</v>
      </c>
      <c r="AC283">
        <v>0.77027027000000003</v>
      </c>
      <c r="AD283">
        <v>0.96799999999999997</v>
      </c>
      <c r="AE283">
        <v>0.89447235999999997</v>
      </c>
      <c r="AF283">
        <v>0.42231946999999997</v>
      </c>
      <c r="AG283">
        <v>0.53448275999999995</v>
      </c>
      <c r="AH283">
        <v>4.5751630000000001E-2</v>
      </c>
      <c r="AI283">
        <v>0.43333333000000002</v>
      </c>
      <c r="AJ283">
        <v>0.27777777999999997</v>
      </c>
      <c r="AK283">
        <v>0.28888889000000001</v>
      </c>
      <c r="AL283">
        <v>0.16666666999999999</v>
      </c>
      <c r="AM283">
        <v>0.58888889</v>
      </c>
      <c r="AN283">
        <v>0.24444444000000001</v>
      </c>
      <c r="AO283">
        <v>87.271784002130602</v>
      </c>
      <c r="AP283">
        <v>11.3679282448508</v>
      </c>
      <c r="AQ283">
        <v>0</v>
      </c>
      <c r="AR283">
        <v>105.9</v>
      </c>
      <c r="AS283">
        <v>0.3</v>
      </c>
      <c r="AT283">
        <v>90</v>
      </c>
      <c r="AU283">
        <v>0.16993464</v>
      </c>
      <c r="AV283">
        <v>0.21568627000000001</v>
      </c>
      <c r="AW283">
        <v>0.23400000000000001</v>
      </c>
      <c r="AX283">
        <v>0.309</v>
      </c>
      <c r="AY283">
        <v>0.27100000000000002</v>
      </c>
      <c r="AZ283" t="s">
        <v>440</v>
      </c>
      <c r="BA283">
        <v>19997</v>
      </c>
      <c r="BB283">
        <v>669289</v>
      </c>
    </row>
    <row r="284" spans="1:54" x14ac:dyDescent="0.3">
      <c r="A284" t="s">
        <v>355</v>
      </c>
      <c r="B284" t="s">
        <v>69</v>
      </c>
      <c r="C284">
        <v>39</v>
      </c>
      <c r="D284">
        <v>144</v>
      </c>
      <c r="E284">
        <v>2</v>
      </c>
      <c r="F284">
        <v>10</v>
      </c>
      <c r="G284">
        <v>15</v>
      </c>
      <c r="H284">
        <v>0</v>
      </c>
      <c r="I284">
        <v>0.22727272700000001</v>
      </c>
      <c r="J284">
        <v>6.9444443999999994E-2</v>
      </c>
      <c r="K284">
        <v>0.20138888799999999</v>
      </c>
      <c r="L284">
        <v>0.277777777</v>
      </c>
      <c r="M284">
        <v>0.31818181800000001</v>
      </c>
      <c r="N284">
        <v>9.0909090999999997E-2</v>
      </c>
      <c r="O284">
        <v>0.27184466000000002</v>
      </c>
      <c r="P284">
        <v>0.77551020400000004</v>
      </c>
      <c r="Q284">
        <v>0.171428571</v>
      </c>
      <c r="R284">
        <v>0.36190476100000002</v>
      </c>
      <c r="S284">
        <v>0.46666666600000001</v>
      </c>
      <c r="T284">
        <v>0.122448979</v>
      </c>
      <c r="U284">
        <v>4.0816326E-2</v>
      </c>
      <c r="V284">
        <v>0.105263157</v>
      </c>
      <c r="W284">
        <v>0.26683801909287702</v>
      </c>
      <c r="X284">
        <v>-0.842299631303283</v>
      </c>
      <c r="Y284">
        <v>55.502611540791897</v>
      </c>
      <c r="Z284">
        <v>0.44699139999999998</v>
      </c>
      <c r="AA284">
        <v>0.71359223000000005</v>
      </c>
      <c r="AB284">
        <v>0.54594595000000001</v>
      </c>
      <c r="AC284">
        <v>0.58974358999999998</v>
      </c>
      <c r="AD284">
        <v>0.90476190000000001</v>
      </c>
      <c r="AE284">
        <v>0.74257426000000004</v>
      </c>
      <c r="AF284">
        <v>0.37117116999999999</v>
      </c>
      <c r="AG284">
        <v>0.66666667000000002</v>
      </c>
      <c r="AH284">
        <v>0.14054053999999999</v>
      </c>
      <c r="AI284">
        <v>0.41904762000000001</v>
      </c>
      <c r="AJ284">
        <v>0.31428571</v>
      </c>
      <c r="AK284">
        <v>0.26666666999999999</v>
      </c>
      <c r="AL284">
        <v>0.21904762</v>
      </c>
      <c r="AM284">
        <v>0.47619048000000003</v>
      </c>
      <c r="AN284">
        <v>0.30476189999999997</v>
      </c>
      <c r="AO284">
        <v>88.147312127976093</v>
      </c>
      <c r="AP284">
        <v>16.926146298363001</v>
      </c>
      <c r="AQ284">
        <v>4.7619050000000003E-2</v>
      </c>
      <c r="AR284">
        <v>114.13800000000001</v>
      </c>
      <c r="AS284">
        <v>0.39047619</v>
      </c>
      <c r="AT284">
        <v>105</v>
      </c>
      <c r="AU284">
        <v>0.13693694000000001</v>
      </c>
      <c r="AV284">
        <v>0.27747748</v>
      </c>
      <c r="AW284">
        <v>0.221</v>
      </c>
      <c r="AX284">
        <v>0.33500000000000002</v>
      </c>
      <c r="AY284">
        <v>0.27</v>
      </c>
      <c r="AZ284" t="s">
        <v>355</v>
      </c>
      <c r="BA284">
        <v>20543</v>
      </c>
      <c r="BB284">
        <v>660707</v>
      </c>
    </row>
    <row r="285" spans="1:54" x14ac:dyDescent="0.3">
      <c r="A285" t="s">
        <v>412</v>
      </c>
      <c r="B285" t="s">
        <v>82</v>
      </c>
      <c r="C285">
        <v>42</v>
      </c>
      <c r="D285">
        <v>164</v>
      </c>
      <c r="E285">
        <v>2</v>
      </c>
      <c r="F285">
        <v>21</v>
      </c>
      <c r="G285">
        <v>10</v>
      </c>
      <c r="H285">
        <v>6</v>
      </c>
      <c r="I285">
        <v>0.25170068000000001</v>
      </c>
      <c r="J285">
        <v>9.1463414000000007E-2</v>
      </c>
      <c r="K285">
        <v>0.21951219499999999</v>
      </c>
      <c r="L285">
        <v>0.32926829200000002</v>
      </c>
      <c r="M285">
        <v>0.34693877499999998</v>
      </c>
      <c r="N285">
        <v>9.5238094999999995E-2</v>
      </c>
      <c r="O285">
        <v>0.32110091699999999</v>
      </c>
      <c r="P285">
        <v>1.8125</v>
      </c>
      <c r="Q285">
        <v>0.17431192600000001</v>
      </c>
      <c r="R285">
        <v>0.53211009099999995</v>
      </c>
      <c r="S285">
        <v>0.29357798099999999</v>
      </c>
      <c r="T285">
        <v>9.375E-2</v>
      </c>
      <c r="U285">
        <v>6.25E-2</v>
      </c>
      <c r="V285">
        <v>0.12068965500000001</v>
      </c>
      <c r="W285">
        <v>0.30687316852371799</v>
      </c>
      <c r="X285">
        <v>0.21319982019630601</v>
      </c>
      <c r="Y285">
        <v>97.583474772133201</v>
      </c>
      <c r="Z285">
        <v>0.27380951999999997</v>
      </c>
      <c r="AA285">
        <v>0.55223880999999997</v>
      </c>
      <c r="AB285">
        <v>0.39735099000000002</v>
      </c>
      <c r="AC285">
        <v>0.70652174000000001</v>
      </c>
      <c r="AD285">
        <v>0.93918919000000001</v>
      </c>
      <c r="AE285">
        <v>0.85</v>
      </c>
      <c r="AF285">
        <v>0.44370861</v>
      </c>
      <c r="AG285">
        <v>0.59756098000000002</v>
      </c>
      <c r="AH285">
        <v>5.960265E-2</v>
      </c>
      <c r="AI285">
        <v>0.32432432</v>
      </c>
      <c r="AJ285">
        <v>0.42342341999999999</v>
      </c>
      <c r="AK285">
        <v>0.25225225000000001</v>
      </c>
      <c r="AL285">
        <v>0.22522523</v>
      </c>
      <c r="AM285">
        <v>0.57657658000000001</v>
      </c>
      <c r="AN285">
        <v>0.19819819999999999</v>
      </c>
      <c r="AO285">
        <v>85.7596571180555</v>
      </c>
      <c r="AP285">
        <v>5.1780955463374401</v>
      </c>
      <c r="AQ285">
        <v>9.0090099999999996E-3</v>
      </c>
      <c r="AR285">
        <v>105.871</v>
      </c>
      <c r="AS285">
        <v>0.23423422999999999</v>
      </c>
      <c r="AT285">
        <v>111</v>
      </c>
      <c r="AU285">
        <v>0.22847682</v>
      </c>
      <c r="AV285">
        <v>0.28807947</v>
      </c>
      <c r="AW285">
        <v>0.222</v>
      </c>
      <c r="AX285">
        <v>0.28599999999999998</v>
      </c>
      <c r="AY285">
        <v>0.27</v>
      </c>
      <c r="AZ285" t="s">
        <v>412</v>
      </c>
      <c r="BA285">
        <v>29622</v>
      </c>
      <c r="BB285">
        <v>686217</v>
      </c>
    </row>
    <row r="286" spans="1:54" x14ac:dyDescent="0.3">
      <c r="A286" t="s">
        <v>406</v>
      </c>
      <c r="B286" t="s">
        <v>42</v>
      </c>
      <c r="C286">
        <v>28</v>
      </c>
      <c r="D286">
        <v>115</v>
      </c>
      <c r="E286">
        <v>3</v>
      </c>
      <c r="F286">
        <v>11</v>
      </c>
      <c r="G286">
        <v>8</v>
      </c>
      <c r="H286">
        <v>4</v>
      </c>
      <c r="I286">
        <v>0.18095238</v>
      </c>
      <c r="J286">
        <v>6.9565216999999999E-2</v>
      </c>
      <c r="K286">
        <v>0.34782608599999998</v>
      </c>
      <c r="L286">
        <v>0.24561403500000001</v>
      </c>
      <c r="M286">
        <v>0.30476190399999997</v>
      </c>
      <c r="N286">
        <v>0.123809524</v>
      </c>
      <c r="O286">
        <v>0.25806451600000002</v>
      </c>
      <c r="P286">
        <v>2.0555555550000002</v>
      </c>
      <c r="Q286">
        <v>0.15384615300000001</v>
      </c>
      <c r="R286">
        <v>0.56923076900000003</v>
      </c>
      <c r="S286">
        <v>0.27692307599999999</v>
      </c>
      <c r="T286">
        <v>5.5555555E-2</v>
      </c>
      <c r="U286">
        <v>0.16666666599999999</v>
      </c>
      <c r="V286">
        <v>2.7027026999999999E-2</v>
      </c>
      <c r="W286">
        <v>0.24862106222855401</v>
      </c>
      <c r="X286">
        <v>7.2780691050093896E-2</v>
      </c>
      <c r="Y286">
        <v>63.208530496130102</v>
      </c>
      <c r="Z286">
        <v>0.30522088000000003</v>
      </c>
      <c r="AA286">
        <v>0.74033148999999998</v>
      </c>
      <c r="AB286">
        <v>0.48837208999999998</v>
      </c>
      <c r="AC286">
        <v>0.47368420999999999</v>
      </c>
      <c r="AD286">
        <v>0.73880597000000003</v>
      </c>
      <c r="AE286">
        <v>0.64285714000000005</v>
      </c>
      <c r="AF286">
        <v>0.42093023000000002</v>
      </c>
      <c r="AG286">
        <v>0.65217391000000002</v>
      </c>
      <c r="AH286">
        <v>0.17441860000000001</v>
      </c>
      <c r="AI286">
        <v>0.43939393999999998</v>
      </c>
      <c r="AJ286">
        <v>0.27272727000000002</v>
      </c>
      <c r="AK286">
        <v>0.28787879</v>
      </c>
      <c r="AL286">
        <v>4.5454550000000003E-2</v>
      </c>
      <c r="AM286">
        <v>0.71212120999999995</v>
      </c>
      <c r="AN286">
        <v>0.24242424000000001</v>
      </c>
      <c r="AO286">
        <v>89.473707932692307</v>
      </c>
      <c r="AP286">
        <v>7.4627009465144196</v>
      </c>
      <c r="AQ286">
        <v>7.5757580000000005E-2</v>
      </c>
      <c r="AR286">
        <v>108.33</v>
      </c>
      <c r="AS286">
        <v>0.37878788000000002</v>
      </c>
      <c r="AT286">
        <v>66</v>
      </c>
      <c r="AU286">
        <v>0.16511628</v>
      </c>
      <c r="AV286">
        <v>0.33953487999999998</v>
      </c>
      <c r="AW286">
        <v>0.20100000000000001</v>
      </c>
      <c r="AX286">
        <v>0.34599999999999997</v>
      </c>
      <c r="AY286">
        <v>0.26800000000000002</v>
      </c>
      <c r="AZ286" t="s">
        <v>406</v>
      </c>
      <c r="BA286">
        <v>29766</v>
      </c>
      <c r="BB286">
        <v>680869</v>
      </c>
    </row>
    <row r="287" spans="1:54" x14ac:dyDescent="0.3">
      <c r="A287" t="s">
        <v>405</v>
      </c>
      <c r="B287" t="s">
        <v>277</v>
      </c>
      <c r="C287">
        <v>36</v>
      </c>
      <c r="D287">
        <v>119</v>
      </c>
      <c r="E287">
        <v>0</v>
      </c>
      <c r="F287">
        <v>9</v>
      </c>
      <c r="G287">
        <v>11</v>
      </c>
      <c r="H287">
        <v>0</v>
      </c>
      <c r="I287">
        <v>0.23636363599999999</v>
      </c>
      <c r="J287">
        <v>4.2016805999999997E-2</v>
      </c>
      <c r="K287">
        <v>0.19327731000000001</v>
      </c>
      <c r="L287">
        <v>0.27350427300000002</v>
      </c>
      <c r="M287">
        <v>0.29090908999999998</v>
      </c>
      <c r="N287">
        <v>5.4545454E-2</v>
      </c>
      <c r="O287">
        <v>0.29545454500000001</v>
      </c>
      <c r="P287">
        <v>1.4666666660000001</v>
      </c>
      <c r="Q287">
        <v>0.139534883</v>
      </c>
      <c r="R287">
        <v>0.51162790599999997</v>
      </c>
      <c r="S287">
        <v>0.34883720899999998</v>
      </c>
      <c r="T287">
        <v>0.16666666599999999</v>
      </c>
      <c r="U287">
        <v>0</v>
      </c>
      <c r="V287">
        <v>0.113636363</v>
      </c>
      <c r="W287">
        <v>0.25353838694401198</v>
      </c>
      <c r="X287">
        <v>0.33949172129640698</v>
      </c>
      <c r="Y287">
        <v>65.392749849685899</v>
      </c>
      <c r="Z287">
        <v>0.38666666999999999</v>
      </c>
      <c r="AA287">
        <v>0.68981481</v>
      </c>
      <c r="AB287">
        <v>0.53514739</v>
      </c>
      <c r="AC287">
        <v>0.66666667000000002</v>
      </c>
      <c r="AD287">
        <v>0.85234898999999997</v>
      </c>
      <c r="AE287">
        <v>0.78389830999999999</v>
      </c>
      <c r="AF287">
        <v>0.48979592</v>
      </c>
      <c r="AG287">
        <v>0.71428570999999996</v>
      </c>
      <c r="AH287">
        <v>0.11538461999999999</v>
      </c>
      <c r="AI287">
        <v>0.4</v>
      </c>
      <c r="AJ287">
        <v>0.45555556000000003</v>
      </c>
      <c r="AK287">
        <v>0.14444444000000001</v>
      </c>
      <c r="AL287">
        <v>0.23333333000000001</v>
      </c>
      <c r="AM287">
        <v>0.62222222000000005</v>
      </c>
      <c r="AN287">
        <v>0.14444444000000001</v>
      </c>
      <c r="AO287">
        <v>84.501936091933104</v>
      </c>
      <c r="AP287">
        <v>8.7405175497365502</v>
      </c>
      <c r="AQ287">
        <v>2.2222220000000001E-2</v>
      </c>
      <c r="AR287">
        <v>104.205</v>
      </c>
      <c r="AS287">
        <v>0.25555556000000001</v>
      </c>
      <c r="AT287">
        <v>90</v>
      </c>
      <c r="AU287">
        <v>0.16515837</v>
      </c>
      <c r="AV287">
        <v>0.28054298999999999</v>
      </c>
      <c r="AW287">
        <v>0.23899999999999999</v>
      </c>
      <c r="AX287">
        <v>0.32100000000000001</v>
      </c>
      <c r="AY287">
        <v>0.26500000000000001</v>
      </c>
      <c r="AZ287" t="s">
        <v>405</v>
      </c>
      <c r="BA287">
        <v>12147</v>
      </c>
      <c r="BB287">
        <v>605113</v>
      </c>
    </row>
    <row r="288" spans="1:54" x14ac:dyDescent="0.3">
      <c r="A288" t="s">
        <v>76</v>
      </c>
      <c r="B288" t="s">
        <v>21</v>
      </c>
      <c r="C288">
        <v>33</v>
      </c>
      <c r="D288">
        <v>100</v>
      </c>
      <c r="E288">
        <v>2</v>
      </c>
      <c r="F288">
        <v>10</v>
      </c>
      <c r="G288">
        <v>7</v>
      </c>
      <c r="H288">
        <v>0</v>
      </c>
      <c r="I288">
        <v>0.255319148</v>
      </c>
      <c r="J288">
        <v>0.06</v>
      </c>
      <c r="K288">
        <v>0.35</v>
      </c>
      <c r="L288">
        <v>0.3</v>
      </c>
      <c r="M288">
        <v>0.36170212699999998</v>
      </c>
      <c r="N288">
        <v>0.106382979</v>
      </c>
      <c r="O288">
        <v>0.38596491199999999</v>
      </c>
      <c r="P288">
        <v>1.3888888880000001</v>
      </c>
      <c r="Q288">
        <v>0.27118643999999997</v>
      </c>
      <c r="R288">
        <v>0.42372881299999998</v>
      </c>
      <c r="S288">
        <v>0.30508474499999999</v>
      </c>
      <c r="T288">
        <v>5.5555555E-2</v>
      </c>
      <c r="U288">
        <v>0.111111111</v>
      </c>
      <c r="V288">
        <v>0.04</v>
      </c>
      <c r="W288">
        <v>0.295248563289642</v>
      </c>
      <c r="X288">
        <v>0.31478506666955602</v>
      </c>
      <c r="Y288">
        <v>88.491495673443197</v>
      </c>
      <c r="Z288">
        <v>0.36326531000000001</v>
      </c>
      <c r="AA288">
        <v>0.71764706</v>
      </c>
      <c r="AB288">
        <v>0.50843373000000003</v>
      </c>
      <c r="AC288">
        <v>0.52808988999999995</v>
      </c>
      <c r="AD288">
        <v>0.75409835999999997</v>
      </c>
      <c r="AE288">
        <v>0.65876776999999997</v>
      </c>
      <c r="AF288">
        <v>0.40963854999999999</v>
      </c>
      <c r="AG288">
        <v>0.61</v>
      </c>
      <c r="AH288">
        <v>0.17349397999999999</v>
      </c>
      <c r="AI288">
        <v>0.33898305000000001</v>
      </c>
      <c r="AJ288">
        <v>0.47457627000000002</v>
      </c>
      <c r="AK288">
        <v>0.18644068</v>
      </c>
      <c r="AL288">
        <v>0.20338982999999999</v>
      </c>
      <c r="AM288">
        <v>0.47457627000000002</v>
      </c>
      <c r="AN288">
        <v>0.32203389999999998</v>
      </c>
      <c r="AO288">
        <v>87.881446967690593</v>
      </c>
      <c r="AP288">
        <v>12.404050665386601</v>
      </c>
      <c r="AQ288">
        <v>6.7796609999999993E-2</v>
      </c>
      <c r="AR288">
        <v>109</v>
      </c>
      <c r="AS288">
        <v>0.44067796999999997</v>
      </c>
      <c r="AT288">
        <v>59</v>
      </c>
      <c r="AU288">
        <v>0.14698795000000001</v>
      </c>
      <c r="AV288">
        <v>0.32048193000000003</v>
      </c>
      <c r="AW288">
        <v>0.222</v>
      </c>
      <c r="AX288">
        <v>0.33400000000000002</v>
      </c>
      <c r="AY288">
        <v>0.26500000000000001</v>
      </c>
      <c r="AZ288" t="s">
        <v>76</v>
      </c>
      <c r="BA288">
        <v>22558</v>
      </c>
      <c r="BB288">
        <v>672284</v>
      </c>
    </row>
    <row r="289" spans="1:54" x14ac:dyDescent="0.3">
      <c r="A289" t="s">
        <v>375</v>
      </c>
      <c r="B289" t="s">
        <v>44</v>
      </c>
      <c r="C289">
        <v>44</v>
      </c>
      <c r="D289">
        <v>161</v>
      </c>
      <c r="E289">
        <v>4</v>
      </c>
      <c r="F289">
        <v>18</v>
      </c>
      <c r="G289">
        <v>23</v>
      </c>
      <c r="H289">
        <v>4</v>
      </c>
      <c r="I289">
        <v>0.20134228100000001</v>
      </c>
      <c r="J289">
        <v>3.7267080000000001E-2</v>
      </c>
      <c r="K289">
        <v>0.25465838499999999</v>
      </c>
      <c r="L289">
        <v>0.232704402</v>
      </c>
      <c r="M289">
        <v>0.36241610699999999</v>
      </c>
      <c r="N289">
        <v>0.161073826</v>
      </c>
      <c r="O289">
        <v>0.242990654</v>
      </c>
      <c r="P289">
        <v>0.79166666600000002</v>
      </c>
      <c r="Q289">
        <v>0.218181818</v>
      </c>
      <c r="R289">
        <v>0.345454545</v>
      </c>
      <c r="S289">
        <v>0.436363636</v>
      </c>
      <c r="T289">
        <v>0.14583333300000001</v>
      </c>
      <c r="U289">
        <v>8.3333332999999996E-2</v>
      </c>
      <c r="V289">
        <v>0.105263157</v>
      </c>
      <c r="W289">
        <v>0.25783131295030198</v>
      </c>
      <c r="X289">
        <v>-0.52335524586589899</v>
      </c>
      <c r="Y289">
        <v>58.829647475587002</v>
      </c>
      <c r="Z289">
        <v>0.43195265999999999</v>
      </c>
      <c r="AA289">
        <v>0.75836431000000004</v>
      </c>
      <c r="AB289">
        <v>0.57660626000000004</v>
      </c>
      <c r="AC289">
        <v>0.64383562000000005</v>
      </c>
      <c r="AD289">
        <v>0.78431373000000004</v>
      </c>
      <c r="AE289">
        <v>0.72571428999999998</v>
      </c>
      <c r="AF289">
        <v>0.44316309999999998</v>
      </c>
      <c r="AG289">
        <v>0.69565217000000001</v>
      </c>
      <c r="AH289">
        <v>0.15815486000000001</v>
      </c>
      <c r="AI289">
        <v>0.35398230000000003</v>
      </c>
      <c r="AJ289">
        <v>0.34513273999999999</v>
      </c>
      <c r="AK289">
        <v>0.30088495999999998</v>
      </c>
      <c r="AL289">
        <v>0.2300885</v>
      </c>
      <c r="AM289">
        <v>0.56637168000000004</v>
      </c>
      <c r="AN289">
        <v>0.20353982000000001</v>
      </c>
      <c r="AO289">
        <v>85.012411221590895</v>
      </c>
      <c r="AP289">
        <v>17.072564142400498</v>
      </c>
      <c r="AQ289">
        <v>6.1946899999999999E-2</v>
      </c>
      <c r="AR289">
        <v>106.489</v>
      </c>
      <c r="AS289">
        <v>0.31858407</v>
      </c>
      <c r="AT289">
        <v>113</v>
      </c>
      <c r="AU289">
        <v>0.12191104</v>
      </c>
      <c r="AV289">
        <v>0.28006589999999998</v>
      </c>
      <c r="AW289">
        <v>0.217</v>
      </c>
      <c r="AX289">
        <v>0.36</v>
      </c>
      <c r="AY289">
        <v>0.26400000000000001</v>
      </c>
      <c r="AZ289" t="s">
        <v>375</v>
      </c>
      <c r="BA289">
        <v>24262</v>
      </c>
      <c r="BB289">
        <v>678882</v>
      </c>
    </row>
    <row r="290" spans="1:54" x14ac:dyDescent="0.3">
      <c r="A290" t="s">
        <v>552</v>
      </c>
      <c r="B290" t="s">
        <v>46</v>
      </c>
      <c r="C290">
        <v>38</v>
      </c>
      <c r="D290">
        <v>133</v>
      </c>
      <c r="E290">
        <v>2</v>
      </c>
      <c r="F290">
        <v>14</v>
      </c>
      <c r="G290">
        <v>14</v>
      </c>
      <c r="H290">
        <v>9</v>
      </c>
      <c r="I290">
        <v>0.227642276</v>
      </c>
      <c r="J290">
        <v>4.5112780999999998E-2</v>
      </c>
      <c r="K290">
        <v>0.18045112699999999</v>
      </c>
      <c r="L290">
        <v>0.26923076899999998</v>
      </c>
      <c r="M290">
        <v>0.31707317000000002</v>
      </c>
      <c r="N290">
        <v>8.9430893999999997E-2</v>
      </c>
      <c r="O290">
        <v>0.26804123699999999</v>
      </c>
      <c r="P290">
        <v>1.324324324</v>
      </c>
      <c r="Q290">
        <v>0.113402061</v>
      </c>
      <c r="R290">
        <v>0.50515463900000002</v>
      </c>
      <c r="S290">
        <v>0.38144329799999999</v>
      </c>
      <c r="T290">
        <v>0.18918918900000001</v>
      </c>
      <c r="U290">
        <v>5.4054053999999997E-2</v>
      </c>
      <c r="V290">
        <v>0.163265306</v>
      </c>
      <c r="W290">
        <v>0.26281562447547901</v>
      </c>
      <c r="X290">
        <v>0.108309322226081</v>
      </c>
      <c r="Y290">
        <v>67.363452864120504</v>
      </c>
      <c r="Z290">
        <v>0.35636363999999998</v>
      </c>
      <c r="AA290">
        <v>0.58823528999999997</v>
      </c>
      <c r="AB290">
        <v>0.45511481999999998</v>
      </c>
      <c r="AC290">
        <v>0.64285714000000005</v>
      </c>
      <c r="AD290">
        <v>0.89166666999999999</v>
      </c>
      <c r="AE290">
        <v>0.77981650999999996</v>
      </c>
      <c r="AF290">
        <v>0.42588726999999998</v>
      </c>
      <c r="AG290">
        <v>0.64661654000000002</v>
      </c>
      <c r="AH290">
        <v>0.10020877</v>
      </c>
      <c r="AI290">
        <v>0.38235293999999997</v>
      </c>
      <c r="AJ290">
        <v>0.39215686</v>
      </c>
      <c r="AK290">
        <v>0.2254902</v>
      </c>
      <c r="AL290">
        <v>0.30392156999999997</v>
      </c>
      <c r="AM290">
        <v>0.48039216000000001</v>
      </c>
      <c r="AN290">
        <v>0.21568627000000001</v>
      </c>
      <c r="AO290">
        <v>83.051686604817704</v>
      </c>
      <c r="AP290">
        <v>9.7642561594645105</v>
      </c>
      <c r="AQ290">
        <v>2.9411759999999999E-2</v>
      </c>
      <c r="AR290">
        <v>110.41800000000001</v>
      </c>
      <c r="AS290">
        <v>0.25490195999999998</v>
      </c>
      <c r="AT290">
        <v>102</v>
      </c>
      <c r="AU290">
        <v>0.21711900000000001</v>
      </c>
      <c r="AV290">
        <v>0.31732777000000001</v>
      </c>
      <c r="AW290">
        <v>0.23400000000000001</v>
      </c>
      <c r="AX290">
        <v>0.32</v>
      </c>
      <c r="AY290">
        <v>0.26400000000000001</v>
      </c>
      <c r="AZ290" t="s">
        <v>552</v>
      </c>
      <c r="BA290">
        <v>24336</v>
      </c>
      <c r="BB290">
        <v>679032</v>
      </c>
    </row>
    <row r="291" spans="1:54" x14ac:dyDescent="0.3">
      <c r="A291" t="s">
        <v>378</v>
      </c>
      <c r="B291" t="s">
        <v>88</v>
      </c>
      <c r="C291">
        <v>41</v>
      </c>
      <c r="D291">
        <v>141</v>
      </c>
      <c r="E291">
        <v>3</v>
      </c>
      <c r="F291">
        <v>14</v>
      </c>
      <c r="G291">
        <v>14</v>
      </c>
      <c r="H291">
        <v>0</v>
      </c>
      <c r="I291">
        <v>0.232558139</v>
      </c>
      <c r="J291">
        <v>7.0921985000000007E-2</v>
      </c>
      <c r="K291">
        <v>0.24822695</v>
      </c>
      <c r="L291">
        <v>0.29285714200000001</v>
      </c>
      <c r="M291">
        <v>0.325581395</v>
      </c>
      <c r="N291">
        <v>9.3023255999999999E-2</v>
      </c>
      <c r="O291">
        <v>0.29670329600000001</v>
      </c>
      <c r="P291">
        <v>1.5483870959999999</v>
      </c>
      <c r="Q291">
        <v>0.150537634</v>
      </c>
      <c r="R291">
        <v>0.51612903200000004</v>
      </c>
      <c r="S291">
        <v>0.33333333300000001</v>
      </c>
      <c r="T291">
        <v>0.12903225800000001</v>
      </c>
      <c r="U291">
        <v>9.6774192999999994E-2</v>
      </c>
      <c r="V291">
        <v>8.3333332999999996E-2</v>
      </c>
      <c r="W291">
        <v>0.28004397877624998</v>
      </c>
      <c r="X291">
        <v>0.54697860989814595</v>
      </c>
      <c r="Y291">
        <v>84.207158452682705</v>
      </c>
      <c r="Z291">
        <v>0.36741214</v>
      </c>
      <c r="AA291">
        <v>0.67479674999999995</v>
      </c>
      <c r="AB291">
        <v>0.50268336000000002</v>
      </c>
      <c r="AC291">
        <v>0.65217391000000002</v>
      </c>
      <c r="AD291">
        <v>0.86144578000000005</v>
      </c>
      <c r="AE291">
        <v>0.77580070999999995</v>
      </c>
      <c r="AF291">
        <v>0.44007155999999997</v>
      </c>
      <c r="AG291">
        <v>0.65957447000000002</v>
      </c>
      <c r="AH291">
        <v>0.11229947</v>
      </c>
      <c r="AI291">
        <v>0.42105262999999998</v>
      </c>
      <c r="AJ291">
        <v>0.35789473999999999</v>
      </c>
      <c r="AK291">
        <v>0.22105263</v>
      </c>
      <c r="AL291">
        <v>0.18947368000000001</v>
      </c>
      <c r="AM291">
        <v>0.6</v>
      </c>
      <c r="AN291">
        <v>0.21052631999999999</v>
      </c>
      <c r="AO291">
        <v>85.406134492607507</v>
      </c>
      <c r="AP291">
        <v>11.379410282258</v>
      </c>
      <c r="AQ291">
        <v>5.2631579999999997E-2</v>
      </c>
      <c r="AR291">
        <v>109.994</v>
      </c>
      <c r="AS291">
        <v>0.29473684</v>
      </c>
      <c r="AT291">
        <v>95</v>
      </c>
      <c r="AU291">
        <v>0.16755792999999999</v>
      </c>
      <c r="AV291">
        <v>0.27985739999999998</v>
      </c>
      <c r="AW291">
        <v>0.20200000000000001</v>
      </c>
      <c r="AX291">
        <v>0.33</v>
      </c>
      <c r="AY291">
        <v>0.26400000000000001</v>
      </c>
      <c r="AZ291" t="s">
        <v>378</v>
      </c>
      <c r="BA291">
        <v>26123</v>
      </c>
      <c r="BB291">
        <v>683146</v>
      </c>
    </row>
    <row r="292" spans="1:54" x14ac:dyDescent="0.3">
      <c r="A292" t="s">
        <v>384</v>
      </c>
      <c r="B292" t="s">
        <v>40</v>
      </c>
      <c r="C292">
        <v>37</v>
      </c>
      <c r="D292">
        <v>120</v>
      </c>
      <c r="E292">
        <v>1</v>
      </c>
      <c r="F292">
        <v>12</v>
      </c>
      <c r="G292">
        <v>8</v>
      </c>
      <c r="H292">
        <v>3</v>
      </c>
      <c r="I292">
        <v>0.222222222</v>
      </c>
      <c r="J292">
        <v>6.6666665999999999E-2</v>
      </c>
      <c r="K292">
        <v>0.35833333299999998</v>
      </c>
      <c r="L292">
        <v>0.27118643999999997</v>
      </c>
      <c r="M292">
        <v>0.28703703699999999</v>
      </c>
      <c r="N292">
        <v>6.4814814999999998E-2</v>
      </c>
      <c r="O292">
        <v>0.34848484800000001</v>
      </c>
      <c r="P292">
        <v>1.55</v>
      </c>
      <c r="Q292">
        <v>0.215384615</v>
      </c>
      <c r="R292">
        <v>0.476923076</v>
      </c>
      <c r="S292">
        <v>0.307692307</v>
      </c>
      <c r="T292">
        <v>0.05</v>
      </c>
      <c r="U292">
        <v>0.05</v>
      </c>
      <c r="V292">
        <v>0.12903225800000001</v>
      </c>
      <c r="W292">
        <v>0.25179940411599999</v>
      </c>
      <c r="X292">
        <v>0.38717137679647401</v>
      </c>
      <c r="Y292">
        <v>59.006025814586202</v>
      </c>
      <c r="Z292">
        <v>0.33673469</v>
      </c>
      <c r="AA292">
        <v>0.70531401000000005</v>
      </c>
      <c r="AB292">
        <v>0.48902195999999998</v>
      </c>
      <c r="AC292">
        <v>0.44444444</v>
      </c>
      <c r="AD292">
        <v>0.72602739999999999</v>
      </c>
      <c r="AE292">
        <v>0.61224489999999998</v>
      </c>
      <c r="AF292">
        <v>0.41317365</v>
      </c>
      <c r="AG292">
        <v>0.64166666999999999</v>
      </c>
      <c r="AH292">
        <v>0.18849205999999999</v>
      </c>
      <c r="AI292">
        <v>0.42028986000000002</v>
      </c>
      <c r="AJ292">
        <v>0.40579710000000002</v>
      </c>
      <c r="AK292">
        <v>0.17391303999999999</v>
      </c>
      <c r="AL292">
        <v>0.15942028999999999</v>
      </c>
      <c r="AM292">
        <v>0.49275362</v>
      </c>
      <c r="AN292">
        <v>0.34782608999999998</v>
      </c>
      <c r="AO292">
        <v>87.727741887019207</v>
      </c>
      <c r="AP292">
        <v>8.3874136117788396</v>
      </c>
      <c r="AQ292">
        <v>8.6956519999999995E-2</v>
      </c>
      <c r="AR292">
        <v>111.32299999999999</v>
      </c>
      <c r="AS292">
        <v>0.34782608999999998</v>
      </c>
      <c r="AT292">
        <v>69</v>
      </c>
      <c r="AU292">
        <v>0.15277778</v>
      </c>
      <c r="AV292">
        <v>0.34126983999999999</v>
      </c>
      <c r="AW292">
        <v>0.21</v>
      </c>
      <c r="AX292">
        <v>0.31900000000000001</v>
      </c>
      <c r="AY292">
        <v>0.26300000000000001</v>
      </c>
      <c r="AZ292" t="s">
        <v>384</v>
      </c>
      <c r="BA292">
        <v>11489</v>
      </c>
      <c r="BB292">
        <v>572191</v>
      </c>
    </row>
    <row r="293" spans="1:54" x14ac:dyDescent="0.3">
      <c r="A293" t="s">
        <v>597</v>
      </c>
      <c r="B293" t="s">
        <v>272</v>
      </c>
      <c r="C293">
        <v>39</v>
      </c>
      <c r="D293">
        <v>143</v>
      </c>
      <c r="E293">
        <v>1</v>
      </c>
      <c r="F293">
        <v>17</v>
      </c>
      <c r="G293">
        <v>12</v>
      </c>
      <c r="H293">
        <v>4</v>
      </c>
      <c r="I293">
        <v>0.268115942</v>
      </c>
      <c r="J293">
        <v>2.0979020000000001E-2</v>
      </c>
      <c r="K293">
        <v>0.20279720200000001</v>
      </c>
      <c r="L293">
        <v>0.28671328600000001</v>
      </c>
      <c r="M293">
        <v>0.31159420199999999</v>
      </c>
      <c r="N293">
        <v>4.3478259999999998E-2</v>
      </c>
      <c r="O293">
        <v>0.330275229</v>
      </c>
      <c r="P293">
        <v>3.2380952380000001</v>
      </c>
      <c r="Q293">
        <v>0.19090909</v>
      </c>
      <c r="R293">
        <v>0.61818181800000005</v>
      </c>
      <c r="S293">
        <v>0.19090909</v>
      </c>
      <c r="T293">
        <v>4.7619046999999998E-2</v>
      </c>
      <c r="U293">
        <v>4.7619046999999998E-2</v>
      </c>
      <c r="V293">
        <v>0.132352941</v>
      </c>
      <c r="W293">
        <v>0.267028177117967</v>
      </c>
      <c r="X293">
        <v>-0.20607150199722399</v>
      </c>
      <c r="Y293">
        <v>75.765057556659599</v>
      </c>
      <c r="Z293">
        <v>0.51623377000000004</v>
      </c>
      <c r="AA293">
        <v>0.68181818000000005</v>
      </c>
      <c r="AB293">
        <v>0.58102767</v>
      </c>
      <c r="AC293">
        <v>0.59748427999999998</v>
      </c>
      <c r="AD293">
        <v>0.84444443999999996</v>
      </c>
      <c r="AE293">
        <v>0.71088435000000005</v>
      </c>
      <c r="AF293">
        <v>0.39130435000000002</v>
      </c>
      <c r="AG293">
        <v>0.71328670999999999</v>
      </c>
      <c r="AH293">
        <v>0.16765285999999999</v>
      </c>
      <c r="AI293">
        <v>0.30909091</v>
      </c>
      <c r="AJ293">
        <v>0.35454544999999998</v>
      </c>
      <c r="AK293">
        <v>0.33636364000000002</v>
      </c>
      <c r="AL293">
        <v>0.26363636000000001</v>
      </c>
      <c r="AM293">
        <v>0.48181817999999998</v>
      </c>
      <c r="AN293">
        <v>0.25454545000000001</v>
      </c>
      <c r="AO293">
        <v>85.890232549649497</v>
      </c>
      <c r="AP293">
        <v>-0.61680560245692095</v>
      </c>
      <c r="AQ293">
        <v>3.6363640000000003E-2</v>
      </c>
      <c r="AR293">
        <v>108.348</v>
      </c>
      <c r="AS293">
        <v>0.32727273000000001</v>
      </c>
      <c r="AT293">
        <v>110</v>
      </c>
      <c r="AU293">
        <v>0.15384614999999999</v>
      </c>
      <c r="AV293">
        <v>0.32149900999999997</v>
      </c>
      <c r="AW293">
        <v>0.249</v>
      </c>
      <c r="AX293">
        <v>0.33200000000000002</v>
      </c>
      <c r="AY293">
        <v>0.26300000000000001</v>
      </c>
      <c r="AZ293" t="s">
        <v>180</v>
      </c>
      <c r="BA293">
        <v>14387</v>
      </c>
      <c r="BB293">
        <v>623912</v>
      </c>
    </row>
    <row r="294" spans="1:54" x14ac:dyDescent="0.3">
      <c r="A294" t="s">
        <v>447</v>
      </c>
      <c r="B294" t="s">
        <v>99</v>
      </c>
      <c r="C294">
        <v>35</v>
      </c>
      <c r="D294">
        <v>82</v>
      </c>
      <c r="E294">
        <v>0</v>
      </c>
      <c r="F294">
        <v>7</v>
      </c>
      <c r="G294">
        <v>7</v>
      </c>
      <c r="H294">
        <v>2</v>
      </c>
      <c r="I294">
        <v>0.15492957700000001</v>
      </c>
      <c r="J294">
        <v>0.109756097</v>
      </c>
      <c r="K294">
        <v>0.20731707299999999</v>
      </c>
      <c r="L294">
        <v>0.268292682</v>
      </c>
      <c r="M294">
        <v>0.23943661899999999</v>
      </c>
      <c r="N294">
        <v>8.4507042000000004E-2</v>
      </c>
      <c r="O294">
        <v>0.20370370300000001</v>
      </c>
      <c r="P294">
        <v>1.6875</v>
      </c>
      <c r="Q294">
        <v>0.20370370300000001</v>
      </c>
      <c r="R294">
        <v>0.5</v>
      </c>
      <c r="S294">
        <v>0.29629629600000001</v>
      </c>
      <c r="T294">
        <v>6.25E-2</v>
      </c>
      <c r="U294">
        <v>0</v>
      </c>
      <c r="V294">
        <v>0</v>
      </c>
      <c r="W294">
        <v>0.236119809709949</v>
      </c>
      <c r="X294">
        <v>-2.6025422903304299E-2</v>
      </c>
      <c r="Y294">
        <v>51.333485053035801</v>
      </c>
      <c r="Z294">
        <v>0.31707317000000002</v>
      </c>
      <c r="AA294">
        <v>0.60465115999999997</v>
      </c>
      <c r="AB294">
        <v>0.44368601000000002</v>
      </c>
      <c r="AC294">
        <v>0.67307691999999997</v>
      </c>
      <c r="AD294">
        <v>0.88461537999999995</v>
      </c>
      <c r="AE294">
        <v>0.8</v>
      </c>
      <c r="AF294">
        <v>0.44027304</v>
      </c>
      <c r="AG294">
        <v>0.58536584999999997</v>
      </c>
      <c r="AH294">
        <v>8.8435369999999999E-2</v>
      </c>
      <c r="AI294">
        <v>0.35185185000000002</v>
      </c>
      <c r="AJ294">
        <v>0.38888888999999999</v>
      </c>
      <c r="AK294">
        <v>0.25925925999999999</v>
      </c>
      <c r="AL294">
        <v>0.16666666999999999</v>
      </c>
      <c r="AM294">
        <v>0.62962963000000005</v>
      </c>
      <c r="AN294">
        <v>0.20370369999999999</v>
      </c>
      <c r="AO294">
        <v>84.797155309606396</v>
      </c>
      <c r="AP294">
        <v>12.1928417064525</v>
      </c>
      <c r="AQ294">
        <v>0</v>
      </c>
      <c r="AR294">
        <v>104.5</v>
      </c>
      <c r="AS294">
        <v>0.22222222</v>
      </c>
      <c r="AT294">
        <v>54</v>
      </c>
      <c r="AU294">
        <v>0.20408163000000001</v>
      </c>
      <c r="AV294">
        <v>0.29251701000000002</v>
      </c>
      <c r="AW294">
        <v>0.19900000000000001</v>
      </c>
      <c r="AX294">
        <v>0.26900000000000002</v>
      </c>
      <c r="AY294">
        <v>0.26300000000000001</v>
      </c>
      <c r="AZ294" t="s">
        <v>447</v>
      </c>
      <c r="BA294">
        <v>14813</v>
      </c>
      <c r="BB294">
        <v>571657</v>
      </c>
    </row>
    <row r="295" spans="1:54" x14ac:dyDescent="0.3">
      <c r="A295" t="s">
        <v>628</v>
      </c>
      <c r="B295" t="s">
        <v>51</v>
      </c>
      <c r="C295">
        <v>33</v>
      </c>
      <c r="D295">
        <v>87</v>
      </c>
      <c r="E295">
        <v>2</v>
      </c>
      <c r="F295">
        <v>7</v>
      </c>
      <c r="G295">
        <v>8</v>
      </c>
      <c r="H295">
        <v>0</v>
      </c>
      <c r="I295">
        <v>0.15853658500000001</v>
      </c>
      <c r="J295">
        <v>3.4482758000000002E-2</v>
      </c>
      <c r="K295">
        <v>0.114942528</v>
      </c>
      <c r="L295">
        <v>0.19767441799999999</v>
      </c>
      <c r="M295">
        <v>0.25609756</v>
      </c>
      <c r="N295">
        <v>9.7560974999999994E-2</v>
      </c>
      <c r="O295">
        <v>0.157142857</v>
      </c>
      <c r="P295">
        <v>1.36</v>
      </c>
      <c r="Q295">
        <v>0.16901408400000001</v>
      </c>
      <c r="R295">
        <v>0.47887323900000001</v>
      </c>
      <c r="S295">
        <v>0.35211267600000001</v>
      </c>
      <c r="T295">
        <v>0.36</v>
      </c>
      <c r="U295">
        <v>0.08</v>
      </c>
      <c r="V295">
        <v>0</v>
      </c>
      <c r="W295">
        <v>0.20446554519409299</v>
      </c>
      <c r="X295">
        <v>-1.8221361619948299E-2</v>
      </c>
      <c r="Y295">
        <v>27.820768466084001</v>
      </c>
      <c r="Z295">
        <v>0.32258065000000002</v>
      </c>
      <c r="AA295">
        <v>0.59848484999999996</v>
      </c>
      <c r="AB295">
        <v>0.44947735</v>
      </c>
      <c r="AC295">
        <v>0.82</v>
      </c>
      <c r="AD295">
        <v>0.96202531999999996</v>
      </c>
      <c r="AE295">
        <v>0.90697673999999995</v>
      </c>
      <c r="AF295">
        <v>0.45993031000000001</v>
      </c>
      <c r="AG295">
        <v>0.63218390999999996</v>
      </c>
      <c r="AH295">
        <v>4.1811849999999998E-2</v>
      </c>
      <c r="AI295">
        <v>0.50684932000000005</v>
      </c>
      <c r="AJ295">
        <v>0.28767123</v>
      </c>
      <c r="AK295">
        <v>0.20547945000000001</v>
      </c>
      <c r="AL295">
        <v>0.23287670999999999</v>
      </c>
      <c r="AM295">
        <v>0.52054794999999998</v>
      </c>
      <c r="AN295">
        <v>0.24657534</v>
      </c>
      <c r="AO295">
        <v>84.064686949823894</v>
      </c>
      <c r="AP295">
        <v>14.4289980606294</v>
      </c>
      <c r="AQ295">
        <v>1.369863E-2</v>
      </c>
      <c r="AR295">
        <v>107.751</v>
      </c>
      <c r="AS295">
        <v>0.26027397000000002</v>
      </c>
      <c r="AT295">
        <v>73</v>
      </c>
      <c r="AU295">
        <v>0.19512194999999999</v>
      </c>
      <c r="AV295">
        <v>0.2369338</v>
      </c>
      <c r="AW295">
        <v>0.24</v>
      </c>
      <c r="AX295">
        <v>0.31900000000000001</v>
      </c>
      <c r="AY295">
        <v>0.26300000000000001</v>
      </c>
      <c r="AZ295" t="s">
        <v>628</v>
      </c>
      <c r="BA295">
        <v>21538</v>
      </c>
      <c r="BB295">
        <v>663743</v>
      </c>
    </row>
    <row r="296" spans="1:54" x14ac:dyDescent="0.3">
      <c r="A296" t="s">
        <v>499</v>
      </c>
      <c r="B296" t="s">
        <v>99</v>
      </c>
      <c r="C296">
        <v>38</v>
      </c>
      <c r="D296">
        <v>92</v>
      </c>
      <c r="E296">
        <v>1</v>
      </c>
      <c r="F296">
        <v>8</v>
      </c>
      <c r="G296">
        <v>9</v>
      </c>
      <c r="H296">
        <v>2</v>
      </c>
      <c r="I296">
        <v>0.16867469800000001</v>
      </c>
      <c r="J296">
        <v>8.6956520999999995E-2</v>
      </c>
      <c r="K296">
        <v>0.20652173900000001</v>
      </c>
      <c r="L296">
        <v>0.239130434</v>
      </c>
      <c r="M296">
        <v>0.22891566199999999</v>
      </c>
      <c r="N296">
        <v>6.0240964000000001E-2</v>
      </c>
      <c r="O296">
        <v>0.203125</v>
      </c>
      <c r="P296">
        <v>1.1538461529999999</v>
      </c>
      <c r="Q296">
        <v>0.111111111</v>
      </c>
      <c r="R296">
        <v>0.47619047599999997</v>
      </c>
      <c r="S296">
        <v>0.41269841200000001</v>
      </c>
      <c r="T296">
        <v>0.115384615</v>
      </c>
      <c r="U296">
        <v>3.8461538000000003E-2</v>
      </c>
      <c r="V296">
        <v>3.3333333E-2</v>
      </c>
      <c r="W296">
        <v>0.217629850558612</v>
      </c>
      <c r="X296">
        <v>-0.60377865812952503</v>
      </c>
      <c r="Y296">
        <v>38.658724412944601</v>
      </c>
      <c r="Z296">
        <v>0.33</v>
      </c>
      <c r="AA296">
        <v>0.71140939999999997</v>
      </c>
      <c r="AB296">
        <v>0.49283668000000003</v>
      </c>
      <c r="AC296">
        <v>0.66666667000000002</v>
      </c>
      <c r="AD296">
        <v>0.84905660000000005</v>
      </c>
      <c r="AE296">
        <v>0.77906976999999999</v>
      </c>
      <c r="AF296">
        <v>0.42693409999999998</v>
      </c>
      <c r="AG296">
        <v>0.61956522000000003</v>
      </c>
      <c r="AH296">
        <v>0.10857143</v>
      </c>
      <c r="AI296">
        <v>0.24615385000000001</v>
      </c>
      <c r="AJ296">
        <v>0.49230769000000002</v>
      </c>
      <c r="AK296">
        <v>0.26153845999999997</v>
      </c>
      <c r="AL296">
        <v>0.24615385000000001</v>
      </c>
      <c r="AM296">
        <v>0.52307691999999995</v>
      </c>
      <c r="AN296">
        <v>0.23076922999999999</v>
      </c>
      <c r="AO296">
        <v>87.193126860118994</v>
      </c>
      <c r="AP296">
        <v>10.9041379898313</v>
      </c>
      <c r="AQ296">
        <v>4.6153850000000003E-2</v>
      </c>
      <c r="AR296">
        <v>107.89400000000001</v>
      </c>
      <c r="AS296">
        <v>0.35384615000000003</v>
      </c>
      <c r="AT296">
        <v>65</v>
      </c>
      <c r="AU296">
        <v>0.16</v>
      </c>
      <c r="AV296">
        <v>0.26857143</v>
      </c>
      <c r="AW296">
        <v>0.20499999999999999</v>
      </c>
      <c r="AX296">
        <v>0.29399999999999998</v>
      </c>
      <c r="AY296">
        <v>0.26200000000000001</v>
      </c>
      <c r="AZ296" t="s">
        <v>499</v>
      </c>
      <c r="BA296">
        <v>14712</v>
      </c>
      <c r="BB296">
        <v>622534</v>
      </c>
    </row>
    <row r="297" spans="1:54" x14ac:dyDescent="0.3">
      <c r="A297" t="s">
        <v>142</v>
      </c>
      <c r="B297" t="s">
        <v>271</v>
      </c>
      <c r="C297">
        <v>40</v>
      </c>
      <c r="D297">
        <v>132</v>
      </c>
      <c r="E297">
        <v>3</v>
      </c>
      <c r="F297">
        <v>11</v>
      </c>
      <c r="G297">
        <v>15</v>
      </c>
      <c r="H297">
        <v>0</v>
      </c>
      <c r="I297">
        <v>0.157024793</v>
      </c>
      <c r="J297">
        <v>8.3333332999999996E-2</v>
      </c>
      <c r="K297">
        <v>0.181818181</v>
      </c>
      <c r="L297">
        <v>0.22727272700000001</v>
      </c>
      <c r="M297">
        <v>0.25619834699999999</v>
      </c>
      <c r="N297">
        <v>9.9173553999999997E-2</v>
      </c>
      <c r="O297">
        <v>0.17021276499999999</v>
      </c>
      <c r="P297">
        <v>0.808510638</v>
      </c>
      <c r="Q297">
        <v>0.12371134</v>
      </c>
      <c r="R297">
        <v>0.39175257699999999</v>
      </c>
      <c r="S297">
        <v>0.48453608199999998</v>
      </c>
      <c r="T297">
        <v>0.14893617000000001</v>
      </c>
      <c r="U297">
        <v>6.3829786999999999E-2</v>
      </c>
      <c r="V297">
        <v>7.8947368000000004E-2</v>
      </c>
      <c r="W297">
        <v>0.22239717299287901</v>
      </c>
      <c r="X297">
        <v>-0.94483744561252403</v>
      </c>
      <c r="Y297">
        <v>36.517057009884603</v>
      </c>
      <c r="Z297">
        <v>0.28956229</v>
      </c>
      <c r="AA297">
        <v>0.61574074000000001</v>
      </c>
      <c r="AB297">
        <v>0.42690057999999997</v>
      </c>
      <c r="AC297">
        <v>0.68604651000000005</v>
      </c>
      <c r="AD297">
        <v>0.84210525999999997</v>
      </c>
      <c r="AE297">
        <v>0.78082191999999995</v>
      </c>
      <c r="AF297">
        <v>0.42105262999999998</v>
      </c>
      <c r="AG297">
        <v>0.61363635999999999</v>
      </c>
      <c r="AH297">
        <v>9.3567250000000005E-2</v>
      </c>
      <c r="AI297">
        <v>0.51546391999999996</v>
      </c>
      <c r="AJ297">
        <v>0.35051546</v>
      </c>
      <c r="AK297">
        <v>0.13402062000000001</v>
      </c>
      <c r="AL297">
        <v>0.26804124000000001</v>
      </c>
      <c r="AM297">
        <v>0.46391753000000002</v>
      </c>
      <c r="AN297">
        <v>0.26804124000000001</v>
      </c>
      <c r="AO297">
        <v>87.284606933593693</v>
      </c>
      <c r="AP297">
        <v>17.842903137206999</v>
      </c>
      <c r="AQ297">
        <v>7.2164950000000005E-2</v>
      </c>
      <c r="AR297">
        <v>110.785</v>
      </c>
      <c r="AS297">
        <v>0.32989690999999999</v>
      </c>
      <c r="AT297">
        <v>97</v>
      </c>
      <c r="AU297">
        <v>0.20662768000000001</v>
      </c>
      <c r="AV297">
        <v>0.30019493000000003</v>
      </c>
      <c r="AW297">
        <v>0.19500000000000001</v>
      </c>
      <c r="AX297">
        <v>0.32900000000000001</v>
      </c>
      <c r="AY297">
        <v>0.26200000000000001</v>
      </c>
      <c r="AZ297" t="s">
        <v>142</v>
      </c>
      <c r="BA297">
        <v>15464</v>
      </c>
      <c r="BB297">
        <v>592669</v>
      </c>
    </row>
    <row r="298" spans="1:54" x14ac:dyDescent="0.3">
      <c r="A298" t="s">
        <v>655</v>
      </c>
      <c r="B298" t="s">
        <v>172</v>
      </c>
      <c r="C298">
        <v>30</v>
      </c>
      <c r="D298">
        <v>83</v>
      </c>
      <c r="E298">
        <v>1</v>
      </c>
      <c r="F298">
        <v>7</v>
      </c>
      <c r="G298">
        <v>4</v>
      </c>
      <c r="H298">
        <v>3</v>
      </c>
      <c r="I298">
        <v>0.14285714199999999</v>
      </c>
      <c r="J298">
        <v>8.4337349000000006E-2</v>
      </c>
      <c r="K298">
        <v>0.38554216800000002</v>
      </c>
      <c r="L298">
        <v>0.26506024</v>
      </c>
      <c r="M298">
        <v>0.22857142799999999</v>
      </c>
      <c r="N298">
        <v>8.5714286000000001E-2</v>
      </c>
      <c r="O298">
        <v>0.236842105</v>
      </c>
      <c r="P298">
        <v>1.142857142</v>
      </c>
      <c r="Q298">
        <v>0.23076922999999999</v>
      </c>
      <c r="R298">
        <v>0.41025641000000002</v>
      </c>
      <c r="S298">
        <v>0.35897435799999999</v>
      </c>
      <c r="T298">
        <v>7.1428570999999996E-2</v>
      </c>
      <c r="U298">
        <v>7.1428570999999996E-2</v>
      </c>
      <c r="V298">
        <v>0.1875</v>
      </c>
      <c r="W298">
        <v>0.23823254079703801</v>
      </c>
      <c r="X298">
        <v>-0.14389179961868101</v>
      </c>
      <c r="Y298">
        <v>53.586563126696902</v>
      </c>
      <c r="Z298">
        <v>0.27551019999999998</v>
      </c>
      <c r="AA298">
        <v>0.66187050000000003</v>
      </c>
      <c r="AB298">
        <v>0.43582090000000001</v>
      </c>
      <c r="AC298">
        <v>0.48148148000000002</v>
      </c>
      <c r="AD298">
        <v>0.73913043</v>
      </c>
      <c r="AE298">
        <v>0.64383562000000005</v>
      </c>
      <c r="AF298">
        <v>0.41492537000000002</v>
      </c>
      <c r="AG298">
        <v>0.67469880000000004</v>
      </c>
      <c r="AH298">
        <v>0.15522388000000001</v>
      </c>
      <c r="AI298">
        <v>0.53846154000000002</v>
      </c>
      <c r="AJ298">
        <v>0.23076922999999999</v>
      </c>
      <c r="AK298">
        <v>0.23076922999999999</v>
      </c>
      <c r="AL298">
        <v>0.17948718</v>
      </c>
      <c r="AM298">
        <v>0.48717948999999999</v>
      </c>
      <c r="AN298">
        <v>0.33333332999999998</v>
      </c>
      <c r="AO298">
        <v>89.885529346955096</v>
      </c>
      <c r="AP298">
        <v>13.5414835611979</v>
      </c>
      <c r="AQ298">
        <v>2.5641029999999999E-2</v>
      </c>
      <c r="AR298">
        <v>106.679</v>
      </c>
      <c r="AS298">
        <v>0.35897435999999999</v>
      </c>
      <c r="AT298">
        <v>39</v>
      </c>
      <c r="AU298">
        <v>0.17910448000000001</v>
      </c>
      <c r="AV298">
        <v>0.33432835999999999</v>
      </c>
      <c r="AW298">
        <v>0.17599999999999999</v>
      </c>
      <c r="AX298">
        <v>0.25900000000000001</v>
      </c>
      <c r="AY298">
        <v>0.26</v>
      </c>
      <c r="AZ298" t="s">
        <v>287</v>
      </c>
      <c r="BA298">
        <v>17128</v>
      </c>
      <c r="BB298">
        <v>657656</v>
      </c>
    </row>
    <row r="299" spans="1:54" x14ac:dyDescent="0.3">
      <c r="A299" t="s">
        <v>632</v>
      </c>
      <c r="B299" t="s">
        <v>48</v>
      </c>
      <c r="C299">
        <v>41</v>
      </c>
      <c r="D299">
        <v>78</v>
      </c>
      <c r="E299">
        <v>0</v>
      </c>
      <c r="F299">
        <v>4</v>
      </c>
      <c r="G299">
        <v>10</v>
      </c>
      <c r="H299">
        <v>1</v>
      </c>
      <c r="I299">
        <v>0.222222222</v>
      </c>
      <c r="J299">
        <v>3.8461538000000003E-2</v>
      </c>
      <c r="K299">
        <v>0.115384615</v>
      </c>
      <c r="L299">
        <v>0.28205128200000001</v>
      </c>
      <c r="M299">
        <v>0.26388888799999999</v>
      </c>
      <c r="N299">
        <v>4.1666665999999998E-2</v>
      </c>
      <c r="O299">
        <v>0.25396825299999998</v>
      </c>
      <c r="P299">
        <v>2.4666666660000001</v>
      </c>
      <c r="Q299">
        <v>0.174603174</v>
      </c>
      <c r="R299">
        <v>0.58730158700000001</v>
      </c>
      <c r="S299">
        <v>0.23809523799999999</v>
      </c>
      <c r="T299">
        <v>0.133333333</v>
      </c>
      <c r="U299">
        <v>0</v>
      </c>
      <c r="V299">
        <v>8.1081080999999999E-2</v>
      </c>
      <c r="W299">
        <v>0.25247544737962502</v>
      </c>
      <c r="X299">
        <v>-0.405071559221999</v>
      </c>
      <c r="Y299">
        <v>61.851603030005599</v>
      </c>
      <c r="Z299">
        <v>0.38333333000000003</v>
      </c>
      <c r="AA299">
        <v>0.67500000000000004</v>
      </c>
      <c r="AB299">
        <v>0.5</v>
      </c>
      <c r="AC299">
        <v>0.81159420000000004</v>
      </c>
      <c r="AD299">
        <v>0.93827159999999998</v>
      </c>
      <c r="AE299">
        <v>0.88</v>
      </c>
      <c r="AF299">
        <v>0.4</v>
      </c>
      <c r="AG299">
        <v>0.57692308000000003</v>
      </c>
      <c r="AH299">
        <v>0.06</v>
      </c>
      <c r="AI299">
        <v>0.3015873</v>
      </c>
      <c r="AJ299">
        <v>0.31746032000000002</v>
      </c>
      <c r="AK299">
        <v>0.38095237999999998</v>
      </c>
      <c r="AL299">
        <v>0.17460317</v>
      </c>
      <c r="AM299">
        <v>0.65079365</v>
      </c>
      <c r="AN299">
        <v>0.17460317</v>
      </c>
      <c r="AO299">
        <v>85.942747085813494</v>
      </c>
      <c r="AP299">
        <v>4.2668737986731102</v>
      </c>
      <c r="AQ299">
        <v>0</v>
      </c>
      <c r="AR299">
        <v>105.134</v>
      </c>
      <c r="AS299">
        <v>0.20634921000000001</v>
      </c>
      <c r="AT299">
        <v>63</v>
      </c>
      <c r="AU299">
        <v>0.17333333000000001</v>
      </c>
      <c r="AV299">
        <v>0.23333333000000001</v>
      </c>
      <c r="AW299">
        <v>0.23400000000000001</v>
      </c>
      <c r="AX299">
        <v>0.27800000000000002</v>
      </c>
      <c r="AY299">
        <v>0.26</v>
      </c>
      <c r="AZ299" t="s">
        <v>632</v>
      </c>
      <c r="BA299">
        <v>20521</v>
      </c>
      <c r="BB299">
        <v>663611</v>
      </c>
    </row>
    <row r="300" spans="1:54" x14ac:dyDescent="0.3">
      <c r="A300" t="s">
        <v>344</v>
      </c>
      <c r="B300" t="s">
        <v>99</v>
      </c>
      <c r="C300">
        <v>28</v>
      </c>
      <c r="D300">
        <v>100</v>
      </c>
      <c r="E300">
        <v>1</v>
      </c>
      <c r="F300">
        <v>12</v>
      </c>
      <c r="G300">
        <v>11</v>
      </c>
      <c r="H300">
        <v>1</v>
      </c>
      <c r="I300">
        <v>0.25</v>
      </c>
      <c r="J300">
        <v>0.03</v>
      </c>
      <c r="K300">
        <v>0.32</v>
      </c>
      <c r="L300">
        <v>0.3</v>
      </c>
      <c r="M300">
        <v>0.391304347</v>
      </c>
      <c r="N300">
        <v>0.141304347</v>
      </c>
      <c r="O300">
        <v>0.36666666599999997</v>
      </c>
      <c r="P300">
        <v>0.91666666600000002</v>
      </c>
      <c r="Q300">
        <v>0.24590163900000001</v>
      </c>
      <c r="R300">
        <v>0.36065573699999998</v>
      </c>
      <c r="S300">
        <v>0.39344262200000002</v>
      </c>
      <c r="T300">
        <v>0.25</v>
      </c>
      <c r="U300">
        <v>4.1666665999999998E-2</v>
      </c>
      <c r="V300">
        <v>4.5454544999999999E-2</v>
      </c>
      <c r="W300">
        <v>0.30509352922439498</v>
      </c>
      <c r="X300">
        <v>0.665215791634444</v>
      </c>
      <c r="Y300">
        <v>98.614573028787603</v>
      </c>
      <c r="Z300">
        <v>0.35483871</v>
      </c>
      <c r="AA300">
        <v>0.75460123000000001</v>
      </c>
      <c r="AB300">
        <v>0.52631578999999995</v>
      </c>
      <c r="AC300">
        <v>0.45454545000000002</v>
      </c>
      <c r="AD300">
        <v>0.75609755999999995</v>
      </c>
      <c r="AE300">
        <v>0.64</v>
      </c>
      <c r="AF300">
        <v>0.42894736999999999</v>
      </c>
      <c r="AG300">
        <v>0.73</v>
      </c>
      <c r="AH300">
        <v>0.18947368000000001</v>
      </c>
      <c r="AI300">
        <v>0.50819672000000005</v>
      </c>
      <c r="AJ300">
        <v>0.31147541000000001</v>
      </c>
      <c r="AK300">
        <v>0.18032787</v>
      </c>
      <c r="AL300">
        <v>0.21311474999999999</v>
      </c>
      <c r="AM300">
        <v>0.40983607</v>
      </c>
      <c r="AN300">
        <v>0.37704917999999998</v>
      </c>
      <c r="AO300">
        <v>89.636798796106504</v>
      </c>
      <c r="AP300">
        <v>19.261400566726401</v>
      </c>
      <c r="AQ300">
        <v>4.9180330000000001E-2</v>
      </c>
      <c r="AR300">
        <v>110.477</v>
      </c>
      <c r="AS300">
        <v>0.42622950999999998</v>
      </c>
      <c r="AT300">
        <v>61</v>
      </c>
      <c r="AU300">
        <v>0.13684210999999999</v>
      </c>
      <c r="AV300">
        <v>0.32631578999999999</v>
      </c>
      <c r="AW300">
        <v>0.214</v>
      </c>
      <c r="AX300">
        <v>0.31</v>
      </c>
      <c r="AY300">
        <v>0.25900000000000001</v>
      </c>
      <c r="AZ300" t="s">
        <v>344</v>
      </c>
      <c r="BA300">
        <v>14161</v>
      </c>
      <c r="BB300">
        <v>621439</v>
      </c>
    </row>
    <row r="301" spans="1:54" x14ac:dyDescent="0.3">
      <c r="A301" t="s">
        <v>57</v>
      </c>
      <c r="B301" t="s">
        <v>42</v>
      </c>
      <c r="C301">
        <v>30</v>
      </c>
      <c r="D301">
        <v>100</v>
      </c>
      <c r="E301">
        <v>1</v>
      </c>
      <c r="F301">
        <v>7</v>
      </c>
      <c r="G301">
        <v>2</v>
      </c>
      <c r="H301">
        <v>0</v>
      </c>
      <c r="I301">
        <v>0.12790697600000001</v>
      </c>
      <c r="J301">
        <v>0.12</v>
      </c>
      <c r="K301">
        <v>0.32</v>
      </c>
      <c r="L301">
        <v>0.24242424200000001</v>
      </c>
      <c r="M301">
        <v>0.19767441799999999</v>
      </c>
      <c r="N301">
        <v>6.9767441999999999E-2</v>
      </c>
      <c r="O301">
        <v>0.188679245</v>
      </c>
      <c r="P301">
        <v>1.2</v>
      </c>
      <c r="Q301">
        <v>0.185185185</v>
      </c>
      <c r="R301">
        <v>0.44444444399999999</v>
      </c>
      <c r="S301">
        <v>0.37037037</v>
      </c>
      <c r="T301">
        <v>0.3</v>
      </c>
      <c r="U301">
        <v>0.05</v>
      </c>
      <c r="V301">
        <v>4.1666665999999998E-2</v>
      </c>
      <c r="W301">
        <v>0.21447690087135299</v>
      </c>
      <c r="X301">
        <v>-0.55457130500207596</v>
      </c>
      <c r="Y301">
        <v>39.802904290196402</v>
      </c>
      <c r="Z301">
        <v>0.23170731999999999</v>
      </c>
      <c r="AA301">
        <v>0.69</v>
      </c>
      <c r="AB301">
        <v>0.43721972999999997</v>
      </c>
      <c r="AC301">
        <v>0.42105262999999998</v>
      </c>
      <c r="AD301">
        <v>0.79710144999999999</v>
      </c>
      <c r="AE301">
        <v>0.68717949</v>
      </c>
      <c r="AF301">
        <v>0.44843049000000001</v>
      </c>
      <c r="AG301">
        <v>0.59</v>
      </c>
      <c r="AH301">
        <v>0.13677130000000001</v>
      </c>
      <c r="AI301">
        <v>0.56363635999999995</v>
      </c>
      <c r="AJ301">
        <v>0.25454545000000001</v>
      </c>
      <c r="AK301">
        <v>0.18181818</v>
      </c>
      <c r="AL301">
        <v>0.2</v>
      </c>
      <c r="AM301">
        <v>0.54545454999999998</v>
      </c>
      <c r="AN301">
        <v>0.25454545000000001</v>
      </c>
      <c r="AO301">
        <v>85.580575619103698</v>
      </c>
      <c r="AP301">
        <v>15.537587291789499</v>
      </c>
      <c r="AQ301">
        <v>5.4545450000000002E-2</v>
      </c>
      <c r="AR301">
        <v>108.047</v>
      </c>
      <c r="AS301">
        <v>0.32727273000000001</v>
      </c>
      <c r="AT301">
        <v>55</v>
      </c>
      <c r="AU301">
        <v>0.18161435000000001</v>
      </c>
      <c r="AV301">
        <v>0.31838565000000002</v>
      </c>
      <c r="AW301">
        <v>0.16700000000000001</v>
      </c>
      <c r="AX301">
        <v>0.28100000000000003</v>
      </c>
      <c r="AY301">
        <v>0.25700000000000001</v>
      </c>
      <c r="AZ301" t="s">
        <v>57</v>
      </c>
      <c r="BA301">
        <v>23312</v>
      </c>
      <c r="BB301">
        <v>676116</v>
      </c>
    </row>
    <row r="302" spans="1:54" x14ac:dyDescent="0.3">
      <c r="A302" t="s">
        <v>656</v>
      </c>
      <c r="B302" t="s">
        <v>61</v>
      </c>
      <c r="C302">
        <v>38</v>
      </c>
      <c r="D302">
        <v>139</v>
      </c>
      <c r="E302">
        <v>1</v>
      </c>
      <c r="F302">
        <v>9</v>
      </c>
      <c r="G302">
        <v>18</v>
      </c>
      <c r="H302">
        <v>6</v>
      </c>
      <c r="I302">
        <v>0.18461538399999999</v>
      </c>
      <c r="J302">
        <v>3.5971222999999997E-2</v>
      </c>
      <c r="K302">
        <v>0.201438848</v>
      </c>
      <c r="L302">
        <v>0.21582733800000001</v>
      </c>
      <c r="M302">
        <v>0.25384615300000002</v>
      </c>
      <c r="N302">
        <v>6.9230768999999998E-2</v>
      </c>
      <c r="O302">
        <v>0.22115384599999999</v>
      </c>
      <c r="P302">
        <v>1.2702702699999999</v>
      </c>
      <c r="Q302">
        <v>0.2</v>
      </c>
      <c r="R302">
        <v>0.44761904699999999</v>
      </c>
      <c r="S302">
        <v>0.35238095200000003</v>
      </c>
      <c r="T302">
        <v>0.10810810799999999</v>
      </c>
      <c r="U302">
        <v>2.7027026999999999E-2</v>
      </c>
      <c r="V302">
        <v>2.1276594999999999E-2</v>
      </c>
      <c r="W302">
        <v>0.20949272414763101</v>
      </c>
      <c r="X302">
        <v>-0.68357595658784398</v>
      </c>
      <c r="Y302">
        <v>31.516249682684101</v>
      </c>
      <c r="Z302">
        <v>0.45484950000000002</v>
      </c>
      <c r="AA302">
        <v>0.67441859999999998</v>
      </c>
      <c r="AB302">
        <v>0.53503184999999998</v>
      </c>
      <c r="AC302">
        <v>0.66911765000000001</v>
      </c>
      <c r="AD302">
        <v>0.84482758999999996</v>
      </c>
      <c r="AE302">
        <v>0.75</v>
      </c>
      <c r="AF302">
        <v>0.36518046999999998</v>
      </c>
      <c r="AG302">
        <v>0.64028777000000003</v>
      </c>
      <c r="AH302">
        <v>0.13347458000000001</v>
      </c>
      <c r="AI302">
        <v>0.38095237999999998</v>
      </c>
      <c r="AJ302">
        <v>0.44761905000000002</v>
      </c>
      <c r="AK302">
        <v>0.17142857</v>
      </c>
      <c r="AL302">
        <v>0.18095238</v>
      </c>
      <c r="AM302">
        <v>0.59047618999999996</v>
      </c>
      <c r="AN302">
        <v>0.22857142999999999</v>
      </c>
      <c r="AO302">
        <v>88.916062127976105</v>
      </c>
      <c r="AP302">
        <v>10.6278262183779</v>
      </c>
      <c r="AQ302">
        <v>2.8571429999999998E-2</v>
      </c>
      <c r="AR302">
        <v>110.5</v>
      </c>
      <c r="AS302">
        <v>0.40952380999999999</v>
      </c>
      <c r="AT302">
        <v>105</v>
      </c>
      <c r="AU302">
        <v>0.15677965999999999</v>
      </c>
      <c r="AV302">
        <v>0.29025424</v>
      </c>
      <c r="AW302">
        <v>0.23</v>
      </c>
      <c r="AX302">
        <v>0.31900000000000001</v>
      </c>
      <c r="AY302">
        <v>0.25600000000000001</v>
      </c>
      <c r="AZ302" t="s">
        <v>179</v>
      </c>
      <c r="BA302">
        <v>12979</v>
      </c>
      <c r="BB302">
        <v>595879</v>
      </c>
    </row>
    <row r="303" spans="1:54" x14ac:dyDescent="0.3">
      <c r="A303" t="s">
        <v>534</v>
      </c>
      <c r="B303" t="s">
        <v>82</v>
      </c>
      <c r="C303">
        <v>33</v>
      </c>
      <c r="D303">
        <v>90</v>
      </c>
      <c r="E303">
        <v>1</v>
      </c>
      <c r="F303">
        <v>10</v>
      </c>
      <c r="G303">
        <v>6</v>
      </c>
      <c r="H303">
        <v>2</v>
      </c>
      <c r="I303">
        <v>0.226190476</v>
      </c>
      <c r="J303">
        <v>5.5555555E-2</v>
      </c>
      <c r="K303">
        <v>0.38888888799999999</v>
      </c>
      <c r="L303">
        <v>0.277777777</v>
      </c>
      <c r="M303">
        <v>0.33333333300000001</v>
      </c>
      <c r="N303">
        <v>0.10714285699999999</v>
      </c>
      <c r="O303">
        <v>0.375</v>
      </c>
      <c r="P303">
        <v>1.6</v>
      </c>
      <c r="Q303">
        <v>0.1875</v>
      </c>
      <c r="R303">
        <v>0.5</v>
      </c>
      <c r="S303">
        <v>0.3125</v>
      </c>
      <c r="T303">
        <v>0.133333333</v>
      </c>
      <c r="U303">
        <v>6.6666665999999999E-2</v>
      </c>
      <c r="V303">
        <v>0.125</v>
      </c>
      <c r="W303">
        <v>0.27311468786663401</v>
      </c>
      <c r="X303">
        <v>0.19792222274174101</v>
      </c>
      <c r="Y303">
        <v>74.660605327101393</v>
      </c>
      <c r="Z303">
        <v>0.22994651999999999</v>
      </c>
      <c r="AA303">
        <v>0.65921788000000003</v>
      </c>
      <c r="AB303">
        <v>0.43989071000000002</v>
      </c>
      <c r="AC303">
        <v>0.46511627999999999</v>
      </c>
      <c r="AD303">
        <v>0.80508475000000002</v>
      </c>
      <c r="AE303">
        <v>0.71428570999999996</v>
      </c>
      <c r="AF303">
        <v>0.48907104000000001</v>
      </c>
      <c r="AG303">
        <v>0.58888889</v>
      </c>
      <c r="AH303">
        <v>0.12568306000000001</v>
      </c>
      <c r="AI303">
        <v>0.48979592</v>
      </c>
      <c r="AJ303">
        <v>0.34693878</v>
      </c>
      <c r="AK303">
        <v>0.16326531</v>
      </c>
      <c r="AL303">
        <v>0.12244898</v>
      </c>
      <c r="AM303">
        <v>0.53061223999999996</v>
      </c>
      <c r="AN303">
        <v>0.34693878</v>
      </c>
      <c r="AO303">
        <v>89.846923828125</v>
      </c>
      <c r="AP303">
        <v>7.84112548828125</v>
      </c>
      <c r="AQ303">
        <v>6.1224489999999999E-2</v>
      </c>
      <c r="AR303">
        <v>110.70099999999999</v>
      </c>
      <c r="AS303">
        <v>0.48979592</v>
      </c>
      <c r="AT303">
        <v>49</v>
      </c>
      <c r="AU303">
        <v>0.20765027</v>
      </c>
      <c r="AV303">
        <v>0.33333332999999998</v>
      </c>
      <c r="AW303">
        <v>0.20100000000000001</v>
      </c>
      <c r="AX303">
        <v>0.32600000000000001</v>
      </c>
      <c r="AY303">
        <v>0.25600000000000001</v>
      </c>
      <c r="AZ303" t="s">
        <v>534</v>
      </c>
      <c r="BA303">
        <v>26295</v>
      </c>
      <c r="BB303">
        <v>686554</v>
      </c>
    </row>
    <row r="304" spans="1:54" x14ac:dyDescent="0.3">
      <c r="A304" t="s">
        <v>60</v>
      </c>
      <c r="B304" t="s">
        <v>61</v>
      </c>
      <c r="C304">
        <v>42</v>
      </c>
      <c r="D304">
        <v>181</v>
      </c>
      <c r="E304">
        <v>2</v>
      </c>
      <c r="F304">
        <v>18</v>
      </c>
      <c r="G304">
        <v>16</v>
      </c>
      <c r="H304">
        <v>0</v>
      </c>
      <c r="I304">
        <v>0.22699386499999999</v>
      </c>
      <c r="J304">
        <v>7.1823204000000002E-2</v>
      </c>
      <c r="K304">
        <v>0.215469613</v>
      </c>
      <c r="L304">
        <v>0.29444444400000003</v>
      </c>
      <c r="M304">
        <v>0.34969325099999998</v>
      </c>
      <c r="N304">
        <v>0.12269938599999999</v>
      </c>
      <c r="O304">
        <v>0.284552845</v>
      </c>
      <c r="P304">
        <v>0.712121212</v>
      </c>
      <c r="Q304">
        <v>9.6000000000000002E-2</v>
      </c>
      <c r="R304">
        <v>0.376</v>
      </c>
      <c r="S304">
        <v>0.52800000000000002</v>
      </c>
      <c r="T304">
        <v>0.196969696</v>
      </c>
      <c r="U304">
        <v>3.0303030000000002E-2</v>
      </c>
      <c r="V304">
        <v>6.3829786999999999E-2</v>
      </c>
      <c r="W304">
        <v>0.28887571394443501</v>
      </c>
      <c r="X304">
        <v>-0.35916589492964401</v>
      </c>
      <c r="Y304">
        <v>85.932832560670306</v>
      </c>
      <c r="Z304">
        <v>0.26633166000000003</v>
      </c>
      <c r="AA304">
        <v>0.66964285999999995</v>
      </c>
      <c r="AB304">
        <v>0.45095368000000002</v>
      </c>
      <c r="AC304">
        <v>0.58490565999999999</v>
      </c>
      <c r="AD304">
        <v>0.88444444</v>
      </c>
      <c r="AE304">
        <v>0.78851963999999997</v>
      </c>
      <c r="AF304">
        <v>0.45776567000000001</v>
      </c>
      <c r="AG304">
        <v>0.60220994000000005</v>
      </c>
      <c r="AH304">
        <v>9.5238100000000006E-2</v>
      </c>
      <c r="AI304">
        <v>0.51200000000000001</v>
      </c>
      <c r="AJ304">
        <v>0.30399999999999999</v>
      </c>
      <c r="AK304">
        <v>0.184</v>
      </c>
      <c r="AL304">
        <v>0.216</v>
      </c>
      <c r="AM304">
        <v>0.55200000000000005</v>
      </c>
      <c r="AN304">
        <v>0.23200000000000001</v>
      </c>
      <c r="AO304">
        <v>89.023523437500003</v>
      </c>
      <c r="AP304">
        <v>20.78601171875</v>
      </c>
      <c r="AQ304">
        <v>2.3809520000000001E-2</v>
      </c>
      <c r="AR304">
        <v>108.956</v>
      </c>
      <c r="AS304">
        <v>0.38888888999999999</v>
      </c>
      <c r="AT304">
        <v>126</v>
      </c>
      <c r="AU304">
        <v>0.17823128999999999</v>
      </c>
      <c r="AV304">
        <v>0.27346938999999998</v>
      </c>
      <c r="AW304">
        <v>0.193</v>
      </c>
      <c r="AX304">
        <v>0.309</v>
      </c>
      <c r="AY304">
        <v>0.25600000000000001</v>
      </c>
      <c r="AZ304" t="s">
        <v>60</v>
      </c>
      <c r="BA304">
        <v>27465</v>
      </c>
      <c r="BB304">
        <v>679529</v>
      </c>
    </row>
    <row r="305" spans="1:54" x14ac:dyDescent="0.3">
      <c r="A305" t="s">
        <v>630</v>
      </c>
      <c r="B305" t="s">
        <v>32</v>
      </c>
      <c r="C305">
        <v>39</v>
      </c>
      <c r="D305">
        <v>85</v>
      </c>
      <c r="E305">
        <v>0</v>
      </c>
      <c r="F305">
        <v>12</v>
      </c>
      <c r="G305">
        <v>2</v>
      </c>
      <c r="H305">
        <v>4</v>
      </c>
      <c r="I305">
        <v>0.219178082</v>
      </c>
      <c r="J305">
        <v>5.8823528999999999E-2</v>
      </c>
      <c r="K305">
        <v>0.211764705</v>
      </c>
      <c r="L305">
        <v>0.27848101199999997</v>
      </c>
      <c r="M305">
        <v>0.26027397200000002</v>
      </c>
      <c r="N305">
        <v>4.1095890000000003E-2</v>
      </c>
      <c r="O305">
        <v>0.29090908999999998</v>
      </c>
      <c r="P305">
        <v>2.9166666659999998</v>
      </c>
      <c r="Q305">
        <v>0.11320754700000001</v>
      </c>
      <c r="R305">
        <v>0.66037735799999997</v>
      </c>
      <c r="S305">
        <v>0.22641509400000001</v>
      </c>
      <c r="T305">
        <v>8.3333332999999996E-2</v>
      </c>
      <c r="U305">
        <v>0</v>
      </c>
      <c r="V305">
        <v>5.7142856999999998E-2</v>
      </c>
      <c r="W305">
        <v>0.24798830853232801</v>
      </c>
      <c r="X305">
        <v>0.38455841342133401</v>
      </c>
      <c r="Y305">
        <v>60.193412180359999</v>
      </c>
      <c r="Z305">
        <v>0.32716049000000003</v>
      </c>
      <c r="AA305">
        <v>0.63870967999999995</v>
      </c>
      <c r="AB305">
        <v>0.47949526999999997</v>
      </c>
      <c r="AC305">
        <v>0.71698112999999997</v>
      </c>
      <c r="AD305">
        <v>0.84848484999999996</v>
      </c>
      <c r="AE305">
        <v>0.80263158000000001</v>
      </c>
      <c r="AF305">
        <v>0.48895898999999998</v>
      </c>
      <c r="AG305">
        <v>0.70588234999999999</v>
      </c>
      <c r="AH305">
        <v>9.4637219999999994E-2</v>
      </c>
      <c r="AI305">
        <v>0.36065574</v>
      </c>
      <c r="AJ305">
        <v>0.32786884999999999</v>
      </c>
      <c r="AK305">
        <v>0.31147541000000001</v>
      </c>
      <c r="AL305">
        <v>0.18032787</v>
      </c>
      <c r="AM305">
        <v>0.60655738000000003</v>
      </c>
      <c r="AN305">
        <v>0.21311474999999999</v>
      </c>
      <c r="AO305">
        <v>84.827194501768801</v>
      </c>
      <c r="AP305">
        <v>4.4729611378795697</v>
      </c>
      <c r="AQ305">
        <v>0</v>
      </c>
      <c r="AR305">
        <v>104.8</v>
      </c>
      <c r="AS305">
        <v>0.18032787</v>
      </c>
      <c r="AT305">
        <v>61</v>
      </c>
      <c r="AU305">
        <v>0.18927445000000001</v>
      </c>
      <c r="AV305">
        <v>0.28391167</v>
      </c>
      <c r="AW305">
        <v>0.221</v>
      </c>
      <c r="AX305">
        <v>0.28000000000000003</v>
      </c>
      <c r="AY305">
        <v>0.255</v>
      </c>
      <c r="AZ305" t="s">
        <v>630</v>
      </c>
      <c r="BA305">
        <v>22557</v>
      </c>
      <c r="BB305">
        <v>672279</v>
      </c>
    </row>
    <row r="306" spans="1:54" x14ac:dyDescent="0.3">
      <c r="A306" t="s">
        <v>220</v>
      </c>
      <c r="B306" t="s">
        <v>21</v>
      </c>
      <c r="C306">
        <v>41</v>
      </c>
      <c r="D306">
        <v>161</v>
      </c>
      <c r="E306">
        <v>4</v>
      </c>
      <c r="F306">
        <v>17</v>
      </c>
      <c r="G306">
        <v>15</v>
      </c>
      <c r="H306">
        <v>0</v>
      </c>
      <c r="I306">
        <v>0.243421052</v>
      </c>
      <c r="J306">
        <v>3.1055900000000001E-2</v>
      </c>
      <c r="K306">
        <v>0.16770186300000001</v>
      </c>
      <c r="L306">
        <v>0.26708074500000001</v>
      </c>
      <c r="M306">
        <v>0.40131578899999998</v>
      </c>
      <c r="N306">
        <v>0.15789473700000001</v>
      </c>
      <c r="O306">
        <v>0.26612903199999999</v>
      </c>
      <c r="P306">
        <v>1.75</v>
      </c>
      <c r="Q306">
        <v>0.140625</v>
      </c>
      <c r="R306">
        <v>0.546875</v>
      </c>
      <c r="S306">
        <v>0.3125</v>
      </c>
      <c r="T306">
        <v>0.25</v>
      </c>
      <c r="U306">
        <v>0.1</v>
      </c>
      <c r="V306">
        <v>4.2857142000000001E-2</v>
      </c>
      <c r="W306">
        <v>0.28959328454473698</v>
      </c>
      <c r="X306">
        <v>0.99121475580881202</v>
      </c>
      <c r="Y306">
        <v>84.651417156239006</v>
      </c>
      <c r="Z306">
        <v>0.34550562000000001</v>
      </c>
      <c r="AA306">
        <v>0.77611940000000001</v>
      </c>
      <c r="AB306">
        <v>0.53044871999999998</v>
      </c>
      <c r="AC306">
        <v>0.69105691000000002</v>
      </c>
      <c r="AD306">
        <v>0.86538462000000005</v>
      </c>
      <c r="AE306">
        <v>0.80060423000000003</v>
      </c>
      <c r="AF306">
        <v>0.42948718000000002</v>
      </c>
      <c r="AG306">
        <v>0.55900620999999995</v>
      </c>
      <c r="AH306">
        <v>0.10576923000000001</v>
      </c>
      <c r="AI306">
        <v>0.4609375</v>
      </c>
      <c r="AJ306">
        <v>0.3515625</v>
      </c>
      <c r="AK306">
        <v>0.1875</v>
      </c>
      <c r="AL306">
        <v>0.1953125</v>
      </c>
      <c r="AM306">
        <v>0.4921875</v>
      </c>
      <c r="AN306">
        <v>0.3125</v>
      </c>
      <c r="AO306">
        <v>88.525848388671804</v>
      </c>
      <c r="AP306">
        <v>8.0030345916747994</v>
      </c>
      <c r="AQ306">
        <v>4.6875E-2</v>
      </c>
      <c r="AR306">
        <v>107.81100000000001</v>
      </c>
      <c r="AS306">
        <v>0.4140625</v>
      </c>
      <c r="AT306">
        <v>128</v>
      </c>
      <c r="AU306">
        <v>0.125</v>
      </c>
      <c r="AV306">
        <v>0.23076922999999999</v>
      </c>
      <c r="AW306">
        <v>0.218</v>
      </c>
      <c r="AX306">
        <v>0.33700000000000002</v>
      </c>
      <c r="AY306">
        <v>0.254</v>
      </c>
      <c r="AZ306" t="s">
        <v>220</v>
      </c>
      <c r="BA306">
        <v>13185</v>
      </c>
      <c r="BB306">
        <v>606115</v>
      </c>
    </row>
    <row r="307" spans="1:54" x14ac:dyDescent="0.3">
      <c r="A307" t="s">
        <v>383</v>
      </c>
      <c r="B307" t="s">
        <v>40</v>
      </c>
      <c r="C307">
        <v>23</v>
      </c>
      <c r="D307">
        <v>83</v>
      </c>
      <c r="E307">
        <v>0</v>
      </c>
      <c r="F307">
        <v>7</v>
      </c>
      <c r="G307">
        <v>4</v>
      </c>
      <c r="H307">
        <v>0</v>
      </c>
      <c r="I307">
        <v>0.16176470500000001</v>
      </c>
      <c r="J307">
        <v>0.13253012</v>
      </c>
      <c r="K307">
        <v>0.34939758999999998</v>
      </c>
      <c r="L307">
        <v>0.28048780400000001</v>
      </c>
      <c r="M307">
        <v>0.20588235199999999</v>
      </c>
      <c r="N307">
        <v>4.4117647000000003E-2</v>
      </c>
      <c r="O307">
        <v>0.268292682</v>
      </c>
      <c r="P307">
        <v>1</v>
      </c>
      <c r="Q307">
        <v>0.21951219499999999</v>
      </c>
      <c r="R307">
        <v>0.39024390199999998</v>
      </c>
      <c r="S307">
        <v>0.39024390199999998</v>
      </c>
      <c r="T307">
        <v>0.25</v>
      </c>
      <c r="U307">
        <v>0</v>
      </c>
      <c r="V307">
        <v>0.125</v>
      </c>
      <c r="W307">
        <v>0.235805050628941</v>
      </c>
      <c r="X307">
        <v>-0.174521257179346</v>
      </c>
      <c r="Y307">
        <v>48.145451828280201</v>
      </c>
      <c r="Z307">
        <v>0.24413145999999999</v>
      </c>
      <c r="AA307">
        <v>0.68918919000000001</v>
      </c>
      <c r="AB307">
        <v>0.42659279999999999</v>
      </c>
      <c r="AC307">
        <v>0.5</v>
      </c>
      <c r="AD307">
        <v>0.78431373000000004</v>
      </c>
      <c r="AE307">
        <v>0.68831169000000003</v>
      </c>
      <c r="AF307">
        <v>0.40997230000000001</v>
      </c>
      <c r="AG307">
        <v>0.57831325</v>
      </c>
      <c r="AH307">
        <v>0.13259668999999999</v>
      </c>
      <c r="AI307">
        <v>0.51219512</v>
      </c>
      <c r="AJ307">
        <v>0.24390244</v>
      </c>
      <c r="AK307">
        <v>0.24390244</v>
      </c>
      <c r="AL307">
        <v>0.24390244</v>
      </c>
      <c r="AM307">
        <v>0.53658536999999995</v>
      </c>
      <c r="AN307">
        <v>0.21951219999999999</v>
      </c>
      <c r="AO307">
        <v>86.324123475609696</v>
      </c>
      <c r="AP307">
        <v>16.146270007621901</v>
      </c>
      <c r="AQ307">
        <v>4.7619050000000003E-2</v>
      </c>
      <c r="AR307">
        <v>111.518</v>
      </c>
      <c r="AS307">
        <v>0.35714286000000001</v>
      </c>
      <c r="AT307">
        <v>42</v>
      </c>
      <c r="AU307">
        <v>0.16022099000000001</v>
      </c>
      <c r="AV307">
        <v>0.29281768000000002</v>
      </c>
      <c r="AW307">
        <v>0.17799999999999999</v>
      </c>
      <c r="AX307">
        <v>0.23599999999999999</v>
      </c>
      <c r="AY307">
        <v>0.254</v>
      </c>
      <c r="AZ307" t="s">
        <v>383</v>
      </c>
      <c r="BA307">
        <v>29617</v>
      </c>
      <c r="BB307">
        <v>680779</v>
      </c>
    </row>
    <row r="308" spans="1:54" x14ac:dyDescent="0.3">
      <c r="A308" t="s">
        <v>542</v>
      </c>
      <c r="B308" t="s">
        <v>112</v>
      </c>
      <c r="C308">
        <v>29</v>
      </c>
      <c r="D308">
        <v>86</v>
      </c>
      <c r="E308">
        <v>3</v>
      </c>
      <c r="F308">
        <v>13</v>
      </c>
      <c r="G308">
        <v>15</v>
      </c>
      <c r="H308">
        <v>0</v>
      </c>
      <c r="I308">
        <v>0.177215189</v>
      </c>
      <c r="J308">
        <v>2.3255813E-2</v>
      </c>
      <c r="K308">
        <v>0.25581395299999998</v>
      </c>
      <c r="L308">
        <v>0.2</v>
      </c>
      <c r="M308">
        <v>0.329113924</v>
      </c>
      <c r="N308">
        <v>0.15189873500000001</v>
      </c>
      <c r="O308">
        <v>0.192982456</v>
      </c>
      <c r="P308">
        <v>1.0869565210000001</v>
      </c>
      <c r="Q308">
        <v>0.2</v>
      </c>
      <c r="R308">
        <v>0.41666666600000002</v>
      </c>
      <c r="S308">
        <v>0.383333333</v>
      </c>
      <c r="T308">
        <v>0.21739130400000001</v>
      </c>
      <c r="U308">
        <v>0.130434782</v>
      </c>
      <c r="V308">
        <v>0.08</v>
      </c>
      <c r="W308">
        <v>0.22739134816562401</v>
      </c>
      <c r="X308">
        <v>-0.59586807665764796</v>
      </c>
      <c r="Y308">
        <v>38.673152772717302</v>
      </c>
      <c r="Z308">
        <v>0.36216216000000001</v>
      </c>
      <c r="AA308">
        <v>0.70547945000000001</v>
      </c>
      <c r="AB308">
        <v>0.51359516999999999</v>
      </c>
      <c r="AC308">
        <v>0.65671641999999997</v>
      </c>
      <c r="AD308">
        <v>0.80582524</v>
      </c>
      <c r="AE308">
        <v>0.74705882000000001</v>
      </c>
      <c r="AF308">
        <v>0.44108761000000002</v>
      </c>
      <c r="AG308">
        <v>0.63953488000000003</v>
      </c>
      <c r="AH308">
        <v>0.12951807000000001</v>
      </c>
      <c r="AI308">
        <v>0.46666667000000001</v>
      </c>
      <c r="AJ308">
        <v>0.3</v>
      </c>
      <c r="AK308">
        <v>0.23333333000000001</v>
      </c>
      <c r="AL308">
        <v>0.26666666999999999</v>
      </c>
      <c r="AM308">
        <v>0.58333332999999998</v>
      </c>
      <c r="AN308">
        <v>0.15</v>
      </c>
      <c r="AO308">
        <v>86.274715169270806</v>
      </c>
      <c r="AP308">
        <v>15.766252644856699</v>
      </c>
      <c r="AQ308">
        <v>6.5573770000000003E-2</v>
      </c>
      <c r="AR308">
        <v>105.13800000000001</v>
      </c>
      <c r="AS308">
        <v>0.34426230000000002</v>
      </c>
      <c r="AT308">
        <v>61</v>
      </c>
      <c r="AU308">
        <v>0.16265060000000001</v>
      </c>
      <c r="AV308">
        <v>0.29216867000000002</v>
      </c>
      <c r="AW308">
        <v>0.215</v>
      </c>
      <c r="AX308">
        <v>0.33600000000000002</v>
      </c>
      <c r="AY308">
        <v>0.253</v>
      </c>
      <c r="AZ308" t="s">
        <v>542</v>
      </c>
      <c r="BA308">
        <v>12005</v>
      </c>
      <c r="BB308">
        <v>605361</v>
      </c>
    </row>
    <row r="309" spans="1:54" x14ac:dyDescent="0.3">
      <c r="A309" t="s">
        <v>455</v>
      </c>
      <c r="B309" t="s">
        <v>274</v>
      </c>
      <c r="C309">
        <v>36</v>
      </c>
      <c r="D309">
        <v>130</v>
      </c>
      <c r="E309">
        <v>0</v>
      </c>
      <c r="F309">
        <v>11</v>
      </c>
      <c r="G309">
        <v>1</v>
      </c>
      <c r="H309">
        <v>2</v>
      </c>
      <c r="I309">
        <v>0.2</v>
      </c>
      <c r="J309">
        <v>7.6923076000000007E-2</v>
      </c>
      <c r="K309">
        <v>0.13076922999999999</v>
      </c>
      <c r="L309">
        <v>0.26984126899999999</v>
      </c>
      <c r="M309">
        <v>0.21739130400000001</v>
      </c>
      <c r="N309">
        <v>1.7391304E-2</v>
      </c>
      <c r="O309">
        <v>0.234693877</v>
      </c>
      <c r="P309">
        <v>1.741935483</v>
      </c>
      <c r="Q309">
        <v>0.13265306099999999</v>
      </c>
      <c r="R309">
        <v>0.55102040799999996</v>
      </c>
      <c r="S309">
        <v>0.31632652999999999</v>
      </c>
      <c r="T309">
        <v>9.6774192999999994E-2</v>
      </c>
      <c r="U309">
        <v>0</v>
      </c>
      <c r="V309">
        <v>7.4074074000000004E-2</v>
      </c>
      <c r="W309">
        <v>0.229912511886112</v>
      </c>
      <c r="X309">
        <v>-0.29832219263946402</v>
      </c>
      <c r="Y309">
        <v>44.812454675447903</v>
      </c>
      <c r="Z309">
        <v>0.30555556</v>
      </c>
      <c r="AA309">
        <v>0.68472906</v>
      </c>
      <c r="AB309">
        <v>0.47472526999999998</v>
      </c>
      <c r="AC309">
        <v>0.71428570999999996</v>
      </c>
      <c r="AD309">
        <v>0.93525179999999997</v>
      </c>
      <c r="AE309">
        <v>0.85648148000000002</v>
      </c>
      <c r="AF309">
        <v>0.44615385000000002</v>
      </c>
      <c r="AG309">
        <v>0.65384615000000001</v>
      </c>
      <c r="AH309">
        <v>6.8131869999999997E-2</v>
      </c>
      <c r="AI309">
        <v>0.33333332999999998</v>
      </c>
      <c r="AJ309">
        <v>0.34313725</v>
      </c>
      <c r="AK309">
        <v>0.32352941000000002</v>
      </c>
      <c r="AL309">
        <v>0.12745097999999999</v>
      </c>
      <c r="AM309">
        <v>0.69607843000000003</v>
      </c>
      <c r="AN309">
        <v>0.17647059000000001</v>
      </c>
      <c r="AO309">
        <v>86.087123325892804</v>
      </c>
      <c r="AP309">
        <v>8.5042824258609695</v>
      </c>
      <c r="AQ309">
        <v>9.8039200000000007E-3</v>
      </c>
      <c r="AR309">
        <v>103.7</v>
      </c>
      <c r="AS309">
        <v>0.16666666999999999</v>
      </c>
      <c r="AT309">
        <v>102</v>
      </c>
      <c r="AU309">
        <v>0.17362637</v>
      </c>
      <c r="AV309">
        <v>0.24175824000000001</v>
      </c>
      <c r="AW309">
        <v>0.21299999999999999</v>
      </c>
      <c r="AX309">
        <v>0.27100000000000002</v>
      </c>
      <c r="AY309">
        <v>0.252</v>
      </c>
      <c r="AZ309" t="s">
        <v>455</v>
      </c>
      <c r="BA309">
        <v>19339</v>
      </c>
      <c r="BB309">
        <v>670032</v>
      </c>
    </row>
    <row r="310" spans="1:54" x14ac:dyDescent="0.3">
      <c r="A310" t="s">
        <v>657</v>
      </c>
      <c r="B310" t="s">
        <v>99</v>
      </c>
      <c r="C310">
        <v>26</v>
      </c>
      <c r="D310">
        <v>89</v>
      </c>
      <c r="E310">
        <v>1</v>
      </c>
      <c r="F310">
        <v>5</v>
      </c>
      <c r="G310">
        <v>6</v>
      </c>
      <c r="H310">
        <v>2</v>
      </c>
      <c r="I310">
        <v>0.17073170700000001</v>
      </c>
      <c r="J310">
        <v>2.2471910000000001E-2</v>
      </c>
      <c r="K310">
        <v>0.269662921</v>
      </c>
      <c r="L310">
        <v>0.195402298</v>
      </c>
      <c r="M310">
        <v>0.20731707299999999</v>
      </c>
      <c r="N310">
        <v>3.6585366000000001E-2</v>
      </c>
      <c r="O310">
        <v>0.22033898299999999</v>
      </c>
      <c r="P310">
        <v>0.95833333300000001</v>
      </c>
      <c r="Q310">
        <v>0.21666666600000001</v>
      </c>
      <c r="R310">
        <v>0.383333333</v>
      </c>
      <c r="S310">
        <v>0.4</v>
      </c>
      <c r="T310">
        <v>8.3333332999999996E-2</v>
      </c>
      <c r="U310">
        <v>4.1666665999999998E-2</v>
      </c>
      <c r="V310">
        <v>0.130434782</v>
      </c>
      <c r="W310">
        <v>0.18177364338403401</v>
      </c>
      <c r="X310">
        <v>-7.6646209593164399E-2</v>
      </c>
      <c r="Y310">
        <v>14.0795006472475</v>
      </c>
      <c r="Z310">
        <v>0.43016759999999998</v>
      </c>
      <c r="AA310">
        <v>0.71917808000000005</v>
      </c>
      <c r="AB310">
        <v>0.56000000000000005</v>
      </c>
      <c r="AC310">
        <v>0.66233766000000005</v>
      </c>
      <c r="AD310">
        <v>0.86666666999999997</v>
      </c>
      <c r="AE310">
        <v>0.78021978000000003</v>
      </c>
      <c r="AF310">
        <v>0.44923077</v>
      </c>
      <c r="AG310">
        <v>0.69662921</v>
      </c>
      <c r="AH310">
        <v>0.12307692000000001</v>
      </c>
      <c r="AI310">
        <v>0.37096773999999999</v>
      </c>
      <c r="AJ310">
        <v>0.35483871</v>
      </c>
      <c r="AK310">
        <v>0.27419355000000001</v>
      </c>
      <c r="AL310">
        <v>8.1967209999999999E-2</v>
      </c>
      <c r="AM310">
        <v>0.62295082000000002</v>
      </c>
      <c r="AN310">
        <v>0.29508197000000003</v>
      </c>
      <c r="AO310">
        <v>90.1885986328125</v>
      </c>
      <c r="AP310">
        <v>16.0579722086588</v>
      </c>
      <c r="AQ310">
        <v>4.8387100000000002E-2</v>
      </c>
      <c r="AR310">
        <v>108.78400000000001</v>
      </c>
      <c r="AS310">
        <v>0.37096773999999999</v>
      </c>
      <c r="AT310">
        <v>62</v>
      </c>
      <c r="AU310">
        <v>0.16</v>
      </c>
      <c r="AV310">
        <v>0.28307692000000001</v>
      </c>
      <c r="AW310">
        <v>0.219</v>
      </c>
      <c r="AX310">
        <v>0.33400000000000002</v>
      </c>
      <c r="AY310">
        <v>0.251</v>
      </c>
      <c r="AZ310" t="s">
        <v>446</v>
      </c>
      <c r="BA310">
        <v>9774</v>
      </c>
      <c r="BB310">
        <v>543877</v>
      </c>
    </row>
    <row r="311" spans="1:54" x14ac:dyDescent="0.3">
      <c r="A311" t="s">
        <v>354</v>
      </c>
      <c r="B311" t="s">
        <v>172</v>
      </c>
      <c r="C311">
        <v>36</v>
      </c>
      <c r="D311">
        <v>123</v>
      </c>
      <c r="E311">
        <v>3</v>
      </c>
      <c r="F311">
        <v>11</v>
      </c>
      <c r="G311">
        <v>11</v>
      </c>
      <c r="H311">
        <v>1</v>
      </c>
      <c r="I311">
        <v>0.17117117100000001</v>
      </c>
      <c r="J311">
        <v>9.7560974999999994E-2</v>
      </c>
      <c r="K311">
        <v>0.34959349499999998</v>
      </c>
      <c r="L311">
        <v>0.25203251999999998</v>
      </c>
      <c r="M311">
        <v>0.27027026999999998</v>
      </c>
      <c r="N311">
        <v>9.9099098999999996E-2</v>
      </c>
      <c r="O311">
        <v>0.24615384600000001</v>
      </c>
      <c r="P311">
        <v>0.69696969600000003</v>
      </c>
      <c r="Q311">
        <v>0.17647058800000001</v>
      </c>
      <c r="R311">
        <v>0.33823529400000002</v>
      </c>
      <c r="S311">
        <v>0.48529411700000002</v>
      </c>
      <c r="T311">
        <v>9.0909089999999998E-2</v>
      </c>
      <c r="U311">
        <v>9.0909089999999998E-2</v>
      </c>
      <c r="V311">
        <v>8.6956520999999995E-2</v>
      </c>
      <c r="W311">
        <v>0.23749094566360801</v>
      </c>
      <c r="X311">
        <v>0.128738987483907</v>
      </c>
      <c r="Y311">
        <v>53.078203928542699</v>
      </c>
      <c r="Z311">
        <v>0.29824560999999999</v>
      </c>
      <c r="AA311">
        <v>0.65690377</v>
      </c>
      <c r="AB311">
        <v>0.46183205999999999</v>
      </c>
      <c r="AC311">
        <v>0.51764706000000005</v>
      </c>
      <c r="AD311">
        <v>0.78980892000000003</v>
      </c>
      <c r="AE311">
        <v>0.69421487999999998</v>
      </c>
      <c r="AF311">
        <v>0.45610687</v>
      </c>
      <c r="AG311">
        <v>0.60162601999999998</v>
      </c>
      <c r="AH311">
        <v>0.14122137000000001</v>
      </c>
      <c r="AI311">
        <v>0.44117646999999999</v>
      </c>
      <c r="AJ311">
        <v>0.33823529000000002</v>
      </c>
      <c r="AK311">
        <v>0.22058823999999999</v>
      </c>
      <c r="AL311">
        <v>0.20588234999999999</v>
      </c>
      <c r="AM311">
        <v>0.54411765000000001</v>
      </c>
      <c r="AN311">
        <v>0.25</v>
      </c>
      <c r="AO311">
        <v>89.773609834558798</v>
      </c>
      <c r="AP311">
        <v>19.666631362017402</v>
      </c>
      <c r="AQ311">
        <v>5.8823529999999999E-2</v>
      </c>
      <c r="AR311">
        <v>107.208</v>
      </c>
      <c r="AS311">
        <v>0.42647058999999998</v>
      </c>
      <c r="AT311">
        <v>68</v>
      </c>
      <c r="AU311">
        <v>0.17557252000000001</v>
      </c>
      <c r="AV311">
        <v>0.31679389000000002</v>
      </c>
      <c r="AW311">
        <v>0.185</v>
      </c>
      <c r="AX311">
        <v>0.30399999999999999</v>
      </c>
      <c r="AY311">
        <v>0.251</v>
      </c>
      <c r="AZ311" t="s">
        <v>354</v>
      </c>
      <c r="BA311">
        <v>21865</v>
      </c>
      <c r="BB311">
        <v>666310</v>
      </c>
    </row>
    <row r="312" spans="1:54" x14ac:dyDescent="0.3">
      <c r="A312" t="s">
        <v>543</v>
      </c>
      <c r="B312" t="s">
        <v>272</v>
      </c>
      <c r="C312">
        <v>26</v>
      </c>
      <c r="D312">
        <v>94</v>
      </c>
      <c r="E312">
        <v>1</v>
      </c>
      <c r="F312">
        <v>7</v>
      </c>
      <c r="G312">
        <v>5</v>
      </c>
      <c r="H312">
        <v>2</v>
      </c>
      <c r="I312">
        <v>0.21839080399999999</v>
      </c>
      <c r="J312">
        <v>4.2553190999999997E-2</v>
      </c>
      <c r="K312">
        <v>0.244680851</v>
      </c>
      <c r="L312">
        <v>0.26881720399999998</v>
      </c>
      <c r="M312">
        <v>0.27586206800000002</v>
      </c>
      <c r="N312">
        <v>5.7471264000000001E-2</v>
      </c>
      <c r="O312">
        <v>0.28571428500000001</v>
      </c>
      <c r="P312">
        <v>0.821428571</v>
      </c>
      <c r="Q312">
        <v>0.203125</v>
      </c>
      <c r="R312">
        <v>0.359375</v>
      </c>
      <c r="S312">
        <v>0.4375</v>
      </c>
      <c r="T312">
        <v>0.10714285699999999</v>
      </c>
      <c r="U312">
        <v>3.5714284999999998E-2</v>
      </c>
      <c r="V312">
        <v>4.3478259999999998E-2</v>
      </c>
      <c r="W312">
        <v>0.24901699122562199</v>
      </c>
      <c r="X312">
        <v>-0.17288239325883401</v>
      </c>
      <c r="Y312">
        <v>63.418493231601502</v>
      </c>
      <c r="Z312">
        <v>0.42857142999999998</v>
      </c>
      <c r="AA312">
        <v>0.68032786999999995</v>
      </c>
      <c r="AB312">
        <v>0.52108434000000003</v>
      </c>
      <c r="AC312">
        <v>0.77777777999999997</v>
      </c>
      <c r="AD312">
        <v>0.81927711000000003</v>
      </c>
      <c r="AE312">
        <v>0.79768786000000003</v>
      </c>
      <c r="AF312">
        <v>0.36746988000000003</v>
      </c>
      <c r="AG312">
        <v>0.68085105999999995</v>
      </c>
      <c r="AH312">
        <v>0.10510511</v>
      </c>
      <c r="AI312">
        <v>0.4375</v>
      </c>
      <c r="AJ312">
        <v>0.28125</v>
      </c>
      <c r="AK312">
        <v>0.28125</v>
      </c>
      <c r="AL312">
        <v>0.15625</v>
      </c>
      <c r="AM312">
        <v>0.546875</v>
      </c>
      <c r="AN312">
        <v>0.296875</v>
      </c>
      <c r="AO312">
        <v>89.316833496093693</v>
      </c>
      <c r="AP312">
        <v>15.930080413818301</v>
      </c>
      <c r="AQ312">
        <v>3.0769230000000002E-2</v>
      </c>
      <c r="AR312">
        <v>112.413</v>
      </c>
      <c r="AS312">
        <v>0.35384615000000003</v>
      </c>
      <c r="AT312">
        <v>65</v>
      </c>
      <c r="AU312">
        <v>0.14714715</v>
      </c>
      <c r="AV312">
        <v>0.25225225000000001</v>
      </c>
      <c r="AW312">
        <v>0.20699999999999999</v>
      </c>
      <c r="AX312">
        <v>0.307</v>
      </c>
      <c r="AY312">
        <v>0.251</v>
      </c>
      <c r="AZ312" t="s">
        <v>543</v>
      </c>
      <c r="BA312">
        <v>23986</v>
      </c>
      <c r="BB312">
        <v>678554</v>
      </c>
    </row>
    <row r="313" spans="1:54" x14ac:dyDescent="0.3">
      <c r="A313" t="s">
        <v>208</v>
      </c>
      <c r="B313" t="s">
        <v>85</v>
      </c>
      <c r="C313">
        <v>39</v>
      </c>
      <c r="D313">
        <v>138</v>
      </c>
      <c r="E313">
        <v>6</v>
      </c>
      <c r="F313">
        <v>17</v>
      </c>
      <c r="G313">
        <v>18</v>
      </c>
      <c r="H313">
        <v>6</v>
      </c>
      <c r="I313">
        <v>0.18253968200000001</v>
      </c>
      <c r="J313">
        <v>5.7971014000000001E-2</v>
      </c>
      <c r="K313">
        <v>0.26086956500000003</v>
      </c>
      <c r="L313">
        <v>0.233576642</v>
      </c>
      <c r="M313">
        <v>0.34920634900000003</v>
      </c>
      <c r="N313">
        <v>0.16666666699999999</v>
      </c>
      <c r="O313">
        <v>0.19767441799999999</v>
      </c>
      <c r="P313">
        <v>0.79545454500000001</v>
      </c>
      <c r="Q313">
        <v>0.141304347</v>
      </c>
      <c r="R313">
        <v>0.38043478200000003</v>
      </c>
      <c r="S313">
        <v>0.47826086899999998</v>
      </c>
      <c r="T313">
        <v>0.13636363600000001</v>
      </c>
      <c r="U313">
        <v>0.13636363600000001</v>
      </c>
      <c r="V313">
        <v>2.8571427999999999E-2</v>
      </c>
      <c r="W313">
        <v>0.25675602768459399</v>
      </c>
      <c r="X313">
        <v>0.126379865311356</v>
      </c>
      <c r="Y313">
        <v>66.474064594119199</v>
      </c>
      <c r="Z313">
        <v>0.3180212</v>
      </c>
      <c r="AA313">
        <v>0.74273858999999998</v>
      </c>
      <c r="AB313">
        <v>0.51335878000000001</v>
      </c>
      <c r="AC313">
        <v>0.56666667000000004</v>
      </c>
      <c r="AD313">
        <v>0.92178771000000004</v>
      </c>
      <c r="AE313">
        <v>0.80297397999999998</v>
      </c>
      <c r="AF313">
        <v>0.45992366000000001</v>
      </c>
      <c r="AG313">
        <v>0.60144927999999998</v>
      </c>
      <c r="AH313">
        <v>0.10114504000000001</v>
      </c>
      <c r="AI313">
        <v>0.41304348000000002</v>
      </c>
      <c r="AJ313">
        <v>0.40217391000000002</v>
      </c>
      <c r="AK313">
        <v>0.18478261000000001</v>
      </c>
      <c r="AL313">
        <v>0.14130435</v>
      </c>
      <c r="AM313">
        <v>0.64130434999999997</v>
      </c>
      <c r="AN313">
        <v>0.21739130000000001</v>
      </c>
      <c r="AO313">
        <v>89.450163468070599</v>
      </c>
      <c r="AP313">
        <v>20.090910538383099</v>
      </c>
      <c r="AQ313">
        <v>6.4516130000000005E-2</v>
      </c>
      <c r="AR313">
        <v>106.42400000000001</v>
      </c>
      <c r="AS313">
        <v>0.36559140000000001</v>
      </c>
      <c r="AT313">
        <v>93</v>
      </c>
      <c r="AU313">
        <v>0.13740458</v>
      </c>
      <c r="AV313">
        <v>0.23854961999999999</v>
      </c>
      <c r="AW313">
        <v>0.19900000000000001</v>
      </c>
      <c r="AX313">
        <v>0.32100000000000001</v>
      </c>
      <c r="AY313">
        <v>0.25</v>
      </c>
      <c r="AZ313" t="s">
        <v>208</v>
      </c>
      <c r="BA313">
        <v>17929</v>
      </c>
      <c r="BB313">
        <v>656775</v>
      </c>
    </row>
    <row r="314" spans="1:54" x14ac:dyDescent="0.3">
      <c r="A314" t="s">
        <v>619</v>
      </c>
      <c r="B314" t="s">
        <v>172</v>
      </c>
      <c r="C314">
        <v>31</v>
      </c>
      <c r="D314">
        <v>100</v>
      </c>
      <c r="E314">
        <v>3</v>
      </c>
      <c r="F314">
        <v>10</v>
      </c>
      <c r="G314">
        <v>11</v>
      </c>
      <c r="H314">
        <v>2</v>
      </c>
      <c r="I314">
        <v>0.188888888</v>
      </c>
      <c r="J314">
        <v>0.08</v>
      </c>
      <c r="K314">
        <v>0.37</v>
      </c>
      <c r="L314">
        <v>0.262626262</v>
      </c>
      <c r="M314">
        <v>0.4</v>
      </c>
      <c r="N314">
        <v>0.21111111199999999</v>
      </c>
      <c r="O314">
        <v>0.28000000000000003</v>
      </c>
      <c r="P314">
        <v>1.3888888880000001</v>
      </c>
      <c r="Q314">
        <v>0.188679245</v>
      </c>
      <c r="R314">
        <v>0.47169811299999997</v>
      </c>
      <c r="S314">
        <v>0.339622641</v>
      </c>
      <c r="T314">
        <v>0.111111111</v>
      </c>
      <c r="U314">
        <v>0.16666666599999999</v>
      </c>
      <c r="V314">
        <v>0.12</v>
      </c>
      <c r="W314">
        <v>0.291057298279771</v>
      </c>
      <c r="X314">
        <v>0.20430212139901999</v>
      </c>
      <c r="Y314">
        <v>89.797630521949699</v>
      </c>
      <c r="Z314">
        <v>0.31441047999999999</v>
      </c>
      <c r="AA314">
        <v>0.80116958999999999</v>
      </c>
      <c r="AB314">
        <v>0.52249999999999996</v>
      </c>
      <c r="AC314">
        <v>0.41666667000000002</v>
      </c>
      <c r="AD314">
        <v>0.69343065999999998</v>
      </c>
      <c r="AE314">
        <v>0.59808612000000005</v>
      </c>
      <c r="AF314">
        <v>0.42749999999999999</v>
      </c>
      <c r="AG314">
        <v>0.61</v>
      </c>
      <c r="AH314">
        <v>0.20947631</v>
      </c>
      <c r="AI314">
        <v>0.51851851999999998</v>
      </c>
      <c r="AJ314">
        <v>0.31481481</v>
      </c>
      <c r="AK314">
        <v>0.16666666999999999</v>
      </c>
      <c r="AL314">
        <v>0.16666666999999999</v>
      </c>
      <c r="AM314">
        <v>0.5</v>
      </c>
      <c r="AN314">
        <v>0.33333332999999998</v>
      </c>
      <c r="AO314">
        <v>88.857200766509393</v>
      </c>
      <c r="AP314">
        <v>10.8176453788325</v>
      </c>
      <c r="AQ314">
        <v>9.2592590000000002E-2</v>
      </c>
      <c r="AR314">
        <v>110.687</v>
      </c>
      <c r="AS314">
        <v>0.44444444</v>
      </c>
      <c r="AT314">
        <v>54</v>
      </c>
      <c r="AU314">
        <v>0.12468828</v>
      </c>
      <c r="AV314">
        <v>0.33416458999999998</v>
      </c>
      <c r="AW314">
        <v>0.17699999999999999</v>
      </c>
      <c r="AX314">
        <v>0.307</v>
      </c>
      <c r="AY314">
        <v>0.25</v>
      </c>
      <c r="AZ314" t="s">
        <v>619</v>
      </c>
      <c r="BA314">
        <v>19151</v>
      </c>
      <c r="BB314">
        <v>664314</v>
      </c>
    </row>
    <row r="315" spans="1:54" x14ac:dyDescent="0.3">
      <c r="A315" t="s">
        <v>613</v>
      </c>
      <c r="B315" t="s">
        <v>172</v>
      </c>
      <c r="C315">
        <v>28</v>
      </c>
      <c r="D315">
        <v>91</v>
      </c>
      <c r="E315">
        <v>1</v>
      </c>
      <c r="F315">
        <v>9</v>
      </c>
      <c r="G315">
        <v>8</v>
      </c>
      <c r="H315">
        <v>3</v>
      </c>
      <c r="I315">
        <v>0.21590909</v>
      </c>
      <c r="J315">
        <v>2.1978021E-2</v>
      </c>
      <c r="K315">
        <v>0.32967032899999998</v>
      </c>
      <c r="L315">
        <v>0.24175824100000001</v>
      </c>
      <c r="M315">
        <v>0.31818181800000001</v>
      </c>
      <c r="N315">
        <v>0.10227272799999999</v>
      </c>
      <c r="O315">
        <v>0.31578947299999999</v>
      </c>
      <c r="P315">
        <v>2.2857142850000001</v>
      </c>
      <c r="Q315">
        <v>0.20689655100000001</v>
      </c>
      <c r="R315">
        <v>0.551724137</v>
      </c>
      <c r="S315">
        <v>0.24137931000000001</v>
      </c>
      <c r="T315">
        <v>0.14285714199999999</v>
      </c>
      <c r="U315">
        <v>7.1428570999999996E-2</v>
      </c>
      <c r="V315">
        <v>9.375E-2</v>
      </c>
      <c r="W315">
        <v>0.24762530510242101</v>
      </c>
      <c r="X315">
        <v>-0.214427639339206</v>
      </c>
      <c r="Y315">
        <v>60.025249028873297</v>
      </c>
      <c r="Z315">
        <v>0.46242775000000003</v>
      </c>
      <c r="AA315">
        <v>0.80714286000000002</v>
      </c>
      <c r="AB315">
        <v>0.61661341999999997</v>
      </c>
      <c r="AC315">
        <v>0.46250000000000002</v>
      </c>
      <c r="AD315">
        <v>0.78761062000000004</v>
      </c>
      <c r="AE315">
        <v>0.65284973999999996</v>
      </c>
      <c r="AF315">
        <v>0.44728435</v>
      </c>
      <c r="AG315">
        <v>0.72527472999999998</v>
      </c>
      <c r="AH315">
        <v>0.21405751000000001</v>
      </c>
      <c r="AI315">
        <v>0.37931034000000002</v>
      </c>
      <c r="AJ315">
        <v>0.37931034000000002</v>
      </c>
      <c r="AK315">
        <v>0.24137931000000001</v>
      </c>
      <c r="AL315">
        <v>0.17241379000000001</v>
      </c>
      <c r="AM315">
        <v>0.55172414000000003</v>
      </c>
      <c r="AN315">
        <v>0.27586207000000001</v>
      </c>
      <c r="AO315">
        <v>88.915965113146498</v>
      </c>
      <c r="AP315">
        <v>3.5630643121127399</v>
      </c>
      <c r="AQ315">
        <v>3.4482760000000001E-2</v>
      </c>
      <c r="AR315">
        <v>109.1</v>
      </c>
      <c r="AS315">
        <v>0.36206896999999999</v>
      </c>
      <c r="AT315">
        <v>58</v>
      </c>
      <c r="AU315">
        <v>9.265176E-2</v>
      </c>
      <c r="AV315">
        <v>0.30670926999999998</v>
      </c>
      <c r="AW315">
        <v>0.218</v>
      </c>
      <c r="AX315">
        <v>0.32500000000000001</v>
      </c>
      <c r="AY315">
        <v>0.248</v>
      </c>
      <c r="AZ315" t="s">
        <v>613</v>
      </c>
      <c r="BA315">
        <v>22563</v>
      </c>
      <c r="BB315">
        <v>672356</v>
      </c>
    </row>
    <row r="316" spans="1:54" x14ac:dyDescent="0.3">
      <c r="A316" t="s">
        <v>227</v>
      </c>
      <c r="B316" t="s">
        <v>279</v>
      </c>
      <c r="C316">
        <v>25</v>
      </c>
      <c r="D316">
        <v>100</v>
      </c>
      <c r="E316">
        <v>2</v>
      </c>
      <c r="F316">
        <v>5</v>
      </c>
      <c r="G316">
        <v>6</v>
      </c>
      <c r="H316">
        <v>0</v>
      </c>
      <c r="I316">
        <v>0.147368421</v>
      </c>
      <c r="J316">
        <v>0.03</v>
      </c>
      <c r="K316">
        <v>0.17</v>
      </c>
      <c r="L316">
        <v>0.19</v>
      </c>
      <c r="M316">
        <v>0.221052631</v>
      </c>
      <c r="N316">
        <v>7.368421E-2</v>
      </c>
      <c r="O316">
        <v>0.15789473600000001</v>
      </c>
      <c r="P316">
        <v>0.88235294099999995</v>
      </c>
      <c r="Q316">
        <v>0.179487179</v>
      </c>
      <c r="R316">
        <v>0.384615384</v>
      </c>
      <c r="S316">
        <v>0.435897435</v>
      </c>
      <c r="T316">
        <v>0.264705882</v>
      </c>
      <c r="U316">
        <v>5.8823528999999999E-2</v>
      </c>
      <c r="V316">
        <v>0</v>
      </c>
      <c r="W316">
        <v>0.18820805907249399</v>
      </c>
      <c r="X316">
        <v>-1.0312081629523899</v>
      </c>
      <c r="Y316">
        <v>16.846346066491598</v>
      </c>
      <c r="Z316">
        <v>0.36097561</v>
      </c>
      <c r="AA316">
        <v>0.69536423999999997</v>
      </c>
      <c r="AB316">
        <v>0.50280899000000001</v>
      </c>
      <c r="AC316">
        <v>0.77027027000000003</v>
      </c>
      <c r="AD316">
        <v>0.94285713999999998</v>
      </c>
      <c r="AE316">
        <v>0.87150837999999997</v>
      </c>
      <c r="AF316">
        <v>0.42415730000000001</v>
      </c>
      <c r="AG316">
        <v>0.64</v>
      </c>
      <c r="AH316">
        <v>6.4606739999999996E-2</v>
      </c>
      <c r="AI316">
        <v>0.44871794999999998</v>
      </c>
      <c r="AJ316">
        <v>0.37179487</v>
      </c>
      <c r="AK316">
        <v>0.17948718</v>
      </c>
      <c r="AL316">
        <v>0.26923077000000001</v>
      </c>
      <c r="AM316">
        <v>0.42307692000000002</v>
      </c>
      <c r="AN316">
        <v>0.30769231000000002</v>
      </c>
      <c r="AO316">
        <v>86.019681490384599</v>
      </c>
      <c r="AP316">
        <v>19.486592610677</v>
      </c>
      <c r="AQ316">
        <v>2.5641029999999999E-2</v>
      </c>
      <c r="AR316">
        <v>106.84399999999999</v>
      </c>
      <c r="AS316">
        <v>0.26923077000000001</v>
      </c>
      <c r="AT316">
        <v>78</v>
      </c>
      <c r="AU316">
        <v>0.18820224999999999</v>
      </c>
      <c r="AV316">
        <v>0.25280899000000001</v>
      </c>
      <c r="AW316">
        <v>0.21</v>
      </c>
      <c r="AX316">
        <v>0.30099999999999999</v>
      </c>
      <c r="AY316">
        <v>0.24399999999999999</v>
      </c>
      <c r="AZ316" t="s">
        <v>227</v>
      </c>
      <c r="BA316">
        <v>19610</v>
      </c>
      <c r="BB316">
        <v>660688</v>
      </c>
    </row>
    <row r="317" spans="1:54" x14ac:dyDescent="0.3">
      <c r="A317" t="s">
        <v>91</v>
      </c>
      <c r="B317" t="s">
        <v>42</v>
      </c>
      <c r="C317">
        <v>26</v>
      </c>
      <c r="D317">
        <v>93</v>
      </c>
      <c r="E317">
        <v>2</v>
      </c>
      <c r="F317">
        <v>9</v>
      </c>
      <c r="G317">
        <v>2</v>
      </c>
      <c r="H317">
        <v>0</v>
      </c>
      <c r="I317">
        <v>0.19318181800000001</v>
      </c>
      <c r="J317">
        <v>4.3010751999999999E-2</v>
      </c>
      <c r="K317">
        <v>0.26881720399999998</v>
      </c>
      <c r="L317">
        <v>0.236559139</v>
      </c>
      <c r="M317">
        <v>0.30681818100000002</v>
      </c>
      <c r="N317">
        <v>0.113636363</v>
      </c>
      <c r="O317">
        <v>0.24590163900000001</v>
      </c>
      <c r="P317">
        <v>2.411764705</v>
      </c>
      <c r="Q317">
        <v>7.9365079000000005E-2</v>
      </c>
      <c r="R317">
        <v>0.65079365</v>
      </c>
      <c r="S317">
        <v>0.26984126899999999</v>
      </c>
      <c r="T317">
        <v>5.8823528999999999E-2</v>
      </c>
      <c r="U317">
        <v>0.117647058</v>
      </c>
      <c r="V317">
        <v>7.3170731000000003E-2</v>
      </c>
      <c r="W317">
        <v>0.24316256789750901</v>
      </c>
      <c r="X317">
        <v>-0.54701448500677596</v>
      </c>
      <c r="Y317">
        <v>59.466764030611202</v>
      </c>
      <c r="Z317">
        <v>0.33149170999999999</v>
      </c>
      <c r="AA317">
        <v>0.76219512</v>
      </c>
      <c r="AB317">
        <v>0.53623187999999999</v>
      </c>
      <c r="AC317">
        <v>0.55000000000000004</v>
      </c>
      <c r="AD317">
        <v>0.71199999999999997</v>
      </c>
      <c r="AE317">
        <v>0.65945946</v>
      </c>
      <c r="AF317">
        <v>0.47536232</v>
      </c>
      <c r="AG317">
        <v>0.70967742</v>
      </c>
      <c r="AH317">
        <v>0.18260870000000001</v>
      </c>
      <c r="AI317">
        <v>0.39682539999999999</v>
      </c>
      <c r="AJ317">
        <v>0.36507937000000001</v>
      </c>
      <c r="AK317">
        <v>0.23809524000000001</v>
      </c>
      <c r="AL317">
        <v>9.5238100000000006E-2</v>
      </c>
      <c r="AM317">
        <v>0.61904762000000002</v>
      </c>
      <c r="AN317">
        <v>0.28571428999999998</v>
      </c>
      <c r="AO317">
        <v>91.635624054939498</v>
      </c>
      <c r="AP317">
        <v>5.21227732012348</v>
      </c>
      <c r="AQ317">
        <v>7.9365080000000005E-2</v>
      </c>
      <c r="AR317">
        <v>111.361</v>
      </c>
      <c r="AS317">
        <v>0.47619048000000003</v>
      </c>
      <c r="AT317">
        <v>63</v>
      </c>
      <c r="AU317">
        <v>0.14492753999999999</v>
      </c>
      <c r="AV317">
        <v>0.32753622999999998</v>
      </c>
      <c r="AW317">
        <v>0.19600000000000001</v>
      </c>
      <c r="AX317">
        <v>0.314</v>
      </c>
      <c r="AY317">
        <v>0.24299999999999999</v>
      </c>
      <c r="AZ317" t="s">
        <v>91</v>
      </c>
      <c r="BA317">
        <v>16219</v>
      </c>
      <c r="BB317">
        <v>605204</v>
      </c>
    </row>
    <row r="318" spans="1:54" x14ac:dyDescent="0.3">
      <c r="A318" t="s">
        <v>226</v>
      </c>
      <c r="B318" t="s">
        <v>19</v>
      </c>
      <c r="C318">
        <v>28</v>
      </c>
      <c r="D318">
        <v>77</v>
      </c>
      <c r="E318">
        <v>1</v>
      </c>
      <c r="F318">
        <v>6</v>
      </c>
      <c r="G318">
        <v>7</v>
      </c>
      <c r="H318">
        <v>2</v>
      </c>
      <c r="I318">
        <v>0.22535211199999999</v>
      </c>
      <c r="J318">
        <v>6.4935064000000001E-2</v>
      </c>
      <c r="K318">
        <v>0.28571428500000001</v>
      </c>
      <c r="L318">
        <v>0.27631578899999998</v>
      </c>
      <c r="M318">
        <v>0.30985915400000003</v>
      </c>
      <c r="N318">
        <v>8.4507042000000004E-2</v>
      </c>
      <c r="O318">
        <v>0.3125</v>
      </c>
      <c r="P318">
        <v>2.5</v>
      </c>
      <c r="Q318">
        <v>0.125</v>
      </c>
      <c r="R318">
        <v>0.625</v>
      </c>
      <c r="S318">
        <v>0.25</v>
      </c>
      <c r="T318">
        <v>0</v>
      </c>
      <c r="U318">
        <v>8.3333332999999996E-2</v>
      </c>
      <c r="V318">
        <v>0.1</v>
      </c>
      <c r="W318">
        <v>0.26453775559601</v>
      </c>
      <c r="X318">
        <v>0.30899794706350903</v>
      </c>
      <c r="Y318">
        <v>70.915625031392096</v>
      </c>
      <c r="Z318">
        <v>0.33898305000000001</v>
      </c>
      <c r="AA318">
        <v>0.74603174999999999</v>
      </c>
      <c r="AB318">
        <v>0.50825083000000004</v>
      </c>
      <c r="AC318">
        <v>0.55000000000000004</v>
      </c>
      <c r="AD318">
        <v>0.78723403999999997</v>
      </c>
      <c r="AE318">
        <v>0.69480518999999996</v>
      </c>
      <c r="AF318">
        <v>0.41584157999999999</v>
      </c>
      <c r="AG318">
        <v>0.62337662000000005</v>
      </c>
      <c r="AH318">
        <v>0.15511551000000001</v>
      </c>
      <c r="AI318">
        <v>0.42</v>
      </c>
      <c r="AJ318">
        <v>0.32</v>
      </c>
      <c r="AK318">
        <v>0.26</v>
      </c>
      <c r="AL318">
        <v>0.14000000000000001</v>
      </c>
      <c r="AM318">
        <v>0.66</v>
      </c>
      <c r="AN318">
        <v>0.2</v>
      </c>
      <c r="AO318">
        <v>86.170928955078097</v>
      </c>
      <c r="AP318">
        <v>-0.43627746899922598</v>
      </c>
      <c r="AQ318">
        <v>0.02</v>
      </c>
      <c r="AR318">
        <v>104.35</v>
      </c>
      <c r="AS318">
        <v>0.32</v>
      </c>
      <c r="AT318">
        <v>50</v>
      </c>
      <c r="AU318">
        <v>0.12541253999999999</v>
      </c>
      <c r="AV318">
        <v>0.28052804999999997</v>
      </c>
      <c r="AW318">
        <v>0.19600000000000001</v>
      </c>
      <c r="AX318">
        <v>0.26900000000000002</v>
      </c>
      <c r="AY318">
        <v>0.23300000000000001</v>
      </c>
      <c r="AZ318" t="s">
        <v>226</v>
      </c>
      <c r="BA318">
        <v>11038</v>
      </c>
      <c r="BB318">
        <v>595281</v>
      </c>
    </row>
    <row r="319" spans="1:54" x14ac:dyDescent="0.3">
      <c r="A319" t="s">
        <v>634</v>
      </c>
      <c r="B319" t="s">
        <v>42</v>
      </c>
      <c r="C319">
        <v>28</v>
      </c>
      <c r="D319">
        <v>77</v>
      </c>
      <c r="E319">
        <v>1</v>
      </c>
      <c r="F319">
        <v>4</v>
      </c>
      <c r="G319">
        <v>3</v>
      </c>
      <c r="H319">
        <v>0</v>
      </c>
      <c r="I319">
        <v>0.171428571</v>
      </c>
      <c r="J319">
        <v>6.4935064000000001E-2</v>
      </c>
      <c r="K319">
        <v>0.24675324600000001</v>
      </c>
      <c r="L319">
        <v>0.22666666599999999</v>
      </c>
      <c r="M319">
        <v>0.242857142</v>
      </c>
      <c r="N319">
        <v>7.1428570999999996E-2</v>
      </c>
      <c r="O319">
        <v>0.22</v>
      </c>
      <c r="P319">
        <v>2.3333333330000001</v>
      </c>
      <c r="Q319">
        <v>0.2</v>
      </c>
      <c r="R319">
        <v>0.56000000000000005</v>
      </c>
      <c r="S319">
        <v>0.24</v>
      </c>
      <c r="T319">
        <v>8.3333332999999996E-2</v>
      </c>
      <c r="U319">
        <v>8.3333332999999996E-2</v>
      </c>
      <c r="V319">
        <v>7.1428570999999996E-2</v>
      </c>
      <c r="W319">
        <v>0.215362796783447</v>
      </c>
      <c r="X319">
        <v>-0.49871842323281801</v>
      </c>
      <c r="Y319">
        <v>40.410180842076002</v>
      </c>
      <c r="Z319">
        <v>0.34693878</v>
      </c>
      <c r="AA319">
        <v>0.61946902999999998</v>
      </c>
      <c r="AB319">
        <v>0.46538462000000003</v>
      </c>
      <c r="AC319">
        <v>0.58823528999999997</v>
      </c>
      <c r="AD319">
        <v>0.9</v>
      </c>
      <c r="AE319">
        <v>0.76859504000000001</v>
      </c>
      <c r="AF319">
        <v>0.43461538</v>
      </c>
      <c r="AG319">
        <v>0.59740260000000001</v>
      </c>
      <c r="AH319">
        <v>0.10769231</v>
      </c>
      <c r="AI319">
        <v>0.41509434000000001</v>
      </c>
      <c r="AJ319">
        <v>0.26415094</v>
      </c>
      <c r="AK319">
        <v>0.32075471999999999</v>
      </c>
      <c r="AL319">
        <v>0.20754717</v>
      </c>
      <c r="AM319">
        <v>0.58490565999999999</v>
      </c>
      <c r="AN319">
        <v>0.20754717</v>
      </c>
      <c r="AO319">
        <v>83.877246093750003</v>
      </c>
      <c r="AP319">
        <v>8.2633239746093707</v>
      </c>
      <c r="AQ319">
        <v>1.886792E-2</v>
      </c>
      <c r="AR319">
        <v>104.642</v>
      </c>
      <c r="AS319">
        <v>0.15094340000000001</v>
      </c>
      <c r="AT319">
        <v>53</v>
      </c>
      <c r="AU319">
        <v>0.18846154000000001</v>
      </c>
      <c r="AV319">
        <v>0.29615385</v>
      </c>
      <c r="AW319">
        <v>0.20599999999999999</v>
      </c>
      <c r="AX319">
        <v>0.255</v>
      </c>
      <c r="AY319">
        <v>0.23300000000000001</v>
      </c>
      <c r="AZ319" t="s">
        <v>634</v>
      </c>
      <c r="BA319">
        <v>22277</v>
      </c>
      <c r="BB319">
        <v>669397</v>
      </c>
    </row>
    <row r="320" spans="1:54" x14ac:dyDescent="0.3">
      <c r="A320" t="s">
        <v>68</v>
      </c>
      <c r="B320" t="s">
        <v>69</v>
      </c>
      <c r="C320">
        <v>26</v>
      </c>
      <c r="D320">
        <v>103</v>
      </c>
      <c r="E320">
        <v>1</v>
      </c>
      <c r="F320">
        <v>11</v>
      </c>
      <c r="G320">
        <v>7</v>
      </c>
      <c r="H320">
        <v>2</v>
      </c>
      <c r="I320">
        <v>0.17021276499999999</v>
      </c>
      <c r="J320">
        <v>8.7378639999999994E-2</v>
      </c>
      <c r="K320">
        <v>0.35922330000000002</v>
      </c>
      <c r="L320">
        <v>0.242718446</v>
      </c>
      <c r="M320">
        <v>0.27659574399999998</v>
      </c>
      <c r="N320">
        <v>0.106382979</v>
      </c>
      <c r="O320">
        <v>0.26785714199999999</v>
      </c>
      <c r="P320">
        <v>1.47368421</v>
      </c>
      <c r="Q320">
        <v>0.175438596</v>
      </c>
      <c r="R320">
        <v>0.49122807000000002</v>
      </c>
      <c r="S320">
        <v>0.33333333300000001</v>
      </c>
      <c r="T320">
        <v>0.15789473600000001</v>
      </c>
      <c r="U320">
        <v>5.2631577999999998E-2</v>
      </c>
      <c r="V320">
        <v>7.1428570999999996E-2</v>
      </c>
      <c r="W320">
        <v>0.23217072966051999</v>
      </c>
      <c r="X320">
        <v>-0.62997016612332002</v>
      </c>
      <c r="Y320">
        <v>31.962637756328899</v>
      </c>
      <c r="Z320">
        <v>0.27372263000000002</v>
      </c>
      <c r="AA320">
        <v>0.56666667000000004</v>
      </c>
      <c r="AB320">
        <v>0.38986784000000002</v>
      </c>
      <c r="AC320">
        <v>0.61333333000000001</v>
      </c>
      <c r="AD320">
        <v>0.84313724999999995</v>
      </c>
      <c r="AE320">
        <v>0.74576271000000005</v>
      </c>
      <c r="AF320">
        <v>0.39647577000000001</v>
      </c>
      <c r="AG320">
        <v>0.63106795999999998</v>
      </c>
      <c r="AH320">
        <v>9.8901100000000006E-2</v>
      </c>
      <c r="AI320">
        <v>0.31578947000000002</v>
      </c>
      <c r="AJ320">
        <v>0.42105262999999998</v>
      </c>
      <c r="AK320">
        <v>0.26315789000000001</v>
      </c>
      <c r="AL320">
        <v>0.1754386</v>
      </c>
      <c r="AM320">
        <v>0.50877192999999998</v>
      </c>
      <c r="AN320">
        <v>0.31578947000000002</v>
      </c>
      <c r="AO320">
        <v>89.210552014802602</v>
      </c>
      <c r="AP320">
        <v>8.7315995065789398</v>
      </c>
      <c r="AQ320">
        <v>3.5087720000000003E-2</v>
      </c>
      <c r="AR320">
        <v>112.003</v>
      </c>
      <c r="AS320">
        <v>0.42105262999999998</v>
      </c>
      <c r="AT320">
        <v>57</v>
      </c>
      <c r="AU320">
        <v>0.25274724999999998</v>
      </c>
      <c r="AV320">
        <v>0.35164835</v>
      </c>
      <c r="AW320">
        <v>0.17100000000000001</v>
      </c>
      <c r="AX320">
        <v>0.27700000000000002</v>
      </c>
      <c r="AY320">
        <v>0.23100000000000001</v>
      </c>
      <c r="AZ320" t="s">
        <v>68</v>
      </c>
      <c r="BA320">
        <v>20529</v>
      </c>
      <c r="BB320">
        <v>666134</v>
      </c>
    </row>
    <row r="321" spans="1:54" x14ac:dyDescent="0.3">
      <c r="A321" t="s">
        <v>545</v>
      </c>
      <c r="B321" t="s">
        <v>61</v>
      </c>
      <c r="C321">
        <v>32</v>
      </c>
      <c r="D321">
        <v>85</v>
      </c>
      <c r="E321">
        <v>2</v>
      </c>
      <c r="F321">
        <v>9</v>
      </c>
      <c r="G321">
        <v>3</v>
      </c>
      <c r="H321">
        <v>3</v>
      </c>
      <c r="I321">
        <v>9.5890409999999995E-2</v>
      </c>
      <c r="J321">
        <v>0.12941176400000001</v>
      </c>
      <c r="K321">
        <v>0.37647058799999999</v>
      </c>
      <c r="L321">
        <v>0.22352941100000001</v>
      </c>
      <c r="M321">
        <v>0.219178082</v>
      </c>
      <c r="N321">
        <v>0.123287672</v>
      </c>
      <c r="O321">
        <v>0.128205128</v>
      </c>
      <c r="P321">
        <v>0.3</v>
      </c>
      <c r="Q321">
        <v>2.5000000000000001E-2</v>
      </c>
      <c r="R321">
        <v>0.22500000000000001</v>
      </c>
      <c r="S321">
        <v>0.75</v>
      </c>
      <c r="T321">
        <v>0.233333333</v>
      </c>
      <c r="U321">
        <v>6.6666665999999999E-2</v>
      </c>
      <c r="V321">
        <v>0.111111111</v>
      </c>
      <c r="W321">
        <v>0.213320578547085</v>
      </c>
      <c r="X321">
        <v>-3.06658039095473E-2</v>
      </c>
      <c r="Y321">
        <v>34.140221854882299</v>
      </c>
      <c r="Z321">
        <v>0.30593607</v>
      </c>
      <c r="AA321">
        <v>0.625</v>
      </c>
      <c r="AB321">
        <v>0.43665767999999999</v>
      </c>
      <c r="AC321">
        <v>0.53731342999999998</v>
      </c>
      <c r="AD321">
        <v>0.77894737000000003</v>
      </c>
      <c r="AE321">
        <v>0.67901235000000004</v>
      </c>
      <c r="AF321">
        <v>0.4097035</v>
      </c>
      <c r="AG321">
        <v>0.65882353000000005</v>
      </c>
      <c r="AH321">
        <v>0.14016173000000001</v>
      </c>
      <c r="AI321">
        <v>0.39024389999999998</v>
      </c>
      <c r="AJ321">
        <v>0.41463414999999998</v>
      </c>
      <c r="AK321">
        <v>0.19512194999999999</v>
      </c>
      <c r="AL321">
        <v>0.31707317000000002</v>
      </c>
      <c r="AM321">
        <v>0.41463414999999998</v>
      </c>
      <c r="AN321">
        <v>0.26829268000000001</v>
      </c>
      <c r="AO321">
        <v>84.5533447265625</v>
      </c>
      <c r="AP321">
        <v>30.558709716796798</v>
      </c>
      <c r="AQ321">
        <v>9.7560980000000005E-2</v>
      </c>
      <c r="AR321">
        <v>108.66800000000001</v>
      </c>
      <c r="AS321">
        <v>0.29268293000000001</v>
      </c>
      <c r="AT321">
        <v>41</v>
      </c>
      <c r="AU321">
        <v>0.17520216</v>
      </c>
      <c r="AV321">
        <v>0.31536387999999999</v>
      </c>
      <c r="AW321">
        <v>0.112</v>
      </c>
      <c r="AX321">
        <v>0.26</v>
      </c>
      <c r="AY321">
        <v>0.23100000000000001</v>
      </c>
      <c r="AZ321" t="s">
        <v>545</v>
      </c>
      <c r="BA321">
        <v>23800</v>
      </c>
      <c r="BB321">
        <v>678009</v>
      </c>
    </row>
    <row r="322" spans="1:54" x14ac:dyDescent="0.3">
      <c r="A322" t="s">
        <v>196</v>
      </c>
      <c r="B322" t="s">
        <v>51</v>
      </c>
      <c r="C322">
        <v>36</v>
      </c>
      <c r="D322">
        <v>128</v>
      </c>
      <c r="E322">
        <v>0</v>
      </c>
      <c r="F322">
        <v>9</v>
      </c>
      <c r="G322">
        <v>6</v>
      </c>
      <c r="H322">
        <v>3</v>
      </c>
      <c r="I322">
        <v>0.19672131100000001</v>
      </c>
      <c r="J322">
        <v>4.6875E-2</v>
      </c>
      <c r="K322">
        <v>0.296875</v>
      </c>
      <c r="L322">
        <v>0.234375</v>
      </c>
      <c r="M322">
        <v>0.22131147500000001</v>
      </c>
      <c r="N322">
        <v>2.4590164000000001E-2</v>
      </c>
      <c r="O322">
        <v>0.28571428500000001</v>
      </c>
      <c r="P322">
        <v>4.1538461529999999</v>
      </c>
      <c r="Q322">
        <v>0.19277108400000001</v>
      </c>
      <c r="R322">
        <v>0.65060240899999999</v>
      </c>
      <c r="S322">
        <v>0.156626506</v>
      </c>
      <c r="T322">
        <v>0</v>
      </c>
      <c r="U322">
        <v>0</v>
      </c>
      <c r="V322">
        <v>7.4074074000000004E-2</v>
      </c>
      <c r="W322">
        <v>0.20888834679499199</v>
      </c>
      <c r="X322">
        <v>-0.427187255971408</v>
      </c>
      <c r="Y322">
        <v>30.823963565665998</v>
      </c>
      <c r="Z322">
        <v>0.42348754</v>
      </c>
      <c r="AA322">
        <v>0.69856459000000004</v>
      </c>
      <c r="AB322">
        <v>0.54081632999999996</v>
      </c>
      <c r="AC322">
        <v>0.54621849</v>
      </c>
      <c r="AD322">
        <v>0.79452054999999999</v>
      </c>
      <c r="AE322">
        <v>0.68301886999999994</v>
      </c>
      <c r="AF322">
        <v>0.42653060999999998</v>
      </c>
      <c r="AG322">
        <v>0.6796875</v>
      </c>
      <c r="AH322">
        <v>0.17107943</v>
      </c>
      <c r="AI322">
        <v>0.42168675</v>
      </c>
      <c r="AJ322">
        <v>0.27710843000000002</v>
      </c>
      <c r="AK322">
        <v>0.30120481999999998</v>
      </c>
      <c r="AL322">
        <v>0.13253012</v>
      </c>
      <c r="AM322">
        <v>0.55421686999999997</v>
      </c>
      <c r="AN322">
        <v>0.31325301</v>
      </c>
      <c r="AO322">
        <v>85.936941123870398</v>
      </c>
      <c r="AP322">
        <v>1.14065643678228</v>
      </c>
      <c r="AQ322">
        <v>2.3809520000000001E-2</v>
      </c>
      <c r="AR322">
        <v>107.188</v>
      </c>
      <c r="AS322">
        <v>0.29761905</v>
      </c>
      <c r="AT322">
        <v>84</v>
      </c>
      <c r="AU322">
        <v>0.15274948999999999</v>
      </c>
      <c r="AV322">
        <v>0.32382892000000002</v>
      </c>
      <c r="AW322">
        <v>0.19600000000000001</v>
      </c>
      <c r="AX322">
        <v>0.26800000000000002</v>
      </c>
      <c r="AY322">
        <v>0.223</v>
      </c>
      <c r="AZ322" t="s">
        <v>196</v>
      </c>
      <c r="BA322">
        <v>15172</v>
      </c>
      <c r="BB322">
        <v>641313</v>
      </c>
    </row>
    <row r="323" spans="1:54" x14ac:dyDescent="0.3">
      <c r="A323" t="s">
        <v>431</v>
      </c>
      <c r="B323" t="s">
        <v>25</v>
      </c>
      <c r="C323">
        <v>26</v>
      </c>
      <c r="D323">
        <v>72</v>
      </c>
      <c r="E323">
        <v>0</v>
      </c>
      <c r="F323">
        <v>4</v>
      </c>
      <c r="G323">
        <v>5</v>
      </c>
      <c r="H323">
        <v>1</v>
      </c>
      <c r="I323">
        <v>8.3333332999999996E-2</v>
      </c>
      <c r="J323">
        <v>0.125</v>
      </c>
      <c r="K323">
        <v>0.41666666600000002</v>
      </c>
      <c r="L323">
        <v>0.211267605</v>
      </c>
      <c r="M323">
        <v>8.3333332999999996E-2</v>
      </c>
      <c r="N323">
        <v>0</v>
      </c>
      <c r="O323">
        <v>0.16129032200000001</v>
      </c>
      <c r="P323">
        <v>1.5</v>
      </c>
      <c r="Q323">
        <v>0.19354838699999999</v>
      </c>
      <c r="R323">
        <v>0.48387096699999999</v>
      </c>
      <c r="S323">
        <v>0.322580645</v>
      </c>
      <c r="T323">
        <v>0.1</v>
      </c>
      <c r="U323">
        <v>0</v>
      </c>
      <c r="V323">
        <v>0.133333333</v>
      </c>
      <c r="W323">
        <v>0.161175293821684</v>
      </c>
      <c r="X323">
        <v>-0.72498362680802297</v>
      </c>
      <c r="Y323">
        <v>1.2875305321359001</v>
      </c>
      <c r="Z323">
        <v>0.26190476000000001</v>
      </c>
      <c r="AA323">
        <v>0.74803149999999996</v>
      </c>
      <c r="AB323">
        <v>0.47118643999999998</v>
      </c>
      <c r="AC323">
        <v>0.45454545000000002</v>
      </c>
      <c r="AD323">
        <v>0.73684210999999999</v>
      </c>
      <c r="AE323">
        <v>0.64748201000000005</v>
      </c>
      <c r="AF323">
        <v>0.43050846999999998</v>
      </c>
      <c r="AG323">
        <v>0.625</v>
      </c>
      <c r="AH323">
        <v>0.16610169</v>
      </c>
      <c r="AI323">
        <v>0.5</v>
      </c>
      <c r="AJ323">
        <v>0.375</v>
      </c>
      <c r="AK323">
        <v>0.125</v>
      </c>
      <c r="AL323">
        <v>0.25</v>
      </c>
      <c r="AM323">
        <v>0.53125</v>
      </c>
      <c r="AN323">
        <v>0.21875</v>
      </c>
      <c r="AO323">
        <v>83.777564264112897</v>
      </c>
      <c r="AP323">
        <v>12.196435743762599</v>
      </c>
      <c r="AQ323">
        <v>3.125E-2</v>
      </c>
      <c r="AR323">
        <v>104.747</v>
      </c>
      <c r="AS323">
        <v>0.1875</v>
      </c>
      <c r="AT323">
        <v>32</v>
      </c>
      <c r="AU323">
        <v>0.12881355999999999</v>
      </c>
      <c r="AV323">
        <v>0.29491525000000002</v>
      </c>
      <c r="AW323">
        <v>0.13800000000000001</v>
      </c>
      <c r="AX323">
        <v>0.189</v>
      </c>
      <c r="AY323">
        <v>0.219</v>
      </c>
      <c r="AZ323" t="s">
        <v>431</v>
      </c>
      <c r="BA323">
        <v>13757</v>
      </c>
      <c r="BB323">
        <v>621035</v>
      </c>
    </row>
    <row r="324" spans="1:54" x14ac:dyDescent="0.3">
      <c r="A324" t="s">
        <v>658</v>
      </c>
      <c r="B324" t="s">
        <v>274</v>
      </c>
      <c r="C324">
        <v>26</v>
      </c>
      <c r="D324">
        <v>78</v>
      </c>
      <c r="E324">
        <v>1</v>
      </c>
      <c r="F324">
        <v>2</v>
      </c>
      <c r="G324">
        <v>4</v>
      </c>
      <c r="H324">
        <v>0</v>
      </c>
      <c r="I324">
        <v>9.7222221999999997E-2</v>
      </c>
      <c r="J324">
        <v>6.4102564000000001E-2</v>
      </c>
      <c r="K324">
        <v>0.39743589699999998</v>
      </c>
      <c r="L324">
        <v>0.15584415500000001</v>
      </c>
      <c r="M324">
        <v>0.152777777</v>
      </c>
      <c r="N324">
        <v>5.5555555E-2</v>
      </c>
      <c r="O324">
        <v>0.15</v>
      </c>
      <c r="P324">
        <v>0.8</v>
      </c>
      <c r="Q324">
        <v>0.121951219</v>
      </c>
      <c r="R324">
        <v>0.39024390199999998</v>
      </c>
      <c r="S324">
        <v>0.487804878</v>
      </c>
      <c r="T324">
        <v>0.15</v>
      </c>
      <c r="U324">
        <v>0.05</v>
      </c>
      <c r="V324">
        <v>0</v>
      </c>
      <c r="W324">
        <v>0.14684439015078801</v>
      </c>
      <c r="X324">
        <v>-1.17988329416492</v>
      </c>
      <c r="Y324">
        <v>-12.130264948736899</v>
      </c>
      <c r="Z324">
        <v>0.375</v>
      </c>
      <c r="AA324">
        <v>0.63432836000000004</v>
      </c>
      <c r="AB324">
        <v>0.49319728000000002</v>
      </c>
      <c r="AC324">
        <v>0.41666667000000002</v>
      </c>
      <c r="AD324">
        <v>0.82352941000000002</v>
      </c>
      <c r="AE324">
        <v>0.65517241000000004</v>
      </c>
      <c r="AF324">
        <v>0.45578231000000002</v>
      </c>
      <c r="AG324">
        <v>0.69230769000000003</v>
      </c>
      <c r="AH324">
        <v>0.17006803000000001</v>
      </c>
      <c r="AI324">
        <v>0.52380952000000003</v>
      </c>
      <c r="AJ324">
        <v>0.35714286000000001</v>
      </c>
      <c r="AK324">
        <v>0.11904762000000001</v>
      </c>
      <c r="AL324">
        <v>0.14285713999999999</v>
      </c>
      <c r="AM324">
        <v>0.54761905</v>
      </c>
      <c r="AN324">
        <v>0.30952381000000001</v>
      </c>
      <c r="AO324">
        <v>88.333543730945095</v>
      </c>
      <c r="AP324">
        <v>21.050849728467899</v>
      </c>
      <c r="AQ324">
        <v>7.1428569999999997E-2</v>
      </c>
      <c r="AR324">
        <v>105.54900000000001</v>
      </c>
      <c r="AS324">
        <v>0.35714286000000001</v>
      </c>
      <c r="AT324">
        <v>42</v>
      </c>
      <c r="AU324">
        <v>0.19727891</v>
      </c>
      <c r="AV324">
        <v>0.36734694000000001</v>
      </c>
      <c r="AW324">
        <v>0.154</v>
      </c>
      <c r="AX324">
        <v>0.27800000000000002</v>
      </c>
      <c r="AY324">
        <v>0.216</v>
      </c>
      <c r="AZ324" t="s">
        <v>132</v>
      </c>
      <c r="BA324">
        <v>6887</v>
      </c>
      <c r="BB324">
        <v>455117</v>
      </c>
    </row>
    <row r="325" spans="1:54" x14ac:dyDescent="0.3">
      <c r="A325" t="s">
        <v>659</v>
      </c>
      <c r="B325" t="s">
        <v>29</v>
      </c>
      <c r="C325">
        <v>22</v>
      </c>
      <c r="D325">
        <v>77</v>
      </c>
      <c r="E325">
        <v>0</v>
      </c>
      <c r="F325">
        <v>6</v>
      </c>
      <c r="G325">
        <v>3</v>
      </c>
      <c r="H325">
        <v>0</v>
      </c>
      <c r="I325">
        <v>9.8591549000000001E-2</v>
      </c>
      <c r="J325">
        <v>3.8961038000000003E-2</v>
      </c>
      <c r="K325">
        <v>0.23376623299999999</v>
      </c>
      <c r="L325">
        <v>0.15584415500000001</v>
      </c>
      <c r="M325">
        <v>0.112676056</v>
      </c>
      <c r="N325">
        <v>1.4084507E-2</v>
      </c>
      <c r="O325">
        <v>0.129629629</v>
      </c>
      <c r="P325">
        <v>1.3333333329999999</v>
      </c>
      <c r="Q325">
        <v>9.2592592000000001E-2</v>
      </c>
      <c r="R325">
        <v>0.51851851800000004</v>
      </c>
      <c r="S325">
        <v>0.38888888799999999</v>
      </c>
      <c r="T325">
        <v>4.7619046999999998E-2</v>
      </c>
      <c r="U325">
        <v>0</v>
      </c>
      <c r="V325">
        <v>0</v>
      </c>
      <c r="W325">
        <v>0.13205798802437699</v>
      </c>
      <c r="X325">
        <v>-1.1870641171438501</v>
      </c>
      <c r="Y325">
        <v>-20.4346188392025</v>
      </c>
      <c r="Z325">
        <v>0.3480663</v>
      </c>
      <c r="AA325">
        <v>0.734375</v>
      </c>
      <c r="AB325">
        <v>0.50809061</v>
      </c>
      <c r="AC325">
        <v>0.60317460000000001</v>
      </c>
      <c r="AD325">
        <v>0.84042552999999998</v>
      </c>
      <c r="AE325">
        <v>0.74522292999999995</v>
      </c>
      <c r="AF325">
        <v>0.41423947999999999</v>
      </c>
      <c r="AG325">
        <v>0.66233766000000005</v>
      </c>
      <c r="AH325">
        <v>0.12944984000000001</v>
      </c>
      <c r="AI325">
        <v>0.20370369999999999</v>
      </c>
      <c r="AJ325">
        <v>0.44444444</v>
      </c>
      <c r="AK325">
        <v>0.35185185000000002</v>
      </c>
      <c r="AL325">
        <v>0.12962963</v>
      </c>
      <c r="AM325">
        <v>0.66666667000000002</v>
      </c>
      <c r="AN325">
        <v>0.20370369999999999</v>
      </c>
      <c r="AO325">
        <v>87.387460214120296</v>
      </c>
      <c r="AP325">
        <v>9.6709300853587905</v>
      </c>
      <c r="AQ325">
        <v>0</v>
      </c>
      <c r="AR325">
        <v>108.6</v>
      </c>
      <c r="AS325">
        <v>0.27777777999999997</v>
      </c>
      <c r="AT325">
        <v>54</v>
      </c>
      <c r="AU325">
        <v>0.16181229999999999</v>
      </c>
      <c r="AV325">
        <v>0.29126214</v>
      </c>
      <c r="AW325">
        <v>0.128</v>
      </c>
      <c r="AX325">
        <v>0.17399999999999999</v>
      </c>
      <c r="AY325">
        <v>0.16800000000000001</v>
      </c>
      <c r="AZ325" t="s">
        <v>147</v>
      </c>
      <c r="BA325">
        <v>15676</v>
      </c>
      <c r="BB325">
        <v>547989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B4A70C-A800-4AA3-9C73-240A83A9F6E7}">
  <sheetPr codeName="Sheet15"/>
  <dimension ref="A1:I204"/>
  <sheetViews>
    <sheetView workbookViewId="0">
      <selection activeCell="E23" sqref="E23"/>
    </sheetView>
  </sheetViews>
  <sheetFormatPr defaultRowHeight="14.4" x14ac:dyDescent="0.3"/>
  <sheetData>
    <row r="1" spans="1:9" x14ac:dyDescent="0.3">
      <c r="A1" t="s">
        <v>308</v>
      </c>
    </row>
    <row r="2" spans="1:9" ht="15" thickBot="1" x14ac:dyDescent="0.35"/>
    <row r="3" spans="1:9" x14ac:dyDescent="0.3">
      <c r="A3" s="6" t="s">
        <v>309</v>
      </c>
      <c r="B3" s="6"/>
    </row>
    <row r="4" spans="1:9" x14ac:dyDescent="0.3">
      <c r="A4" t="s">
        <v>310</v>
      </c>
      <c r="B4">
        <v>0.75984824744599466</v>
      </c>
    </row>
    <row r="5" spans="1:9" x14ac:dyDescent="0.3">
      <c r="A5" t="s">
        <v>311</v>
      </c>
      <c r="B5">
        <v>0.57736935914674958</v>
      </c>
    </row>
    <row r="6" spans="1:9" x14ac:dyDescent="0.3">
      <c r="A6" t="s">
        <v>312</v>
      </c>
      <c r="B6">
        <v>0.56190726253016721</v>
      </c>
    </row>
    <row r="7" spans="1:9" x14ac:dyDescent="0.3">
      <c r="A7" t="s">
        <v>313</v>
      </c>
      <c r="B7">
        <v>2.19664576290532E-2</v>
      </c>
    </row>
    <row r="8" spans="1:9" ht="15" thickBot="1" x14ac:dyDescent="0.35">
      <c r="A8" s="4" t="s">
        <v>314</v>
      </c>
      <c r="B8" s="4">
        <v>171</v>
      </c>
    </row>
    <row r="10" spans="1:9" ht="15" thickBot="1" x14ac:dyDescent="0.35">
      <c r="A10" t="s">
        <v>315</v>
      </c>
    </row>
    <row r="11" spans="1:9" x14ac:dyDescent="0.3">
      <c r="A11" s="5"/>
      <c r="B11" s="5" t="s">
        <v>320</v>
      </c>
      <c r="C11" s="5" t="s">
        <v>321</v>
      </c>
      <c r="D11" s="5" t="s">
        <v>322</v>
      </c>
      <c r="E11" s="5" t="s">
        <v>323</v>
      </c>
      <c r="F11" s="5" t="s">
        <v>324</v>
      </c>
    </row>
    <row r="12" spans="1:9" x14ac:dyDescent="0.3">
      <c r="A12" t="s">
        <v>316</v>
      </c>
      <c r="B12">
        <v>6</v>
      </c>
      <c r="C12">
        <v>0.10810770653839923</v>
      </c>
      <c r="D12">
        <v>1.8017951089733204E-2</v>
      </c>
      <c r="E12">
        <v>37.340948867668409</v>
      </c>
      <c r="F12">
        <v>2.521705190673489E-28</v>
      </c>
    </row>
    <row r="13" spans="1:9" x14ac:dyDescent="0.3">
      <c r="A13" t="s">
        <v>317</v>
      </c>
      <c r="B13">
        <v>164</v>
      </c>
      <c r="C13">
        <v>7.9134142766114288E-2</v>
      </c>
      <c r="D13">
        <v>4.8252526076898955E-4</v>
      </c>
    </row>
    <row r="14" spans="1:9" ht="15" thickBot="1" x14ac:dyDescent="0.35">
      <c r="A14" s="4" t="s">
        <v>318</v>
      </c>
      <c r="B14" s="4">
        <v>170</v>
      </c>
      <c r="C14" s="4">
        <v>0.18724184930451351</v>
      </c>
      <c r="D14" s="4"/>
      <c r="E14" s="4"/>
      <c r="F14" s="4"/>
    </row>
    <row r="15" spans="1:9" ht="15" thickBot="1" x14ac:dyDescent="0.35"/>
    <row r="16" spans="1:9" x14ac:dyDescent="0.3">
      <c r="A16" s="5"/>
      <c r="B16" s="5" t="s">
        <v>325</v>
      </c>
      <c r="C16" s="5" t="s">
        <v>313</v>
      </c>
      <c r="D16" s="5" t="s">
        <v>326</v>
      </c>
      <c r="E16" s="5" t="s">
        <v>327</v>
      </c>
      <c r="F16" s="5" t="s">
        <v>328</v>
      </c>
      <c r="G16" s="5" t="s">
        <v>329</v>
      </c>
      <c r="H16" s="5" t="s">
        <v>330</v>
      </c>
      <c r="I16" s="5" t="s">
        <v>331</v>
      </c>
    </row>
    <row r="17" spans="1:9" x14ac:dyDescent="0.3">
      <c r="A17" t="s">
        <v>319</v>
      </c>
      <c r="B17">
        <v>0.28576673080687043</v>
      </c>
      <c r="C17">
        <v>3.6870372490710256E-2</v>
      </c>
      <c r="D17">
        <v>7.7505788930901449</v>
      </c>
      <c r="E17">
        <v>9.0852825422604885E-13</v>
      </c>
      <c r="F17">
        <v>0.21296490549918184</v>
      </c>
      <c r="G17">
        <v>0.35856855611455901</v>
      </c>
      <c r="H17">
        <v>0.21296490549918184</v>
      </c>
      <c r="I17">
        <v>0.35856855611455901</v>
      </c>
    </row>
    <row r="18" spans="1:9" x14ac:dyDescent="0.3">
      <c r="A18" t="s">
        <v>598</v>
      </c>
      <c r="B18">
        <v>0.64204662642036403</v>
      </c>
      <c r="C18">
        <v>0.11132663450878079</v>
      </c>
      <c r="D18">
        <v>5.7672328751636082</v>
      </c>
      <c r="E18">
        <v>3.9098491790809234E-8</v>
      </c>
      <c r="F18">
        <v>0.42222833736881704</v>
      </c>
      <c r="G18">
        <v>0.86186491547191102</v>
      </c>
      <c r="H18">
        <v>0.42222833736881704</v>
      </c>
      <c r="I18">
        <v>0.86186491547191102</v>
      </c>
    </row>
    <row r="19" spans="1:9" x14ac:dyDescent="0.3">
      <c r="A19" t="s">
        <v>560</v>
      </c>
      <c r="B19">
        <v>1.4132552705589627</v>
      </c>
      <c r="C19">
        <v>0.35562865812425737</v>
      </c>
      <c r="D19">
        <v>3.973963397699992</v>
      </c>
      <c r="E19">
        <v>1.0570276891741842E-4</v>
      </c>
      <c r="F19">
        <v>0.71105418892646355</v>
      </c>
      <c r="G19">
        <v>2.1154563521914618</v>
      </c>
      <c r="H19">
        <v>0.71105418892646355</v>
      </c>
      <c r="I19">
        <v>2.1154563521914618</v>
      </c>
    </row>
    <row r="20" spans="1:9" x14ac:dyDescent="0.3">
      <c r="A20" t="s">
        <v>562</v>
      </c>
      <c r="B20">
        <v>-1.7285068270487205</v>
      </c>
      <c r="C20">
        <v>0.32081387896282204</v>
      </c>
      <c r="D20">
        <v>-5.387880451546895</v>
      </c>
      <c r="E20">
        <v>2.4414148791022373E-7</v>
      </c>
      <c r="F20">
        <v>-2.3619649234760884</v>
      </c>
      <c r="G20">
        <v>-1.0950487306213526</v>
      </c>
      <c r="H20">
        <v>-2.3619649234760884</v>
      </c>
      <c r="I20">
        <v>-1.0950487306213526</v>
      </c>
    </row>
    <row r="21" spans="1:9" x14ac:dyDescent="0.3">
      <c r="A21" t="s">
        <v>563</v>
      </c>
      <c r="B21">
        <v>-0.36369359886285335</v>
      </c>
      <c r="C21">
        <v>0.17615678598637155</v>
      </c>
      <c r="D21">
        <v>-2.0646016946005741</v>
      </c>
      <c r="E21">
        <v>4.0535128614106429E-2</v>
      </c>
      <c r="F21">
        <v>-0.71152126356504564</v>
      </c>
      <c r="G21">
        <v>-1.586593416066101E-2</v>
      </c>
      <c r="H21">
        <v>-0.71152126356504564</v>
      </c>
      <c r="I21">
        <v>-1.586593416066101E-2</v>
      </c>
    </row>
    <row r="22" spans="1:9" x14ac:dyDescent="0.3">
      <c r="A22" t="s">
        <v>564</v>
      </c>
      <c r="B22">
        <v>-0.65042809198797802</v>
      </c>
      <c r="C22">
        <v>0.28665309900407115</v>
      </c>
      <c r="D22">
        <v>-2.2690425962523446</v>
      </c>
      <c r="E22">
        <v>2.456917122908785E-2</v>
      </c>
      <c r="F22">
        <v>-1.216434547248499</v>
      </c>
      <c r="G22">
        <v>-8.442163672745695E-2</v>
      </c>
      <c r="H22">
        <v>-1.216434547248499</v>
      </c>
      <c r="I22">
        <v>-8.442163672745695E-2</v>
      </c>
    </row>
    <row r="23" spans="1:9" ht="15" thickBot="1" x14ac:dyDescent="0.35">
      <c r="A23" s="4" t="s">
        <v>565</v>
      </c>
      <c r="B23" s="4">
        <v>0.93871242504630192</v>
      </c>
      <c r="C23" s="4">
        <v>0.45905872853594221</v>
      </c>
      <c r="D23" s="4">
        <v>2.0448634710423659</v>
      </c>
      <c r="E23" s="4">
        <v>4.2466701266186187E-2</v>
      </c>
      <c r="F23" s="4">
        <v>3.2285093202454429E-2</v>
      </c>
      <c r="G23" s="4">
        <v>1.8451397568901493</v>
      </c>
      <c r="H23" s="4">
        <v>3.2285093202454429E-2</v>
      </c>
      <c r="I23" s="4">
        <v>1.8451397568901493</v>
      </c>
    </row>
    <row r="27" spans="1:9" x14ac:dyDescent="0.3">
      <c r="A27" t="s">
        <v>332</v>
      </c>
    </row>
    <row r="28" spans="1:9" ht="15" thickBot="1" x14ac:dyDescent="0.35"/>
    <row r="29" spans="1:9" x14ac:dyDescent="0.3">
      <c r="A29" s="5" t="s">
        <v>333</v>
      </c>
      <c r="B29" s="5" t="s">
        <v>599</v>
      </c>
      <c r="C29" s="5" t="s">
        <v>335</v>
      </c>
      <c r="D29" s="5" t="s">
        <v>474</v>
      </c>
    </row>
    <row r="30" spans="1:9" x14ac:dyDescent="0.3">
      <c r="A30">
        <v>1</v>
      </c>
      <c r="B30">
        <v>9.7918946153470854E-2</v>
      </c>
      <c r="C30">
        <v>-2.8736557153470857E-2</v>
      </c>
      <c r="D30">
        <v>-1.3319172540047031</v>
      </c>
    </row>
    <row r="31" spans="1:9" x14ac:dyDescent="0.3">
      <c r="A31">
        <v>2</v>
      </c>
      <c r="B31">
        <v>7.178536393329793E-2</v>
      </c>
      <c r="C31">
        <v>-2.3509501933297927E-2</v>
      </c>
      <c r="D31">
        <v>-1.0896472771872892</v>
      </c>
    </row>
    <row r="32" spans="1:9" x14ac:dyDescent="0.3">
      <c r="A32">
        <v>3</v>
      </c>
      <c r="B32">
        <v>0.11703890679556561</v>
      </c>
      <c r="C32">
        <v>4.962775920443438E-2</v>
      </c>
      <c r="D32">
        <v>2.3002083516463689</v>
      </c>
    </row>
    <row r="33" spans="1:4" x14ac:dyDescent="0.3">
      <c r="A33">
        <v>4</v>
      </c>
      <c r="B33">
        <v>0.11211381337303905</v>
      </c>
      <c r="C33">
        <v>-5.908351037303905E-2</v>
      </c>
      <c r="D33">
        <v>-2.7384751232633899</v>
      </c>
    </row>
    <row r="34" spans="1:4" x14ac:dyDescent="0.3">
      <c r="A34">
        <v>5</v>
      </c>
      <c r="B34">
        <v>0.13023678541366579</v>
      </c>
      <c r="C34">
        <v>2.7657950586334218E-2</v>
      </c>
      <c r="D34">
        <v>1.2819246717555608</v>
      </c>
    </row>
    <row r="35" spans="1:4" x14ac:dyDescent="0.3">
      <c r="A35">
        <v>6</v>
      </c>
      <c r="B35">
        <v>0.12317126036186676</v>
      </c>
      <c r="C35">
        <v>-1.8693649361866765E-2</v>
      </c>
      <c r="D35">
        <v>-0.86643622589900526</v>
      </c>
    </row>
    <row r="36" spans="1:4" x14ac:dyDescent="0.3">
      <c r="A36">
        <v>7</v>
      </c>
      <c r="B36">
        <v>7.7418590065228998E-2</v>
      </c>
      <c r="C36">
        <v>1.4130704934771005E-2</v>
      </c>
      <c r="D36">
        <v>0.65494727198375169</v>
      </c>
    </row>
    <row r="37" spans="1:4" x14ac:dyDescent="0.3">
      <c r="A37">
        <v>8</v>
      </c>
      <c r="B37">
        <v>9.9436677644756277E-2</v>
      </c>
      <c r="C37">
        <v>-1.6678057644756272E-2</v>
      </c>
      <c r="D37">
        <v>-0.77301510482625424</v>
      </c>
    </row>
    <row r="38" spans="1:4" x14ac:dyDescent="0.3">
      <c r="A38">
        <v>9</v>
      </c>
      <c r="B38">
        <v>0.10743844300490346</v>
      </c>
      <c r="C38">
        <v>-1.1438443004903459E-2</v>
      </c>
      <c r="D38">
        <v>-0.53016300859618459</v>
      </c>
    </row>
    <row r="39" spans="1:4" x14ac:dyDescent="0.3">
      <c r="A39">
        <v>10</v>
      </c>
      <c r="B39">
        <v>0.10681577522757713</v>
      </c>
      <c r="C39">
        <v>2.0701002772422872E-2</v>
      </c>
      <c r="D39">
        <v>0.95947550781875812</v>
      </c>
    </row>
    <row r="40" spans="1:4" x14ac:dyDescent="0.3">
      <c r="A40">
        <v>11</v>
      </c>
      <c r="B40">
        <v>0.10140088936478009</v>
      </c>
      <c r="C40">
        <v>-2.1930691364780083E-2</v>
      </c>
      <c r="D40">
        <v>-1.0164706253781177</v>
      </c>
    </row>
    <row r="41" spans="1:4" x14ac:dyDescent="0.3">
      <c r="A41">
        <v>12</v>
      </c>
      <c r="B41">
        <v>0.11066961435842271</v>
      </c>
      <c r="C41">
        <v>1.2707008641577297E-2</v>
      </c>
      <c r="D41">
        <v>0.58896004716624406</v>
      </c>
    </row>
    <row r="42" spans="1:4" x14ac:dyDescent="0.3">
      <c r="A42">
        <v>13</v>
      </c>
      <c r="B42">
        <v>0.11092731553312696</v>
      </c>
      <c r="C42">
        <v>1.6056810466873045E-2</v>
      </c>
      <c r="D42">
        <v>0.744220777419345</v>
      </c>
    </row>
    <row r="43" spans="1:4" x14ac:dyDescent="0.3">
      <c r="A43">
        <v>14</v>
      </c>
      <c r="B43">
        <v>0.12537748809280991</v>
      </c>
      <c r="C43">
        <v>2.0317875907190086E-2</v>
      </c>
      <c r="D43">
        <v>0.94171787319499289</v>
      </c>
    </row>
    <row r="44" spans="1:4" x14ac:dyDescent="0.3">
      <c r="A44">
        <v>15</v>
      </c>
      <c r="B44">
        <v>0.13166602048990617</v>
      </c>
      <c r="C44">
        <v>-2.5705756489906167E-2</v>
      </c>
      <c r="D44">
        <v>-1.191441981490607</v>
      </c>
    </row>
    <row r="45" spans="1:4" x14ac:dyDescent="0.3">
      <c r="A45">
        <v>16</v>
      </c>
      <c r="B45">
        <v>0.11039043436165197</v>
      </c>
      <c r="C45">
        <v>-9.6317361651970801E-5</v>
      </c>
      <c r="D45">
        <v>-4.4642354043784999E-3</v>
      </c>
    </row>
    <row r="46" spans="1:4" x14ac:dyDescent="0.3">
      <c r="A46">
        <v>17</v>
      </c>
      <c r="B46">
        <v>8.3957077145421777E-2</v>
      </c>
      <c r="C46">
        <v>1.1631157854578217E-2</v>
      </c>
      <c r="D46">
        <v>0.53909519320041199</v>
      </c>
    </row>
    <row r="47" spans="1:4" x14ac:dyDescent="0.3">
      <c r="A47">
        <v>18</v>
      </c>
      <c r="B47">
        <v>8.5120385081549732E-2</v>
      </c>
      <c r="C47">
        <v>-1.5306508154973308E-4</v>
      </c>
      <c r="D47">
        <v>-7.0944484411592989E-3</v>
      </c>
    </row>
    <row r="48" spans="1:4" x14ac:dyDescent="0.3">
      <c r="A48">
        <v>19</v>
      </c>
      <c r="B48">
        <v>0.14163393615133202</v>
      </c>
      <c r="C48">
        <v>1.9856746848667978E-2</v>
      </c>
      <c r="D48">
        <v>0.92034489709042988</v>
      </c>
    </row>
    <row r="49" spans="1:4" x14ac:dyDescent="0.3">
      <c r="A49">
        <v>20</v>
      </c>
      <c r="B49">
        <v>8.8518964992727489E-2</v>
      </c>
      <c r="C49">
        <v>6.7191300072725058E-3</v>
      </c>
      <c r="D49">
        <v>0.31142649207391498</v>
      </c>
    </row>
    <row r="50" spans="1:4" x14ac:dyDescent="0.3">
      <c r="A50">
        <v>21</v>
      </c>
      <c r="B50">
        <v>0.10304887805887564</v>
      </c>
      <c r="C50">
        <v>-2.5126801058875631E-2</v>
      </c>
      <c r="D50">
        <v>-1.1646078439225245</v>
      </c>
    </row>
    <row r="51" spans="1:4" x14ac:dyDescent="0.3">
      <c r="A51">
        <v>22</v>
      </c>
      <c r="B51">
        <v>6.7827697226704675E-2</v>
      </c>
      <c r="C51">
        <v>2.2494882773295324E-2</v>
      </c>
      <c r="D51">
        <v>1.0426204618929593</v>
      </c>
    </row>
    <row r="52" spans="1:4" x14ac:dyDescent="0.3">
      <c r="A52">
        <v>23</v>
      </c>
      <c r="B52">
        <v>0.15944650976674912</v>
      </c>
      <c r="C52">
        <v>-9.0992476674911504E-4</v>
      </c>
      <c r="D52">
        <v>-4.2174310938043955E-2</v>
      </c>
    </row>
    <row r="53" spans="1:4" x14ac:dyDescent="0.3">
      <c r="A53">
        <v>24</v>
      </c>
      <c r="B53">
        <v>9.791215085495808E-2</v>
      </c>
      <c r="C53">
        <v>-2.0989074854958073E-2</v>
      </c>
      <c r="D53">
        <v>-0.97282742659860955</v>
      </c>
    </row>
    <row r="54" spans="1:4" x14ac:dyDescent="0.3">
      <c r="A54">
        <v>25</v>
      </c>
      <c r="B54">
        <v>0.11587742578197857</v>
      </c>
      <c r="C54">
        <v>6.059316221802144E-2</v>
      </c>
      <c r="D54">
        <v>2.8084463215921787</v>
      </c>
    </row>
    <row r="55" spans="1:4" x14ac:dyDescent="0.3">
      <c r="A55">
        <v>26</v>
      </c>
      <c r="B55">
        <v>9.4871661461584544E-2</v>
      </c>
      <c r="C55">
        <v>-4.0326207461584544E-2</v>
      </c>
      <c r="D55">
        <v>-1.8690886044492743</v>
      </c>
    </row>
    <row r="56" spans="1:4" x14ac:dyDescent="0.3">
      <c r="A56">
        <v>27</v>
      </c>
      <c r="B56">
        <v>9.8055378417624128E-2</v>
      </c>
      <c r="C56">
        <v>4.9183884582375881E-2</v>
      </c>
      <c r="D56">
        <v>2.2796351053602133</v>
      </c>
    </row>
    <row r="57" spans="1:4" x14ac:dyDescent="0.3">
      <c r="A57">
        <v>28</v>
      </c>
      <c r="B57">
        <v>8.8661481796340924E-2</v>
      </c>
      <c r="C57">
        <v>-1.823894679634093E-2</v>
      </c>
      <c r="D57">
        <v>-0.84536111278682391</v>
      </c>
    </row>
    <row r="58" spans="1:4" x14ac:dyDescent="0.3">
      <c r="A58">
        <v>29</v>
      </c>
      <c r="B58">
        <v>0.10444085322022734</v>
      </c>
      <c r="C58">
        <v>2.2319709779772656E-2</v>
      </c>
      <c r="D58">
        <v>1.0345013287879583</v>
      </c>
    </row>
    <row r="59" spans="1:4" x14ac:dyDescent="0.3">
      <c r="A59">
        <v>30</v>
      </c>
      <c r="B59">
        <v>0.11271693831990537</v>
      </c>
      <c r="C59">
        <v>-3.5197559319905369E-2</v>
      </c>
      <c r="D59">
        <v>-1.6313797197996531</v>
      </c>
    </row>
    <row r="60" spans="1:4" x14ac:dyDescent="0.3">
      <c r="A60">
        <v>31</v>
      </c>
      <c r="B60">
        <v>8.2929865754227561E-2</v>
      </c>
      <c r="C60">
        <v>1.485718245772441E-3</v>
      </c>
      <c r="D60">
        <v>6.8861894470016713E-2</v>
      </c>
    </row>
    <row r="61" spans="1:4" x14ac:dyDescent="0.3">
      <c r="A61">
        <v>32</v>
      </c>
      <c r="B61">
        <v>9.4690407170782698E-2</v>
      </c>
      <c r="C61">
        <v>-2.1357074170782697E-2</v>
      </c>
      <c r="D61">
        <v>-0.98988391097810813</v>
      </c>
    </row>
    <row r="62" spans="1:4" x14ac:dyDescent="0.3">
      <c r="A62">
        <v>33</v>
      </c>
      <c r="B62">
        <v>7.3567822908509939E-2</v>
      </c>
      <c r="C62">
        <v>-6.3409329085099414E-3</v>
      </c>
      <c r="D62">
        <v>-0.29389734832276315</v>
      </c>
    </row>
    <row r="63" spans="1:4" x14ac:dyDescent="0.3">
      <c r="A63">
        <v>34</v>
      </c>
      <c r="B63">
        <v>0.11275170468865847</v>
      </c>
      <c r="C63">
        <v>-2.0036473688658477E-2</v>
      </c>
      <c r="D63">
        <v>-0.92867509746595311</v>
      </c>
    </row>
    <row r="64" spans="1:4" x14ac:dyDescent="0.3">
      <c r="A64">
        <v>35</v>
      </c>
      <c r="B64">
        <v>0.10617092118323634</v>
      </c>
      <c r="C64">
        <v>1.439645381676366E-2</v>
      </c>
      <c r="D64">
        <v>0.66726452764065369</v>
      </c>
    </row>
    <row r="65" spans="1:4" x14ac:dyDescent="0.3">
      <c r="A65">
        <v>36</v>
      </c>
      <c r="B65">
        <v>9.9676606505762488E-2</v>
      </c>
      <c r="C65">
        <v>1.6990059494237514E-2</v>
      </c>
      <c r="D65">
        <v>0.78747614984240188</v>
      </c>
    </row>
    <row r="66" spans="1:4" x14ac:dyDescent="0.3">
      <c r="A66">
        <v>37</v>
      </c>
      <c r="B66">
        <v>0.11071607765258862</v>
      </c>
      <c r="C66">
        <v>-4.5213876525886237E-3</v>
      </c>
      <c r="D66">
        <v>-0.20956282947761706</v>
      </c>
    </row>
    <row r="67" spans="1:4" x14ac:dyDescent="0.3">
      <c r="A67">
        <v>38</v>
      </c>
      <c r="B67">
        <v>8.7585974684703416E-2</v>
      </c>
      <c r="C67">
        <v>1.057353431529659E-2</v>
      </c>
      <c r="D67">
        <v>0.49007515810408597</v>
      </c>
    </row>
    <row r="68" spans="1:4" x14ac:dyDescent="0.3">
      <c r="A68">
        <v>39</v>
      </c>
      <c r="B68">
        <v>0.1102043491792345</v>
      </c>
      <c r="C68">
        <v>1.9292052820765515E-2</v>
      </c>
      <c r="D68">
        <v>0.894171764554758</v>
      </c>
    </row>
    <row r="69" spans="1:4" x14ac:dyDescent="0.3">
      <c r="A69">
        <v>40</v>
      </c>
      <c r="B69">
        <v>0.1051336263530237</v>
      </c>
      <c r="C69">
        <v>1.05126316469763E-2</v>
      </c>
      <c r="D69">
        <v>0.4872523664134355</v>
      </c>
    </row>
    <row r="70" spans="1:4" x14ac:dyDescent="0.3">
      <c r="A70">
        <v>41</v>
      </c>
      <c r="B70">
        <v>8.4673213014750282E-2</v>
      </c>
      <c r="C70">
        <v>-2.3862403014750282E-2</v>
      </c>
      <c r="D70">
        <v>-1.1060039700518183</v>
      </c>
    </row>
    <row r="71" spans="1:4" x14ac:dyDescent="0.3">
      <c r="A71">
        <v>42</v>
      </c>
      <c r="B71">
        <v>8.1250136698593711E-2</v>
      </c>
      <c r="C71">
        <v>6.5091326301406294E-2</v>
      </c>
      <c r="D71">
        <v>3.0169327565540272</v>
      </c>
    </row>
    <row r="72" spans="1:4" x14ac:dyDescent="0.3">
      <c r="A72">
        <v>43</v>
      </c>
      <c r="B72">
        <v>9.7556793194197522E-2</v>
      </c>
      <c r="C72">
        <v>5.1379376805802485E-2</v>
      </c>
      <c r="D72">
        <v>2.3813944761086976</v>
      </c>
    </row>
    <row r="73" spans="1:4" x14ac:dyDescent="0.3">
      <c r="A73">
        <v>44</v>
      </c>
      <c r="B73">
        <v>7.132098340309323E-2</v>
      </c>
      <c r="C73">
        <v>1.9588106596906768E-2</v>
      </c>
      <c r="D73">
        <v>0.90789362867542756</v>
      </c>
    </row>
    <row r="74" spans="1:4" x14ac:dyDescent="0.3">
      <c r="A74">
        <v>45</v>
      </c>
      <c r="B74">
        <v>0.10426092214839233</v>
      </c>
      <c r="C74">
        <v>-1.3197461483923367E-3</v>
      </c>
      <c r="D74">
        <v>-6.1169215802794767E-2</v>
      </c>
    </row>
    <row r="75" spans="1:4" x14ac:dyDescent="0.3">
      <c r="A75">
        <v>46</v>
      </c>
      <c r="B75">
        <v>8.5147496374370135E-2</v>
      </c>
      <c r="C75">
        <v>-1.4634676374370131E-2</v>
      </c>
      <c r="D75">
        <v>-0.67830595939862848</v>
      </c>
    </row>
    <row r="76" spans="1:4" x14ac:dyDescent="0.3">
      <c r="A76">
        <v>47</v>
      </c>
      <c r="B76">
        <v>0.10006932433816795</v>
      </c>
      <c r="C76">
        <v>-2.5689159338167955E-2</v>
      </c>
      <c r="D76">
        <v>-1.1906727163121307</v>
      </c>
    </row>
    <row r="77" spans="1:4" x14ac:dyDescent="0.3">
      <c r="A77">
        <v>48</v>
      </c>
      <c r="B77">
        <v>8.4552001585548764E-2</v>
      </c>
      <c r="C77">
        <v>2.5539741414451242E-2</v>
      </c>
      <c r="D77">
        <v>1.1837473108227745</v>
      </c>
    </row>
    <row r="78" spans="1:4" x14ac:dyDescent="0.3">
      <c r="A78">
        <v>49</v>
      </c>
      <c r="B78">
        <v>8.5314098654766135E-2</v>
      </c>
      <c r="C78">
        <v>-1.3446336547661419E-3</v>
      </c>
      <c r="D78">
        <v>-6.2322732522678496E-2</v>
      </c>
    </row>
    <row r="79" spans="1:4" x14ac:dyDescent="0.3">
      <c r="A79">
        <v>50</v>
      </c>
      <c r="B79">
        <v>9.2671502186658872E-2</v>
      </c>
      <c r="C79">
        <v>-1.1789150186658867E-2</v>
      </c>
      <c r="D79">
        <v>-0.54641801590233896</v>
      </c>
    </row>
    <row r="80" spans="1:4" x14ac:dyDescent="0.3">
      <c r="A80">
        <v>51</v>
      </c>
      <c r="B80">
        <v>0.11624383447716902</v>
      </c>
      <c r="C80">
        <v>-1.3881630477169019E-2</v>
      </c>
      <c r="D80">
        <v>-0.64340286303315208</v>
      </c>
    </row>
    <row r="81" spans="1:4" x14ac:dyDescent="0.3">
      <c r="A81">
        <v>52</v>
      </c>
      <c r="B81">
        <v>0.13026211089271655</v>
      </c>
      <c r="C81">
        <v>-2.3879132892716551E-2</v>
      </c>
      <c r="D81">
        <v>-1.1067793869885676</v>
      </c>
    </row>
    <row r="82" spans="1:4" x14ac:dyDescent="0.3">
      <c r="A82">
        <v>53</v>
      </c>
      <c r="B82">
        <v>7.8649230568458073E-2</v>
      </c>
      <c r="C82">
        <v>-1.5012867568458071E-2</v>
      </c>
      <c r="D82">
        <v>-0.69583482947266684</v>
      </c>
    </row>
    <row r="83" spans="1:4" x14ac:dyDescent="0.3">
      <c r="A83">
        <v>54</v>
      </c>
      <c r="B83">
        <v>0.14978431873170495</v>
      </c>
      <c r="C83">
        <v>1.4921563268295052E-2</v>
      </c>
      <c r="D83">
        <v>0.6916029456007583</v>
      </c>
    </row>
    <row r="84" spans="1:4" x14ac:dyDescent="0.3">
      <c r="A84">
        <v>55</v>
      </c>
      <c r="B84">
        <v>9.0983870550235602E-2</v>
      </c>
      <c r="C84">
        <v>1.0406684497644009E-3</v>
      </c>
      <c r="D84">
        <v>4.8234179777938993E-2</v>
      </c>
    </row>
    <row r="85" spans="1:4" x14ac:dyDescent="0.3">
      <c r="A85">
        <v>56</v>
      </c>
      <c r="B85">
        <v>6.9041139605728552E-2</v>
      </c>
      <c r="C85">
        <v>-3.625425460572855E-2</v>
      </c>
      <c r="D85">
        <v>-1.6803567310643213</v>
      </c>
    </row>
    <row r="86" spans="1:4" x14ac:dyDescent="0.3">
      <c r="A86">
        <v>57</v>
      </c>
      <c r="B86">
        <v>6.1031833414435743E-2</v>
      </c>
      <c r="C86">
        <v>-2.9285802414435742E-2</v>
      </c>
      <c r="D86">
        <v>-1.3573743481114371</v>
      </c>
    </row>
    <row r="87" spans="1:4" x14ac:dyDescent="0.3">
      <c r="A87">
        <v>58</v>
      </c>
      <c r="B87">
        <v>8.1193141555916393E-2</v>
      </c>
      <c r="C87">
        <v>2.3154684444083612E-2</v>
      </c>
      <c r="D87">
        <v>1.0732017603014887</v>
      </c>
    </row>
    <row r="88" spans="1:4" x14ac:dyDescent="0.3">
      <c r="A88">
        <v>59</v>
      </c>
      <c r="B88">
        <v>5.1108010317111208E-2</v>
      </c>
      <c r="C88">
        <v>1.6056168682888797E-2</v>
      </c>
      <c r="D88">
        <v>0.74419103122680708</v>
      </c>
    </row>
    <row r="89" spans="1:4" x14ac:dyDescent="0.3">
      <c r="A89">
        <v>60</v>
      </c>
      <c r="B89">
        <v>8.9443339634927455E-2</v>
      </c>
      <c r="C89">
        <v>-1.7074918634927452E-2</v>
      </c>
      <c r="D89">
        <v>-0.79140930554512989</v>
      </c>
    </row>
    <row r="90" spans="1:4" x14ac:dyDescent="0.3">
      <c r="A90">
        <v>61</v>
      </c>
      <c r="B90">
        <v>8.9555685685314468E-2</v>
      </c>
      <c r="C90">
        <v>-7.7375046853144641E-3</v>
      </c>
      <c r="D90">
        <v>-0.35862737273201223</v>
      </c>
    </row>
    <row r="91" spans="1:4" x14ac:dyDescent="0.3">
      <c r="A91">
        <v>62</v>
      </c>
      <c r="B91">
        <v>0.10723369854849074</v>
      </c>
      <c r="C91">
        <v>-2.6152617548490742E-2</v>
      </c>
      <c r="D91">
        <v>-1.2121536468057303</v>
      </c>
    </row>
    <row r="92" spans="1:4" x14ac:dyDescent="0.3">
      <c r="A92">
        <v>63</v>
      </c>
      <c r="B92">
        <v>0.12053282304058366</v>
      </c>
      <c r="C92">
        <v>3.7361912959416349E-2</v>
      </c>
      <c r="D92">
        <v>1.7316958412068539</v>
      </c>
    </row>
    <row r="93" spans="1:4" x14ac:dyDescent="0.3">
      <c r="A93">
        <v>64</v>
      </c>
      <c r="B93">
        <v>8.701913344333323E-2</v>
      </c>
      <c r="C93">
        <v>1.8614668556666769E-2</v>
      </c>
      <c r="D93">
        <v>0.8627755265111402</v>
      </c>
    </row>
    <row r="94" spans="1:4" x14ac:dyDescent="0.3">
      <c r="A94">
        <v>65</v>
      </c>
      <c r="B94">
        <v>7.8219046806830117E-2</v>
      </c>
      <c r="C94">
        <v>-2.3955481806830117E-2</v>
      </c>
      <c r="D94">
        <v>-1.1103181002550626</v>
      </c>
    </row>
    <row r="95" spans="1:4" x14ac:dyDescent="0.3">
      <c r="A95">
        <v>66</v>
      </c>
      <c r="B95">
        <v>0.11474912708838281</v>
      </c>
      <c r="C95">
        <v>-3.3448314088382808E-2</v>
      </c>
      <c r="D95">
        <v>-1.550303552849398</v>
      </c>
    </row>
    <row r="96" spans="1:4" x14ac:dyDescent="0.3">
      <c r="A96">
        <v>67</v>
      </c>
      <c r="B96">
        <v>8.1543896845268637E-2</v>
      </c>
      <c r="C96">
        <v>1.6816758154731368E-2</v>
      </c>
      <c r="D96">
        <v>0.77944376645709845</v>
      </c>
    </row>
    <row r="97" spans="1:4" x14ac:dyDescent="0.3">
      <c r="A97">
        <v>68</v>
      </c>
      <c r="B97">
        <v>8.1063101657974923E-2</v>
      </c>
      <c r="C97">
        <v>3.0048009342025075E-2</v>
      </c>
      <c r="D97">
        <v>1.3927020511677348</v>
      </c>
    </row>
    <row r="98" spans="1:4" x14ac:dyDescent="0.3">
      <c r="A98">
        <v>69</v>
      </c>
      <c r="B98">
        <v>8.3445536304505241E-2</v>
      </c>
      <c r="C98">
        <v>-1.2579395304505248E-2</v>
      </c>
      <c r="D98">
        <v>-0.58304526744577745</v>
      </c>
    </row>
    <row r="99" spans="1:4" x14ac:dyDescent="0.3">
      <c r="A99">
        <v>70</v>
      </c>
      <c r="B99">
        <v>9.2730001709285581E-2</v>
      </c>
      <c r="C99">
        <v>-1.3593311709285585E-2</v>
      </c>
      <c r="D99">
        <v>-0.63003951057772611</v>
      </c>
    </row>
    <row r="100" spans="1:4" x14ac:dyDescent="0.3">
      <c r="A100">
        <v>71</v>
      </c>
      <c r="B100">
        <v>7.916242348486302E-2</v>
      </c>
      <c r="C100">
        <v>8.3757651513698128E-4</v>
      </c>
      <c r="D100">
        <v>3.8821025292006303E-2</v>
      </c>
    </row>
    <row r="101" spans="1:4" x14ac:dyDescent="0.3">
      <c r="A101">
        <v>72</v>
      </c>
      <c r="B101">
        <v>8.2201538059863966E-2</v>
      </c>
      <c r="C101">
        <v>1.1256404940136036E-2</v>
      </c>
      <c r="D101">
        <v>0.52172568473534509</v>
      </c>
    </row>
    <row r="102" spans="1:4" x14ac:dyDescent="0.3">
      <c r="A102">
        <v>73</v>
      </c>
      <c r="B102">
        <v>0.13344674921446831</v>
      </c>
      <c r="C102">
        <v>3.7786126785531698E-2</v>
      </c>
      <c r="D102">
        <v>1.7513578247692148</v>
      </c>
    </row>
    <row r="103" spans="1:4" x14ac:dyDescent="0.3">
      <c r="A103">
        <v>74</v>
      </c>
      <c r="B103">
        <v>8.4836839412963605E-2</v>
      </c>
      <c r="C103">
        <v>-7.166937412963606E-3</v>
      </c>
      <c r="D103">
        <v>-0.33218201984732537</v>
      </c>
    </row>
    <row r="104" spans="1:4" x14ac:dyDescent="0.3">
      <c r="A104">
        <v>75</v>
      </c>
      <c r="B104">
        <v>8.4037996979607898E-2</v>
      </c>
      <c r="C104">
        <v>1.5962003020392107E-2</v>
      </c>
      <c r="D104">
        <v>0.73982652541825455</v>
      </c>
    </row>
    <row r="105" spans="1:4" x14ac:dyDescent="0.3">
      <c r="A105">
        <v>76</v>
      </c>
      <c r="B105">
        <v>8.1050327009796974E-2</v>
      </c>
      <c r="C105">
        <v>-1.9646819009796972E-2</v>
      </c>
      <c r="D105">
        <v>-0.91061490371666065</v>
      </c>
    </row>
    <row r="106" spans="1:4" x14ac:dyDescent="0.3">
      <c r="A106">
        <v>77</v>
      </c>
      <c r="B106">
        <v>5.445229529447404E-2</v>
      </c>
      <c r="C106">
        <v>-3.6048382944740415E-3</v>
      </c>
      <c r="D106">
        <v>-0.16708147384061095</v>
      </c>
    </row>
    <row r="107" spans="1:4" x14ac:dyDescent="0.3">
      <c r="A107">
        <v>78</v>
      </c>
      <c r="B107">
        <v>0.10751367308530124</v>
      </c>
      <c r="C107">
        <v>-4.3683886085301243E-2</v>
      </c>
      <c r="D107">
        <v>-2.0247144182322896</v>
      </c>
    </row>
    <row r="108" spans="1:4" x14ac:dyDescent="0.3">
      <c r="A108">
        <v>79</v>
      </c>
      <c r="B108">
        <v>0.12206959355409119</v>
      </c>
      <c r="C108">
        <v>-1.4377286554091193E-2</v>
      </c>
      <c r="D108">
        <v>-0.66637613980319788</v>
      </c>
    </row>
    <row r="109" spans="1:4" x14ac:dyDescent="0.3">
      <c r="A109">
        <v>80</v>
      </c>
      <c r="B109">
        <v>8.5402154806306974E-2</v>
      </c>
      <c r="C109">
        <v>-9.5400868063069688E-3</v>
      </c>
      <c r="D109">
        <v>-0.44217566336015124</v>
      </c>
    </row>
    <row r="110" spans="1:4" x14ac:dyDescent="0.3">
      <c r="A110">
        <v>81</v>
      </c>
      <c r="B110">
        <v>0.1503660864075711</v>
      </c>
      <c r="C110">
        <v>-4.0246234075710929E-3</v>
      </c>
      <c r="D110">
        <v>-0.18653818997129562</v>
      </c>
    </row>
    <row r="111" spans="1:4" x14ac:dyDescent="0.3">
      <c r="A111">
        <v>82</v>
      </c>
      <c r="B111">
        <v>0.13166360520383136</v>
      </c>
      <c r="C111">
        <v>1.1193536796168635E-2</v>
      </c>
      <c r="D111">
        <v>0.51881179476480221</v>
      </c>
    </row>
    <row r="112" spans="1:4" x14ac:dyDescent="0.3">
      <c r="A112">
        <v>83</v>
      </c>
      <c r="B112">
        <v>4.1832127730340285E-2</v>
      </c>
      <c r="C112">
        <v>1.0341785269659717E-2</v>
      </c>
      <c r="D112">
        <v>0.47933376863163163</v>
      </c>
    </row>
    <row r="113" spans="1:4" x14ac:dyDescent="0.3">
      <c r="A113">
        <v>84</v>
      </c>
      <c r="B113">
        <v>0.11641082697977734</v>
      </c>
      <c r="C113">
        <v>1.7347134020222671E-2</v>
      </c>
      <c r="D113">
        <v>0.80402627864124232</v>
      </c>
    </row>
    <row r="114" spans="1:4" x14ac:dyDescent="0.3">
      <c r="A114">
        <v>85</v>
      </c>
      <c r="B114">
        <v>9.6820624052591175E-2</v>
      </c>
      <c r="C114">
        <v>7.4738539474088206E-3</v>
      </c>
      <c r="D114">
        <v>0.34640736443483927</v>
      </c>
    </row>
    <row r="115" spans="1:4" x14ac:dyDescent="0.3">
      <c r="A115">
        <v>86</v>
      </c>
      <c r="B115">
        <v>0.10246596408266495</v>
      </c>
      <c r="C115">
        <v>1.6415153917335043E-2</v>
      </c>
      <c r="D115">
        <v>0.76082971988872039</v>
      </c>
    </row>
    <row r="116" spans="1:4" x14ac:dyDescent="0.3">
      <c r="A116">
        <v>87</v>
      </c>
      <c r="B116">
        <v>0.11309005478981815</v>
      </c>
      <c r="C116">
        <v>1.1909945210181849E-2</v>
      </c>
      <c r="D116">
        <v>0.55201677205008892</v>
      </c>
    </row>
    <row r="117" spans="1:4" x14ac:dyDescent="0.3">
      <c r="A117">
        <v>88</v>
      </c>
      <c r="B117">
        <v>5.2391302809955409E-2</v>
      </c>
      <c r="C117">
        <v>-2.6967574809955409E-2</v>
      </c>
      <c r="D117">
        <v>-1.2499262871406256</v>
      </c>
    </row>
    <row r="118" spans="1:4" x14ac:dyDescent="0.3">
      <c r="A118">
        <v>89</v>
      </c>
      <c r="B118">
        <v>7.6733796525449316E-2</v>
      </c>
      <c r="C118">
        <v>1.4175293474550682E-2</v>
      </c>
      <c r="D118">
        <v>0.65701391640278417</v>
      </c>
    </row>
    <row r="119" spans="1:4" x14ac:dyDescent="0.3">
      <c r="A119">
        <v>90</v>
      </c>
      <c r="B119">
        <v>0.11492578883186011</v>
      </c>
      <c r="C119">
        <v>-3.814677831860111E-3</v>
      </c>
      <c r="D119">
        <v>-0.17680737450867737</v>
      </c>
    </row>
    <row r="120" spans="1:4" x14ac:dyDescent="0.3">
      <c r="A120">
        <v>91</v>
      </c>
      <c r="B120">
        <v>9.0832736058728547E-2</v>
      </c>
      <c r="C120">
        <v>-2.4607571058728545E-2</v>
      </c>
      <c r="D120">
        <v>-1.1405419339981258</v>
      </c>
    </row>
    <row r="121" spans="1:4" x14ac:dyDescent="0.3">
      <c r="A121">
        <v>92</v>
      </c>
      <c r="B121">
        <v>7.2911490184753291E-2</v>
      </c>
      <c r="C121">
        <v>-8.6257761847532977E-3</v>
      </c>
      <c r="D121">
        <v>-0.39979807143557328</v>
      </c>
    </row>
    <row r="122" spans="1:4" x14ac:dyDescent="0.3">
      <c r="A122">
        <v>93</v>
      </c>
      <c r="B122">
        <v>9.8036199752381314E-2</v>
      </c>
      <c r="C122">
        <v>-2.4865468752381312E-2</v>
      </c>
      <c r="D122">
        <v>-1.1524952931326125</v>
      </c>
    </row>
    <row r="123" spans="1:4" x14ac:dyDescent="0.3">
      <c r="A123">
        <v>94</v>
      </c>
      <c r="B123">
        <v>6.6941941888450818E-2</v>
      </c>
      <c r="C123">
        <v>-1.0204353888450819E-2</v>
      </c>
      <c r="D123">
        <v>-0.4729639301399764</v>
      </c>
    </row>
    <row r="124" spans="1:4" x14ac:dyDescent="0.3">
      <c r="A124">
        <v>95</v>
      </c>
      <c r="B124">
        <v>7.754948738768741E-2</v>
      </c>
      <c r="C124">
        <v>1.2002750612312596E-2</v>
      </c>
      <c r="D124">
        <v>0.55631823084011167</v>
      </c>
    </row>
    <row r="125" spans="1:4" x14ac:dyDescent="0.3">
      <c r="A125">
        <v>96</v>
      </c>
      <c r="B125">
        <v>8.5750928297058771E-2</v>
      </c>
      <c r="C125">
        <v>2.5360182702941228E-2</v>
      </c>
      <c r="D125">
        <v>1.1754249030726116</v>
      </c>
    </row>
    <row r="126" spans="1:4" x14ac:dyDescent="0.3">
      <c r="A126">
        <v>97</v>
      </c>
      <c r="B126">
        <v>0.10364547775258559</v>
      </c>
      <c r="C126">
        <v>2.0442113247414406E-2</v>
      </c>
      <c r="D126">
        <v>0.94747617806612594</v>
      </c>
    </row>
    <row r="127" spans="1:4" x14ac:dyDescent="0.3">
      <c r="A127">
        <v>98</v>
      </c>
      <c r="B127">
        <v>0.11242311896016466</v>
      </c>
      <c r="C127">
        <v>2.8317621039835345E-2</v>
      </c>
      <c r="D127">
        <v>1.3124998883440635</v>
      </c>
    </row>
    <row r="128" spans="1:4" x14ac:dyDescent="0.3">
      <c r="A128">
        <v>99</v>
      </c>
      <c r="B128">
        <v>5.7040808397818554E-2</v>
      </c>
      <c r="C128">
        <v>-3.4693803978185569E-3</v>
      </c>
      <c r="D128">
        <v>-0.16080310483547652</v>
      </c>
    </row>
    <row r="129" spans="1:4" x14ac:dyDescent="0.3">
      <c r="A129">
        <v>100</v>
      </c>
      <c r="B129">
        <v>0.1175337911271036</v>
      </c>
      <c r="C129">
        <v>-1.3185965127103599E-2</v>
      </c>
      <c r="D129">
        <v>-0.61115931075871266</v>
      </c>
    </row>
    <row r="130" spans="1:4" x14ac:dyDescent="0.3">
      <c r="A130">
        <v>101</v>
      </c>
      <c r="B130">
        <v>9.1749307187311779E-2</v>
      </c>
      <c r="C130">
        <v>9.9456078126882175E-3</v>
      </c>
      <c r="D130">
        <v>0.46097124914921989</v>
      </c>
    </row>
    <row r="131" spans="1:4" x14ac:dyDescent="0.3">
      <c r="A131">
        <v>102</v>
      </c>
      <c r="B131">
        <v>9.550204621615821E-2</v>
      </c>
      <c r="C131">
        <v>5.4153847838417923E-3</v>
      </c>
      <c r="D131">
        <v>0.25099890679848652</v>
      </c>
    </row>
    <row r="132" spans="1:4" x14ac:dyDescent="0.3">
      <c r="A132">
        <v>103</v>
      </c>
      <c r="B132">
        <v>6.6227146858179209E-2</v>
      </c>
      <c r="C132">
        <v>-1.7276098858179212E-2</v>
      </c>
      <c r="D132">
        <v>-0.80073385368367311</v>
      </c>
    </row>
    <row r="133" spans="1:4" x14ac:dyDescent="0.3">
      <c r="A133">
        <v>104</v>
      </c>
      <c r="B133">
        <v>9.7644737164579554E-2</v>
      </c>
      <c r="C133">
        <v>-6.7356471645795557E-3</v>
      </c>
      <c r="D133">
        <v>-0.31219204957222207</v>
      </c>
    </row>
    <row r="134" spans="1:4" x14ac:dyDescent="0.3">
      <c r="A134">
        <v>105</v>
      </c>
      <c r="B134">
        <v>3.5758194255110509E-2</v>
      </c>
      <c r="C134">
        <v>1.3192853744889488E-2</v>
      </c>
      <c r="D134">
        <v>0.61147859287856665</v>
      </c>
    </row>
    <row r="135" spans="1:4" x14ac:dyDescent="0.3">
      <c r="A135">
        <v>106</v>
      </c>
      <c r="B135">
        <v>0.10931830705027656</v>
      </c>
      <c r="C135">
        <v>1.0265199497234423E-3</v>
      </c>
      <c r="D135">
        <v>4.7578407716512248E-2</v>
      </c>
    </row>
    <row r="136" spans="1:4" x14ac:dyDescent="0.3">
      <c r="A136">
        <v>107</v>
      </c>
      <c r="B136">
        <v>0.12298368836423679</v>
      </c>
      <c r="C136">
        <v>1.5477849635763208E-2</v>
      </c>
      <c r="D136">
        <v>0.71738638956175305</v>
      </c>
    </row>
    <row r="137" spans="1:4" x14ac:dyDescent="0.3">
      <c r="A137">
        <v>108</v>
      </c>
      <c r="B137">
        <v>9.0337564141729998E-2</v>
      </c>
      <c r="C137">
        <v>-2.3670898141729999E-2</v>
      </c>
      <c r="D137">
        <v>-1.097127866932037</v>
      </c>
    </row>
    <row r="138" spans="1:4" x14ac:dyDescent="0.3">
      <c r="A138">
        <v>109</v>
      </c>
      <c r="B138">
        <v>0.12044484097607766</v>
      </c>
      <c r="C138">
        <v>-4.661933797607766E-2</v>
      </c>
      <c r="D138">
        <v>-2.1607703486885801</v>
      </c>
    </row>
    <row r="139" spans="1:4" x14ac:dyDescent="0.3">
      <c r="A139">
        <v>110</v>
      </c>
      <c r="B139">
        <v>0.12200491593979823</v>
      </c>
      <c r="C139">
        <v>-1.8830312939798227E-2</v>
      </c>
      <c r="D139">
        <v>-0.87277047730110635</v>
      </c>
    </row>
    <row r="140" spans="1:4" x14ac:dyDescent="0.3">
      <c r="A140">
        <v>111</v>
      </c>
      <c r="B140">
        <v>4.0564206076770803E-2</v>
      </c>
      <c r="C140">
        <v>3.0864364923229193E-2</v>
      </c>
      <c r="D140">
        <v>1.4305395025437593</v>
      </c>
    </row>
    <row r="141" spans="1:4" x14ac:dyDescent="0.3">
      <c r="A141">
        <v>112</v>
      </c>
      <c r="B141">
        <v>7.7259661591814632E-2</v>
      </c>
      <c r="C141">
        <v>-1.5615826591814631E-2</v>
      </c>
      <c r="D141">
        <v>-0.72378151502645205</v>
      </c>
    </row>
    <row r="142" spans="1:4" x14ac:dyDescent="0.3">
      <c r="A142">
        <v>113</v>
      </c>
      <c r="B142">
        <v>0.11336926285357596</v>
      </c>
      <c r="C142">
        <v>5.1492551464240449E-3</v>
      </c>
      <c r="D142">
        <v>0.23866400342138169</v>
      </c>
    </row>
    <row r="143" spans="1:4" x14ac:dyDescent="0.3">
      <c r="A143">
        <v>114</v>
      </c>
      <c r="B143">
        <v>0.11038384586680017</v>
      </c>
      <c r="C143">
        <v>3.1591462133199827E-2</v>
      </c>
      <c r="D143">
        <v>1.4642398972753388</v>
      </c>
    </row>
    <row r="144" spans="1:4" x14ac:dyDescent="0.3">
      <c r="A144">
        <v>115</v>
      </c>
      <c r="B144">
        <v>8.7806054166922332E-2</v>
      </c>
      <c r="C144">
        <v>6.8952083307767531E-4</v>
      </c>
      <c r="D144">
        <v>3.1958758652510612E-2</v>
      </c>
    </row>
    <row r="145" spans="1:4" x14ac:dyDescent="0.3">
      <c r="A145">
        <v>116</v>
      </c>
      <c r="B145">
        <v>7.1210974752660583E-2</v>
      </c>
      <c r="C145">
        <v>-6.6948457526605776E-3</v>
      </c>
      <c r="D145">
        <v>-0.3103009356077896</v>
      </c>
    </row>
    <row r="146" spans="1:4" x14ac:dyDescent="0.3">
      <c r="A146">
        <v>117</v>
      </c>
      <c r="B146">
        <v>8.4205002434576515E-2</v>
      </c>
      <c r="C146">
        <v>1.9243272565423492E-2</v>
      </c>
      <c r="D146">
        <v>0.89191083735329091</v>
      </c>
    </row>
    <row r="147" spans="1:4" x14ac:dyDescent="0.3">
      <c r="A147">
        <v>118</v>
      </c>
      <c r="B147">
        <v>5.1934192778320676E-2</v>
      </c>
      <c r="C147">
        <v>-8.7687257783206768E-3</v>
      </c>
      <c r="D147">
        <v>-0.40642367481278074</v>
      </c>
    </row>
    <row r="148" spans="1:4" x14ac:dyDescent="0.3">
      <c r="A148">
        <v>119</v>
      </c>
      <c r="B148">
        <v>5.929306069040241E-2</v>
      </c>
      <c r="C148">
        <v>-6.2627576904024096E-3</v>
      </c>
      <c r="D148">
        <v>-0.29027398727512888</v>
      </c>
    </row>
    <row r="149" spans="1:4" x14ac:dyDescent="0.3">
      <c r="A149">
        <v>120</v>
      </c>
      <c r="B149">
        <v>6.6392189145771163E-2</v>
      </c>
      <c r="C149">
        <v>2.7447685422883616E-4</v>
      </c>
      <c r="D149">
        <v>1.2721790436477708E-2</v>
      </c>
    </row>
    <row r="150" spans="1:4" x14ac:dyDescent="0.3">
      <c r="A150">
        <v>121</v>
      </c>
      <c r="B150">
        <v>6.9329848217211554E-2</v>
      </c>
      <c r="C150">
        <v>-1.5894734217211555E-2</v>
      </c>
      <c r="D150">
        <v>-0.73670866828826076</v>
      </c>
    </row>
    <row r="151" spans="1:4" x14ac:dyDescent="0.3">
      <c r="A151">
        <v>122</v>
      </c>
      <c r="B151">
        <v>0.11248858287112584</v>
      </c>
      <c r="C151">
        <v>-2.7217265871125843E-2</v>
      </c>
      <c r="D151">
        <v>-1.2614992751909173</v>
      </c>
    </row>
    <row r="152" spans="1:4" x14ac:dyDescent="0.3">
      <c r="A152">
        <v>123</v>
      </c>
      <c r="B152">
        <v>7.428505782416861E-2</v>
      </c>
      <c r="C152">
        <v>-2.3426118241686167E-3</v>
      </c>
      <c r="D152">
        <v>-0.10857825074110357</v>
      </c>
    </row>
    <row r="153" spans="1:4" x14ac:dyDescent="0.3">
      <c r="A153">
        <v>124</v>
      </c>
      <c r="B153">
        <v>0.13531817036291949</v>
      </c>
      <c r="C153">
        <v>7.5389716370805049E-3</v>
      </c>
      <c r="D153">
        <v>0.34942551911326653</v>
      </c>
    </row>
    <row r="154" spans="1:4" x14ac:dyDescent="0.3">
      <c r="A154">
        <v>125</v>
      </c>
      <c r="B154">
        <v>8.2212228720686675E-2</v>
      </c>
      <c r="C154">
        <v>5.2922906279313314E-2</v>
      </c>
      <c r="D154">
        <v>2.4529358763834193</v>
      </c>
    </row>
    <row r="155" spans="1:4" x14ac:dyDescent="0.3">
      <c r="A155">
        <v>126</v>
      </c>
      <c r="B155">
        <v>8.8794083071061958E-2</v>
      </c>
      <c r="C155">
        <v>1.3395697928938036E-2</v>
      </c>
      <c r="D155">
        <v>0.62088026431630661</v>
      </c>
    </row>
    <row r="156" spans="1:4" x14ac:dyDescent="0.3">
      <c r="A156">
        <v>127</v>
      </c>
      <c r="B156">
        <v>6.3467117228191983E-2</v>
      </c>
      <c r="C156">
        <v>1.1299237771808024E-2</v>
      </c>
      <c r="D156">
        <v>0.52371095343810303</v>
      </c>
    </row>
    <row r="157" spans="1:4" x14ac:dyDescent="0.3">
      <c r="A157">
        <v>128</v>
      </c>
      <c r="B157">
        <v>5.7418788496468531E-2</v>
      </c>
      <c r="C157">
        <v>-4.1739496468531923E-5</v>
      </c>
      <c r="D157">
        <v>-1.9345934595784151E-3</v>
      </c>
    </row>
    <row r="158" spans="1:4" x14ac:dyDescent="0.3">
      <c r="A158">
        <v>129</v>
      </c>
      <c r="B158">
        <v>4.3203868740525175E-2</v>
      </c>
      <c r="C158">
        <v>-1.1953868740525175E-2</v>
      </c>
      <c r="D158">
        <v>-0.55405259379479677</v>
      </c>
    </row>
    <row r="159" spans="1:4" x14ac:dyDescent="0.3">
      <c r="A159">
        <v>130</v>
      </c>
      <c r="B159">
        <v>0.1030467787680398</v>
      </c>
      <c r="C159">
        <v>-3.40812617680398E-2</v>
      </c>
      <c r="D159">
        <v>-1.5796401894866636</v>
      </c>
    </row>
    <row r="160" spans="1:4" x14ac:dyDescent="0.3">
      <c r="A160">
        <v>131</v>
      </c>
      <c r="B160">
        <v>0.11674219527636409</v>
      </c>
      <c r="C160">
        <v>1.3692586723635908E-2</v>
      </c>
      <c r="D160">
        <v>0.63464083090286427</v>
      </c>
    </row>
    <row r="161" spans="1:4" x14ac:dyDescent="0.3">
      <c r="A161">
        <v>132</v>
      </c>
      <c r="B161">
        <v>8.4189495012350513E-2</v>
      </c>
      <c r="C161">
        <v>9.7702359876494921E-3</v>
      </c>
      <c r="D161">
        <v>0.45284290035684688</v>
      </c>
    </row>
    <row r="162" spans="1:4" x14ac:dyDescent="0.3">
      <c r="A162">
        <v>133</v>
      </c>
      <c r="B162">
        <v>6.5734511222363956E-2</v>
      </c>
      <c r="C162">
        <v>9.4534577776360373E-3</v>
      </c>
      <c r="D162">
        <v>0.43816047471496083</v>
      </c>
    </row>
    <row r="163" spans="1:4" x14ac:dyDescent="0.3">
      <c r="A163">
        <v>134</v>
      </c>
      <c r="B163">
        <v>0.11741435436839076</v>
      </c>
      <c r="C163">
        <v>1.8949281631609249E-2</v>
      </c>
      <c r="D163">
        <v>0.87828458438300949</v>
      </c>
    </row>
    <row r="164" spans="1:4" x14ac:dyDescent="0.3">
      <c r="A164">
        <v>135</v>
      </c>
      <c r="B164">
        <v>6.8763674335507119E-2</v>
      </c>
      <c r="C164">
        <v>-1.3208119335507119E-2</v>
      </c>
      <c r="D164">
        <v>-0.61218614122639448</v>
      </c>
    </row>
    <row r="165" spans="1:4" x14ac:dyDescent="0.3">
      <c r="A165">
        <v>136</v>
      </c>
      <c r="B165">
        <v>6.2943518479267713E-2</v>
      </c>
      <c r="C165">
        <v>2.4013002520732282E-2</v>
      </c>
      <c r="D165">
        <v>1.1129841409675878</v>
      </c>
    </row>
    <row r="166" spans="1:4" x14ac:dyDescent="0.3">
      <c r="A166">
        <v>137</v>
      </c>
      <c r="B166">
        <v>7.7657207025557895E-2</v>
      </c>
      <c r="C166">
        <v>-2.8876720025557898E-2</v>
      </c>
      <c r="D166">
        <v>-1.3384136949912335</v>
      </c>
    </row>
    <row r="167" spans="1:4" x14ac:dyDescent="0.3">
      <c r="A167">
        <v>138</v>
      </c>
      <c r="B167">
        <v>9.0595467600612212E-2</v>
      </c>
      <c r="C167">
        <v>-3.7963889600612213E-2</v>
      </c>
      <c r="D167">
        <v>-1.7595969941053922</v>
      </c>
    </row>
    <row r="168" spans="1:4" x14ac:dyDescent="0.3">
      <c r="A168">
        <v>139</v>
      </c>
      <c r="B168">
        <v>8.8046469022568408E-2</v>
      </c>
      <c r="C168">
        <v>2.2761109774315919E-3</v>
      </c>
      <c r="D168">
        <v>0.10549598779979406</v>
      </c>
    </row>
    <row r="169" spans="1:4" x14ac:dyDescent="0.3">
      <c r="A169">
        <v>140</v>
      </c>
      <c r="B169">
        <v>6.2502498331584389E-2</v>
      </c>
      <c r="C169">
        <v>-1.2780093315843885E-3</v>
      </c>
      <c r="D169">
        <v>-5.9234746543417066E-2</v>
      </c>
    </row>
    <row r="170" spans="1:4" x14ac:dyDescent="0.3">
      <c r="A170">
        <v>141</v>
      </c>
      <c r="B170">
        <v>6.2221839857636629E-2</v>
      </c>
      <c r="C170">
        <v>-8.1833185763662691E-4</v>
      </c>
      <c r="D170">
        <v>-3.7929050263987428E-2</v>
      </c>
    </row>
    <row r="171" spans="1:4" x14ac:dyDescent="0.3">
      <c r="A171">
        <v>142</v>
      </c>
      <c r="B171">
        <v>7.1021747208424246E-2</v>
      </c>
      <c r="C171">
        <v>-6.8015642084242461E-3</v>
      </c>
      <c r="D171">
        <v>-0.31524725369987183</v>
      </c>
    </row>
    <row r="172" spans="1:4" x14ac:dyDescent="0.3">
      <c r="A172">
        <v>143</v>
      </c>
      <c r="B172">
        <v>9.9084582140919197E-2</v>
      </c>
      <c r="C172">
        <v>5.8105218590808055E-3</v>
      </c>
      <c r="D172">
        <v>0.26931320539024489</v>
      </c>
    </row>
    <row r="173" spans="1:4" x14ac:dyDescent="0.3">
      <c r="A173">
        <v>144</v>
      </c>
      <c r="B173">
        <v>0.1002666734898523</v>
      </c>
      <c r="C173">
        <v>8.7076845101476952E-3</v>
      </c>
      <c r="D173">
        <v>0.40359445912588687</v>
      </c>
    </row>
    <row r="174" spans="1:4" x14ac:dyDescent="0.3">
      <c r="A174">
        <v>145</v>
      </c>
      <c r="B174">
        <v>7.8608792856710963E-2</v>
      </c>
      <c r="C174">
        <v>-2.829432785671096E-2</v>
      </c>
      <c r="D174">
        <v>-1.3114202672767807</v>
      </c>
    </row>
    <row r="175" spans="1:4" x14ac:dyDescent="0.3">
      <c r="A175">
        <v>146</v>
      </c>
      <c r="B175">
        <v>6.6002661228447224E-2</v>
      </c>
      <c r="C175">
        <v>4.86347977155277E-3</v>
      </c>
      <c r="D175">
        <v>0.22541853526985889</v>
      </c>
    </row>
    <row r="176" spans="1:4" x14ac:dyDescent="0.3">
      <c r="A176">
        <v>147</v>
      </c>
      <c r="B176">
        <v>3.9890900887719849E-2</v>
      </c>
      <c r="C176">
        <v>5.56364411228015E-3</v>
      </c>
      <c r="D176">
        <v>0.25787061229053942</v>
      </c>
    </row>
    <row r="177" spans="1:4" x14ac:dyDescent="0.3">
      <c r="A177">
        <v>148</v>
      </c>
      <c r="B177">
        <v>4.9392070849154646E-2</v>
      </c>
      <c r="C177">
        <v>-4.4102284915464862E-4</v>
      </c>
      <c r="D177">
        <v>-2.0441068812185176E-2</v>
      </c>
    </row>
    <row r="178" spans="1:4" x14ac:dyDescent="0.3">
      <c r="A178">
        <v>149</v>
      </c>
      <c r="B178">
        <v>9.680109439296547E-2</v>
      </c>
      <c r="C178">
        <v>-1.4042474392965465E-2</v>
      </c>
      <c r="D178">
        <v>-0.65085785444032873</v>
      </c>
    </row>
    <row r="179" spans="1:4" x14ac:dyDescent="0.3">
      <c r="A179">
        <v>150</v>
      </c>
      <c r="B179">
        <v>8.6779229900627808E-2</v>
      </c>
      <c r="C179">
        <v>1.2511550099372187E-2</v>
      </c>
      <c r="D179">
        <v>0.57990069452997506</v>
      </c>
    </row>
    <row r="180" spans="1:4" x14ac:dyDescent="0.3">
      <c r="A180">
        <v>151</v>
      </c>
      <c r="B180">
        <v>0.1271259199337117</v>
      </c>
      <c r="C180">
        <v>-1.7034176933711689E-2</v>
      </c>
      <c r="D180">
        <v>-0.78952095912572506</v>
      </c>
    </row>
    <row r="181" spans="1:4" x14ac:dyDescent="0.3">
      <c r="A181">
        <v>152</v>
      </c>
      <c r="B181">
        <v>7.0440833745669562E-2</v>
      </c>
      <c r="C181">
        <v>1.739700325433044E-2</v>
      </c>
      <c r="D181">
        <v>0.80633767916836196</v>
      </c>
    </row>
    <row r="182" spans="1:4" x14ac:dyDescent="0.3">
      <c r="A182">
        <v>153</v>
      </c>
      <c r="B182">
        <v>7.1017976759558232E-2</v>
      </c>
      <c r="C182">
        <v>-9.0024737595582327E-3</v>
      </c>
      <c r="D182">
        <v>-0.41725771340816153</v>
      </c>
    </row>
    <row r="183" spans="1:4" x14ac:dyDescent="0.3">
      <c r="A183">
        <v>154</v>
      </c>
      <c r="B183">
        <v>4.2415393449529826E-2</v>
      </c>
      <c r="C183">
        <v>-1.7205309449529825E-2</v>
      </c>
      <c r="D183">
        <v>-0.79745281920632194</v>
      </c>
    </row>
    <row r="184" spans="1:4" x14ac:dyDescent="0.3">
      <c r="A184">
        <v>155</v>
      </c>
      <c r="B184">
        <v>9.4639361459662119E-2</v>
      </c>
      <c r="C184">
        <v>-7.9726954596621158E-3</v>
      </c>
      <c r="D184">
        <v>-0.36952828367494084</v>
      </c>
    </row>
    <row r="185" spans="1:4" x14ac:dyDescent="0.3">
      <c r="A185">
        <v>156</v>
      </c>
      <c r="B185">
        <v>8.1659226210063274E-2</v>
      </c>
      <c r="C185">
        <v>-4.239872210063278E-3</v>
      </c>
      <c r="D185">
        <v>-0.1965148059038192</v>
      </c>
    </row>
    <row r="186" spans="1:4" x14ac:dyDescent="0.3">
      <c r="A186">
        <v>157</v>
      </c>
      <c r="B186">
        <v>5.142865449041556E-2</v>
      </c>
      <c r="C186">
        <v>1.8136562509584439E-2</v>
      </c>
      <c r="D186">
        <v>0.84061568008444243</v>
      </c>
    </row>
    <row r="187" spans="1:4" x14ac:dyDescent="0.3">
      <c r="A187">
        <v>158</v>
      </c>
      <c r="B187">
        <v>2.2916858720511413E-2</v>
      </c>
      <c r="C187">
        <v>2.8553729279488585E-2</v>
      </c>
      <c r="D187">
        <v>1.3234433230960878</v>
      </c>
    </row>
    <row r="188" spans="1:4" x14ac:dyDescent="0.3">
      <c r="A188">
        <v>159</v>
      </c>
      <c r="B188">
        <v>6.8567204276789195E-2</v>
      </c>
      <c r="C188">
        <v>-1.4875929276789199E-2</v>
      </c>
      <c r="D188">
        <v>-0.68948784530077656</v>
      </c>
    </row>
    <row r="189" spans="1:4" x14ac:dyDescent="0.3">
      <c r="A189">
        <v>160</v>
      </c>
      <c r="B189">
        <v>8.9229513537729011E-2</v>
      </c>
      <c r="C189">
        <v>4.5204864622709895E-3</v>
      </c>
      <c r="D189">
        <v>0.20952106000165693</v>
      </c>
    </row>
    <row r="190" spans="1:4" x14ac:dyDescent="0.3">
      <c r="A190">
        <v>161</v>
      </c>
      <c r="B190">
        <v>4.1160659717761616E-2</v>
      </c>
      <c r="C190">
        <v>3.3466205282238384E-2</v>
      </c>
      <c r="D190">
        <v>1.5511327958816694</v>
      </c>
    </row>
    <row r="191" spans="1:4" x14ac:dyDescent="0.3">
      <c r="A191">
        <v>162</v>
      </c>
      <c r="B191">
        <v>4.9014449100669766E-2</v>
      </c>
      <c r="C191">
        <v>2.7096878993302376E-3</v>
      </c>
      <c r="D191">
        <v>0.12559194362814582</v>
      </c>
    </row>
    <row r="192" spans="1:4" x14ac:dyDescent="0.3">
      <c r="A192">
        <v>163</v>
      </c>
      <c r="B192">
        <v>9.0596380451922531E-2</v>
      </c>
      <c r="C192">
        <v>-1.8015735451922532E-2</v>
      </c>
      <c r="D192">
        <v>-0.8350154391790674</v>
      </c>
    </row>
    <row r="193" spans="1:4" x14ac:dyDescent="0.3">
      <c r="A193">
        <v>164</v>
      </c>
      <c r="B193">
        <v>9.9569741067040862E-2</v>
      </c>
      <c r="C193">
        <v>7.5731159329591319E-3</v>
      </c>
      <c r="D193">
        <v>0.35100808088514851</v>
      </c>
    </row>
    <row r="194" spans="1:4" x14ac:dyDescent="0.3">
      <c r="A194">
        <v>165</v>
      </c>
      <c r="B194">
        <v>6.3478647124836418E-2</v>
      </c>
      <c r="C194">
        <v>-1.4298320124836415E-2</v>
      </c>
      <c r="D194">
        <v>-0.66271610672930281</v>
      </c>
    </row>
    <row r="195" spans="1:4" x14ac:dyDescent="0.3">
      <c r="A195">
        <v>166</v>
      </c>
      <c r="B195">
        <v>5.1569535073401229E-2</v>
      </c>
      <c r="C195">
        <v>-2.849261207340123E-2</v>
      </c>
      <c r="D195">
        <v>-1.3206105877454484</v>
      </c>
    </row>
    <row r="196" spans="1:4" x14ac:dyDescent="0.3">
      <c r="A196">
        <v>167</v>
      </c>
      <c r="B196">
        <v>9.0535536180993303E-2</v>
      </c>
      <c r="C196">
        <v>3.0154118819006703E-2</v>
      </c>
      <c r="D196">
        <v>1.3976201435630924</v>
      </c>
    </row>
    <row r="197" spans="1:4" x14ac:dyDescent="0.3">
      <c r="A197">
        <v>168</v>
      </c>
      <c r="B197">
        <v>7.4042954124886151E-2</v>
      </c>
      <c r="C197">
        <v>-4.5985101248861571E-3</v>
      </c>
      <c r="D197">
        <v>-0.21313739656914416</v>
      </c>
    </row>
    <row r="198" spans="1:4" x14ac:dyDescent="0.3">
      <c r="A198">
        <v>169</v>
      </c>
      <c r="B198">
        <v>8.526465425795049E-2</v>
      </c>
      <c r="C198">
        <v>-1.9571224257950492E-2</v>
      </c>
      <c r="D198">
        <v>-0.90711114528941406</v>
      </c>
    </row>
    <row r="199" spans="1:4" x14ac:dyDescent="0.3">
      <c r="A199">
        <v>170</v>
      </c>
      <c r="B199">
        <v>5.7752237381572646E-2</v>
      </c>
      <c r="C199">
        <v>1.971255061842736E-2</v>
      </c>
      <c r="D199">
        <v>0.91366151306518961</v>
      </c>
    </row>
    <row r="200" spans="1:4" ht="15" thickBot="1" x14ac:dyDescent="0.35">
      <c r="A200" s="4">
        <v>171</v>
      </c>
      <c r="B200" s="4">
        <v>2.2964393506774927E-2</v>
      </c>
      <c r="C200" s="4">
        <v>-6.1576715067749276E-3</v>
      </c>
      <c r="D200" s="4">
        <v>-0.28540332373727206</v>
      </c>
    </row>
    <row r="201" spans="1:4" ht="15" thickBot="1" x14ac:dyDescent="0.35">
      <c r="A201" s="4">
        <v>171</v>
      </c>
      <c r="B201" s="4">
        <v>1.6275671829908342E-2</v>
      </c>
      <c r="C201" s="4">
        <v>5.310501700916577E-4</v>
      </c>
      <c r="D201" s="4">
        <v>2.4667151514471571E-2</v>
      </c>
    </row>
    <row r="202" spans="1:4" x14ac:dyDescent="0.3">
      <c r="A202">
        <v>170</v>
      </c>
      <c r="B202">
        <v>5.3745799430533148E-2</v>
      </c>
      <c r="C202">
        <v>2.3718988569466859E-2</v>
      </c>
      <c r="D202">
        <v>1.1037776796203367</v>
      </c>
    </row>
    <row r="203" spans="1:4" ht="15" thickBot="1" x14ac:dyDescent="0.35">
      <c r="A203" s="4">
        <v>171</v>
      </c>
      <c r="B203" s="4">
        <v>1.7997565351990083E-2</v>
      </c>
      <c r="C203" s="4">
        <v>-1.1908433519900834E-3</v>
      </c>
      <c r="D203" s="4">
        <v>-5.5416625713246542E-2</v>
      </c>
    </row>
    <row r="204" spans="1:4" x14ac:dyDescent="0.3">
      <c r="A204">
        <v>171</v>
      </c>
      <c r="B204">
        <v>1.7997565351990083E-2</v>
      </c>
      <c r="C204">
        <v>-1.1908433519900834E-3</v>
      </c>
      <c r="D204">
        <v>-5.5579376799979242E-2</v>
      </c>
    </row>
  </sheetData>
  <pageMargins left="0.7" right="0.7" top="0.75" bottom="0.75" header="0.3" footer="0.3"/>
  <pageSetup orientation="portrait" horizontalDpi="90" verticalDpi="9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FA9668-6D11-46B4-8721-6D15D2F49C6D}">
  <sheetPr codeName="Sheet16"/>
  <dimension ref="A1:I204"/>
  <sheetViews>
    <sheetView workbookViewId="0">
      <selection activeCell="E25" sqref="E25"/>
    </sheetView>
  </sheetViews>
  <sheetFormatPr defaultRowHeight="14.4" x14ac:dyDescent="0.3"/>
  <sheetData>
    <row r="1" spans="1:9" x14ac:dyDescent="0.3">
      <c r="A1" t="s">
        <v>308</v>
      </c>
    </row>
    <row r="2" spans="1:9" ht="15" thickBot="1" x14ac:dyDescent="0.35"/>
    <row r="3" spans="1:9" x14ac:dyDescent="0.3">
      <c r="A3" s="6" t="s">
        <v>309</v>
      </c>
      <c r="B3" s="6"/>
    </row>
    <row r="4" spans="1:9" x14ac:dyDescent="0.3">
      <c r="A4" t="s">
        <v>310</v>
      </c>
      <c r="B4">
        <v>0.83138929960442498</v>
      </c>
    </row>
    <row r="5" spans="1:9" x14ac:dyDescent="0.3">
      <c r="A5" t="s">
        <v>311</v>
      </c>
      <c r="B5">
        <v>0.69120816749673641</v>
      </c>
    </row>
    <row r="6" spans="1:9" x14ac:dyDescent="0.3">
      <c r="A6" t="s">
        <v>312</v>
      </c>
      <c r="B6">
        <v>0.67595918811385913</v>
      </c>
    </row>
    <row r="7" spans="1:9" x14ac:dyDescent="0.3">
      <c r="A7" t="s">
        <v>313</v>
      </c>
      <c r="B7">
        <v>3.6186477735652936E-2</v>
      </c>
    </row>
    <row r="8" spans="1:9" ht="15" thickBot="1" x14ac:dyDescent="0.35">
      <c r="A8" s="4" t="s">
        <v>314</v>
      </c>
      <c r="B8" s="4">
        <v>171</v>
      </c>
    </row>
    <row r="10" spans="1:9" ht="15" thickBot="1" x14ac:dyDescent="0.35">
      <c r="A10" t="s">
        <v>315</v>
      </c>
    </row>
    <row r="11" spans="1:9" x14ac:dyDescent="0.3">
      <c r="A11" s="5"/>
      <c r="B11" s="5" t="s">
        <v>320</v>
      </c>
      <c r="C11" s="5" t="s">
        <v>321</v>
      </c>
      <c r="D11" s="5" t="s">
        <v>322</v>
      </c>
      <c r="E11" s="5" t="s">
        <v>323</v>
      </c>
      <c r="F11" s="5" t="s">
        <v>324</v>
      </c>
    </row>
    <row r="12" spans="1:9" x14ac:dyDescent="0.3">
      <c r="A12" t="s">
        <v>316</v>
      </c>
      <c r="B12">
        <v>8</v>
      </c>
      <c r="C12">
        <v>0.47484371701422645</v>
      </c>
      <c r="D12">
        <v>5.9355464626778306E-2</v>
      </c>
      <c r="E12">
        <v>45.328159356873471</v>
      </c>
      <c r="F12">
        <v>1.4719503194557908E-37</v>
      </c>
    </row>
    <row r="13" spans="1:9" x14ac:dyDescent="0.3">
      <c r="A13" t="s">
        <v>317</v>
      </c>
      <c r="B13">
        <v>162</v>
      </c>
      <c r="C13">
        <v>0.21213270968789066</v>
      </c>
      <c r="D13">
        <v>1.3094611709129054E-3</v>
      </c>
    </row>
    <row r="14" spans="1:9" ht="15" thickBot="1" x14ac:dyDescent="0.35">
      <c r="A14" s="4" t="s">
        <v>318</v>
      </c>
      <c r="B14" s="4">
        <v>170</v>
      </c>
      <c r="C14" s="4">
        <v>0.68697642670211712</v>
      </c>
      <c r="D14" s="4"/>
      <c r="E14" s="4"/>
      <c r="F14" s="4"/>
    </row>
    <row r="15" spans="1:9" ht="15" thickBot="1" x14ac:dyDescent="0.35"/>
    <row r="16" spans="1:9" x14ac:dyDescent="0.3">
      <c r="A16" s="5"/>
      <c r="B16" s="5" t="s">
        <v>325</v>
      </c>
      <c r="C16" s="5" t="s">
        <v>313</v>
      </c>
      <c r="D16" s="5" t="s">
        <v>326</v>
      </c>
      <c r="E16" s="5" t="s">
        <v>327</v>
      </c>
      <c r="F16" s="5" t="s">
        <v>328</v>
      </c>
      <c r="G16" s="5" t="s">
        <v>329</v>
      </c>
      <c r="H16" s="5" t="s">
        <v>330</v>
      </c>
      <c r="I16" s="5" t="s">
        <v>331</v>
      </c>
    </row>
    <row r="17" spans="1:9" x14ac:dyDescent="0.3">
      <c r="A17" t="s">
        <v>319</v>
      </c>
      <c r="B17">
        <v>0.79683499310431094</v>
      </c>
      <c r="C17">
        <v>0.29328624203420256</v>
      </c>
      <c r="D17">
        <v>2.7169191012082501</v>
      </c>
      <c r="E17">
        <v>7.305597674905291E-3</v>
      </c>
      <c r="F17">
        <v>0.21767802116510582</v>
      </c>
      <c r="G17">
        <v>1.3759919650435162</v>
      </c>
      <c r="H17">
        <v>0.21767802116510582</v>
      </c>
      <c r="I17">
        <v>1.3759919650435162</v>
      </c>
    </row>
    <row r="18" spans="1:9" x14ac:dyDescent="0.3">
      <c r="A18" t="s">
        <v>598</v>
      </c>
      <c r="B18">
        <v>0.14270441182263413</v>
      </c>
      <c r="C18">
        <v>0.2420683274452014</v>
      </c>
      <c r="D18">
        <v>0.58952120390445983</v>
      </c>
      <c r="E18">
        <v>0.55633295829232832</v>
      </c>
      <c r="F18">
        <v>-0.33531173565557404</v>
      </c>
      <c r="G18">
        <v>0.62072055930084236</v>
      </c>
      <c r="H18">
        <v>-0.33531173565557404</v>
      </c>
      <c r="I18">
        <v>0.62072055930084236</v>
      </c>
    </row>
    <row r="19" spans="1:9" x14ac:dyDescent="0.3">
      <c r="A19" t="s">
        <v>562</v>
      </c>
      <c r="B19">
        <v>-0.26992363350057214</v>
      </c>
      <c r="C19">
        <v>0.19524120684214774</v>
      </c>
      <c r="D19">
        <v>-1.3825136499940047</v>
      </c>
      <c r="E19">
        <v>0.1687169769740354</v>
      </c>
      <c r="F19">
        <v>-0.65546952671457315</v>
      </c>
      <c r="G19">
        <v>0.11562225971342888</v>
      </c>
      <c r="H19">
        <v>-0.65546952671457315</v>
      </c>
      <c r="I19">
        <v>0.11562225971342888</v>
      </c>
    </row>
    <row r="20" spans="1:9" x14ac:dyDescent="0.3">
      <c r="A20" t="s">
        <v>563</v>
      </c>
      <c r="B20">
        <v>-5.6881923727007899E-2</v>
      </c>
      <c r="C20">
        <v>0.29908220746024966</v>
      </c>
      <c r="D20">
        <v>-0.19018825696800418</v>
      </c>
      <c r="E20">
        <v>0.84939972370121164</v>
      </c>
      <c r="F20">
        <v>-0.64748428008769676</v>
      </c>
      <c r="G20">
        <v>0.53372043263368107</v>
      </c>
      <c r="H20">
        <v>-0.64748428008769676</v>
      </c>
      <c r="I20">
        <v>0.53372043263368107</v>
      </c>
    </row>
    <row r="21" spans="1:9" x14ac:dyDescent="0.3">
      <c r="A21" t="s">
        <v>564</v>
      </c>
      <c r="B21">
        <v>-7.2901569157271529E-2</v>
      </c>
      <c r="C21">
        <v>0.48958594797783789</v>
      </c>
      <c r="D21">
        <v>-0.14890453751456847</v>
      </c>
      <c r="E21">
        <v>0.88181416008449898</v>
      </c>
      <c r="F21">
        <v>-1.0396946691955713</v>
      </c>
      <c r="G21">
        <v>0.89389153088102824</v>
      </c>
      <c r="H21">
        <v>-1.0396946691955713</v>
      </c>
      <c r="I21">
        <v>0.89389153088102824</v>
      </c>
    </row>
    <row r="22" spans="1:9" x14ac:dyDescent="0.3">
      <c r="A22" t="s">
        <v>565</v>
      </c>
      <c r="B22">
        <v>-0.69361434809274225</v>
      </c>
      <c r="C22">
        <v>0.92973007462044155</v>
      </c>
      <c r="D22">
        <v>-0.74603841160662399</v>
      </c>
      <c r="E22">
        <v>0.45672540210192314</v>
      </c>
      <c r="F22">
        <v>-2.5295670030938311</v>
      </c>
      <c r="G22">
        <v>1.1423383069083468</v>
      </c>
      <c r="H22">
        <v>-2.5295670030938311</v>
      </c>
      <c r="I22">
        <v>1.1423383069083468</v>
      </c>
    </row>
    <row r="23" spans="1:9" x14ac:dyDescent="0.3">
      <c r="A23" t="s">
        <v>566</v>
      </c>
      <c r="B23">
        <v>0.31505472556588432</v>
      </c>
      <c r="C23">
        <v>0.17112594420875252</v>
      </c>
      <c r="D23">
        <v>1.8410693189897405</v>
      </c>
      <c r="E23">
        <v>6.7440460614713149E-2</v>
      </c>
      <c r="F23">
        <v>-2.2870377844252998E-2</v>
      </c>
      <c r="G23">
        <v>0.65297982897602158</v>
      </c>
      <c r="H23">
        <v>-2.2870377844252998E-2</v>
      </c>
      <c r="I23">
        <v>0.65297982897602158</v>
      </c>
    </row>
    <row r="24" spans="1:9" x14ac:dyDescent="0.3">
      <c r="A24" t="s">
        <v>567</v>
      </c>
      <c r="B24">
        <v>9.5007744170429106E-2</v>
      </c>
      <c r="C24">
        <v>7.0598178310018023E-2</v>
      </c>
      <c r="D24">
        <v>1.3457534803974867</v>
      </c>
      <c r="E24">
        <v>0.18026243017630847</v>
      </c>
      <c r="F24">
        <v>-4.4403592995825983E-2</v>
      </c>
      <c r="G24">
        <v>0.23441908133668421</v>
      </c>
      <c r="H24">
        <v>-4.4403592995825983E-2</v>
      </c>
      <c r="I24">
        <v>0.23441908133668421</v>
      </c>
    </row>
    <row r="25" spans="1:9" ht="15" thickBot="1" x14ac:dyDescent="0.35">
      <c r="A25" s="4" t="s">
        <v>568</v>
      </c>
      <c r="B25" s="4">
        <v>0.13326540087456593</v>
      </c>
      <c r="C25" s="4">
        <v>0.81866224615746386</v>
      </c>
      <c r="D25" s="4">
        <v>0.16278434910131825</v>
      </c>
      <c r="E25" s="4">
        <v>0.87089111089236149</v>
      </c>
      <c r="F25" s="4">
        <v>-1.4833598599524054</v>
      </c>
      <c r="G25" s="4">
        <v>1.7498906617015373</v>
      </c>
      <c r="H25" s="4">
        <v>-1.4833598599524054</v>
      </c>
      <c r="I25" s="4">
        <v>1.7498906617015373</v>
      </c>
    </row>
    <row r="29" spans="1:9" x14ac:dyDescent="0.3">
      <c r="A29" t="s">
        <v>332</v>
      </c>
    </row>
    <row r="30" spans="1:9" ht="15" thickBot="1" x14ac:dyDescent="0.35"/>
    <row r="31" spans="1:9" x14ac:dyDescent="0.3">
      <c r="A31" s="5" t="s">
        <v>333</v>
      </c>
      <c r="B31" s="5" t="s">
        <v>600</v>
      </c>
      <c r="C31" s="5" t="s">
        <v>335</v>
      </c>
      <c r="D31" s="5" t="s">
        <v>474</v>
      </c>
    </row>
    <row r="32" spans="1:9" x14ac:dyDescent="0.3">
      <c r="A32">
        <v>1</v>
      </c>
      <c r="B32">
        <v>0.16272002877299332</v>
      </c>
      <c r="C32">
        <v>-1.8065940772993339E-2</v>
      </c>
      <c r="D32">
        <v>-0.51142413944473797</v>
      </c>
    </row>
    <row r="33" spans="1:4" x14ac:dyDescent="0.3">
      <c r="A33">
        <v>2</v>
      </c>
      <c r="B33">
        <v>0.18699862732917488</v>
      </c>
      <c r="C33">
        <v>3.369102767082513E-2</v>
      </c>
      <c r="D33">
        <v>0.9537507650483511</v>
      </c>
    </row>
    <row r="34" spans="1:4" x14ac:dyDescent="0.3">
      <c r="A34">
        <v>3</v>
      </c>
      <c r="B34">
        <v>0.18054310122240189</v>
      </c>
      <c r="C34">
        <v>3.6674247775981272E-3</v>
      </c>
      <c r="D34">
        <v>0.10382019870591344</v>
      </c>
    </row>
    <row r="35" spans="1:4" x14ac:dyDescent="0.3">
      <c r="A35">
        <v>4</v>
      </c>
      <c r="B35">
        <v>0.27329252835469797</v>
      </c>
      <c r="C35">
        <v>2.2162016645302041E-2</v>
      </c>
      <c r="D35">
        <v>0.62737891337089757</v>
      </c>
    </row>
    <row r="36" spans="1:4" x14ac:dyDescent="0.3">
      <c r="A36">
        <v>5</v>
      </c>
      <c r="B36">
        <v>0.16678591074329269</v>
      </c>
      <c r="C36">
        <v>-8.8911747432926791E-3</v>
      </c>
      <c r="D36">
        <v>-0.25169801278983328</v>
      </c>
    </row>
    <row r="37" spans="1:4" x14ac:dyDescent="0.3">
      <c r="A37">
        <v>6</v>
      </c>
      <c r="B37">
        <v>0.11566827003926428</v>
      </c>
      <c r="C37">
        <v>3.7347149607357272E-3</v>
      </c>
      <c r="D37">
        <v>0.10572509944906604</v>
      </c>
    </row>
    <row r="38" spans="1:4" x14ac:dyDescent="0.3">
      <c r="A38">
        <v>7</v>
      </c>
      <c r="B38">
        <v>0.17969031313601802</v>
      </c>
      <c r="C38">
        <v>3.4082778639819844E-3</v>
      </c>
      <c r="D38">
        <v>9.6484074396017555E-2</v>
      </c>
    </row>
    <row r="39" spans="1:4" x14ac:dyDescent="0.3">
      <c r="A39">
        <v>8</v>
      </c>
      <c r="B39">
        <v>0.23474202475633155</v>
      </c>
      <c r="C39">
        <v>1.3533837243668467E-2</v>
      </c>
      <c r="D39">
        <v>0.38312596906523927</v>
      </c>
    </row>
    <row r="40" spans="1:4" x14ac:dyDescent="0.3">
      <c r="A40">
        <v>9</v>
      </c>
      <c r="B40">
        <v>0.31355212757303236</v>
      </c>
      <c r="C40">
        <v>8.6447872426967665E-2</v>
      </c>
      <c r="D40">
        <v>2.447230914698999</v>
      </c>
    </row>
    <row r="41" spans="1:4" x14ac:dyDescent="0.3">
      <c r="A41">
        <v>10</v>
      </c>
      <c r="B41">
        <v>0.2642715817402887</v>
      </c>
      <c r="C41">
        <v>4.184793259711328E-3</v>
      </c>
      <c r="D41">
        <v>0.11846625196521089</v>
      </c>
    </row>
    <row r="42" spans="1:4" x14ac:dyDescent="0.3">
      <c r="A42">
        <v>11</v>
      </c>
      <c r="B42">
        <v>0.22600830720893902</v>
      </c>
      <c r="C42">
        <v>1.9024804791060973E-2</v>
      </c>
      <c r="D42">
        <v>0.53856837795668078</v>
      </c>
    </row>
    <row r="43" spans="1:4" x14ac:dyDescent="0.3">
      <c r="A43">
        <v>12</v>
      </c>
      <c r="B43">
        <v>0.23131240236732728</v>
      </c>
      <c r="C43">
        <v>-2.3520195367327273E-2</v>
      </c>
      <c r="D43">
        <v>-0.66582725065108339</v>
      </c>
    </row>
    <row r="44" spans="1:4" x14ac:dyDescent="0.3">
      <c r="A44">
        <v>13</v>
      </c>
      <c r="B44">
        <v>0.18381509561680559</v>
      </c>
      <c r="C44">
        <v>3.0470618383194398E-2</v>
      </c>
      <c r="D44">
        <v>0.86258501457448311</v>
      </c>
    </row>
    <row r="45" spans="1:4" x14ac:dyDescent="0.3">
      <c r="A45">
        <v>14</v>
      </c>
      <c r="B45">
        <v>0.21481446126941361</v>
      </c>
      <c r="C45">
        <v>1.0351100730586399E-2</v>
      </c>
      <c r="D45">
        <v>0.29302668761981221</v>
      </c>
    </row>
    <row r="46" spans="1:4" x14ac:dyDescent="0.3">
      <c r="A46">
        <v>15</v>
      </c>
      <c r="B46">
        <v>0.27107336896721745</v>
      </c>
      <c r="C46">
        <v>-7.9020388967217442E-2</v>
      </c>
      <c r="D46">
        <v>-2.2369681675565265</v>
      </c>
    </row>
    <row r="47" spans="1:4" x14ac:dyDescent="0.3">
      <c r="A47">
        <v>16</v>
      </c>
      <c r="B47">
        <v>0.25149566912581045</v>
      </c>
      <c r="C47">
        <v>-5.2966258125810461E-2</v>
      </c>
      <c r="D47">
        <v>-1.4994083796673623</v>
      </c>
    </row>
    <row r="48" spans="1:4" x14ac:dyDescent="0.3">
      <c r="A48">
        <v>17</v>
      </c>
      <c r="B48">
        <v>0.17675623990685396</v>
      </c>
      <c r="C48">
        <v>-5.1756239906853962E-2</v>
      </c>
      <c r="D48">
        <v>-1.4651542805247717</v>
      </c>
    </row>
    <row r="49" spans="1:4" x14ac:dyDescent="0.3">
      <c r="A49">
        <v>18</v>
      </c>
      <c r="B49">
        <v>0.15919937054505989</v>
      </c>
      <c r="C49">
        <v>-2.3366255450598949E-3</v>
      </c>
      <c r="D49">
        <v>-6.614694045566985E-2</v>
      </c>
    </row>
    <row r="50" spans="1:4" x14ac:dyDescent="0.3">
      <c r="A50">
        <v>19</v>
      </c>
      <c r="B50">
        <v>0.29669009166238924</v>
      </c>
      <c r="C50">
        <v>-2.3398166662389253E-2</v>
      </c>
      <c r="D50">
        <v>-0.66237277096498937</v>
      </c>
    </row>
    <row r="51" spans="1:4" x14ac:dyDescent="0.3">
      <c r="A51">
        <v>20</v>
      </c>
      <c r="B51">
        <v>0.19762117970712062</v>
      </c>
      <c r="C51">
        <v>-2.7553152707120609E-2</v>
      </c>
      <c r="D51">
        <v>-0.7799952180344617</v>
      </c>
    </row>
    <row r="52" spans="1:4" x14ac:dyDescent="0.3">
      <c r="A52">
        <v>21</v>
      </c>
      <c r="B52">
        <v>0.23102195891135913</v>
      </c>
      <c r="C52">
        <v>2.8718300088640847E-2</v>
      </c>
      <c r="D52">
        <v>0.81297908001031083</v>
      </c>
    </row>
    <row r="53" spans="1:4" x14ac:dyDescent="0.3">
      <c r="A53">
        <v>22</v>
      </c>
      <c r="B53">
        <v>0.16902793137315478</v>
      </c>
      <c r="C53">
        <v>5.1656166268452264E-3</v>
      </c>
      <c r="D53">
        <v>0.14623213212538544</v>
      </c>
    </row>
    <row r="54" spans="1:4" x14ac:dyDescent="0.3">
      <c r="A54">
        <v>23</v>
      </c>
      <c r="B54">
        <v>0.19911901233821272</v>
      </c>
      <c r="C54">
        <v>-5.8875110338212716E-2</v>
      </c>
      <c r="D54">
        <v>-1.6666805796488557</v>
      </c>
    </row>
    <row r="55" spans="1:4" x14ac:dyDescent="0.3">
      <c r="A55">
        <v>24</v>
      </c>
      <c r="B55">
        <v>0.21362720440598165</v>
      </c>
      <c r="C55">
        <v>-3.4140025405981655E-2</v>
      </c>
      <c r="D55">
        <v>-0.96646132815715602</v>
      </c>
    </row>
    <row r="56" spans="1:4" x14ac:dyDescent="0.3">
      <c r="A56">
        <v>25</v>
      </c>
      <c r="B56">
        <v>0.26349530244014735</v>
      </c>
      <c r="C56">
        <v>-3.5554126440147354E-2</v>
      </c>
      <c r="D56">
        <v>-1.0064927560010479</v>
      </c>
    </row>
    <row r="57" spans="1:4" x14ac:dyDescent="0.3">
      <c r="A57">
        <v>26</v>
      </c>
      <c r="B57">
        <v>0.20209723489519682</v>
      </c>
      <c r="C57">
        <v>-4.7551780895196821E-2</v>
      </c>
      <c r="D57">
        <v>-1.346131315771016</v>
      </c>
    </row>
    <row r="58" spans="1:4" x14ac:dyDescent="0.3">
      <c r="A58">
        <v>27</v>
      </c>
      <c r="B58">
        <v>0.17315149207359171</v>
      </c>
      <c r="C58">
        <v>-1.3723510735917099E-3</v>
      </c>
      <c r="D58">
        <v>-3.884953878941632E-2</v>
      </c>
    </row>
    <row r="59" spans="1:4" x14ac:dyDescent="0.3">
      <c r="A59">
        <v>28</v>
      </c>
      <c r="B59">
        <v>0.20921740058411756</v>
      </c>
      <c r="C59">
        <v>9.0924584158824373E-3</v>
      </c>
      <c r="D59">
        <v>0.25739610127202178</v>
      </c>
    </row>
    <row r="60" spans="1:4" x14ac:dyDescent="0.3">
      <c r="A60">
        <v>29</v>
      </c>
      <c r="B60">
        <v>0.15279441039358516</v>
      </c>
      <c r="C60">
        <v>-4.9070873935851689E-3</v>
      </c>
      <c r="D60">
        <v>-0.13891349357217017</v>
      </c>
    </row>
    <row r="61" spans="1:4" x14ac:dyDescent="0.3">
      <c r="A61">
        <v>30</v>
      </c>
      <c r="B61">
        <v>0.2312383800776307</v>
      </c>
      <c r="C61">
        <v>9.4343014922369295E-2</v>
      </c>
      <c r="D61">
        <v>2.6707325029772244</v>
      </c>
    </row>
    <row r="62" spans="1:4" x14ac:dyDescent="0.3">
      <c r="A62">
        <v>31</v>
      </c>
      <c r="B62">
        <v>0.26799944382930069</v>
      </c>
      <c r="C62">
        <v>5.0182374170699318E-2</v>
      </c>
      <c r="D62">
        <v>1.420600114216549</v>
      </c>
    </row>
    <row r="63" spans="1:4" x14ac:dyDescent="0.3">
      <c r="A63">
        <v>32</v>
      </c>
      <c r="B63">
        <v>0.11821613373485275</v>
      </c>
      <c r="C63">
        <v>3.5117199265147239E-2</v>
      </c>
      <c r="D63">
        <v>0.99412389532103851</v>
      </c>
    </row>
    <row r="64" spans="1:4" x14ac:dyDescent="0.3">
      <c r="A64">
        <v>33</v>
      </c>
      <c r="B64">
        <v>0.19292623761092445</v>
      </c>
      <c r="C64">
        <v>3.3964518389075549E-2</v>
      </c>
      <c r="D64">
        <v>0.96149294448892775</v>
      </c>
    </row>
    <row r="65" spans="1:4" x14ac:dyDescent="0.3">
      <c r="A65">
        <v>34</v>
      </c>
      <c r="B65">
        <v>0.21216394156059393</v>
      </c>
      <c r="C65">
        <v>-2.6733478560593937E-2</v>
      </c>
      <c r="D65">
        <v>-0.75679127032534688</v>
      </c>
    </row>
    <row r="66" spans="1:4" x14ac:dyDescent="0.3">
      <c r="A66">
        <v>35</v>
      </c>
      <c r="B66">
        <v>0.24030561759012367</v>
      </c>
      <c r="C66">
        <v>-2.7539660590123666E-2</v>
      </c>
      <c r="D66">
        <v>-0.7796132731132891</v>
      </c>
    </row>
    <row r="67" spans="1:4" x14ac:dyDescent="0.3">
      <c r="A67">
        <v>36</v>
      </c>
      <c r="B67">
        <v>0.20529116379226603</v>
      </c>
      <c r="C67">
        <v>2.8042169207733975E-2</v>
      </c>
      <c r="D67">
        <v>0.79383866223385446</v>
      </c>
    </row>
    <row r="68" spans="1:4" x14ac:dyDescent="0.3">
      <c r="A68">
        <v>37</v>
      </c>
      <c r="B68">
        <v>0.19493005892004833</v>
      </c>
      <c r="C68">
        <v>-3.5638023920048334E-2</v>
      </c>
      <c r="D68">
        <v>-1.0088677884999966</v>
      </c>
    </row>
    <row r="69" spans="1:4" x14ac:dyDescent="0.3">
      <c r="A69">
        <v>38</v>
      </c>
      <c r="B69">
        <v>0.20166030951777442</v>
      </c>
      <c r="C69">
        <v>6.928647482225575E-3</v>
      </c>
      <c r="D69">
        <v>0.19614132585944749</v>
      </c>
    </row>
    <row r="70" spans="1:4" x14ac:dyDescent="0.3">
      <c r="A70">
        <v>39</v>
      </c>
      <c r="B70">
        <v>0.23382771310257441</v>
      </c>
      <c r="C70">
        <v>1.7970847897425563E-2</v>
      </c>
      <c r="D70">
        <v>0.50873217932676418</v>
      </c>
    </row>
    <row r="71" spans="1:4" x14ac:dyDescent="0.3">
      <c r="A71">
        <v>40</v>
      </c>
      <c r="B71">
        <v>0.24470941010425662</v>
      </c>
      <c r="C71">
        <v>-4.0627778104256607E-2</v>
      </c>
      <c r="D71">
        <v>-1.1501214753002038</v>
      </c>
    </row>
    <row r="72" spans="1:4" x14ac:dyDescent="0.3">
      <c r="A72">
        <v>41</v>
      </c>
      <c r="B72">
        <v>0.18711120155839123</v>
      </c>
      <c r="C72">
        <v>2.0779874416087807E-3</v>
      </c>
      <c r="D72">
        <v>5.8825219923803587E-2</v>
      </c>
    </row>
    <row r="73" spans="1:4" x14ac:dyDescent="0.3">
      <c r="A73">
        <v>42</v>
      </c>
      <c r="B73">
        <v>0.30024950324697869</v>
      </c>
      <c r="C73">
        <v>-3.1956821246978684E-2</v>
      </c>
      <c r="D73">
        <v>-0.90465755484248966</v>
      </c>
    </row>
    <row r="74" spans="1:4" x14ac:dyDescent="0.3">
      <c r="A74">
        <v>43</v>
      </c>
      <c r="B74">
        <v>0.23578787485905311</v>
      </c>
      <c r="C74">
        <v>1.9531273140946881E-2</v>
      </c>
      <c r="D74">
        <v>0.55290586213484239</v>
      </c>
    </row>
    <row r="75" spans="1:4" x14ac:dyDescent="0.3">
      <c r="A75">
        <v>44</v>
      </c>
      <c r="B75">
        <v>0.12601152359971354</v>
      </c>
      <c r="C75">
        <v>2.7763544002864515E-3</v>
      </c>
      <c r="D75">
        <v>7.8595113191265498E-2</v>
      </c>
    </row>
    <row r="76" spans="1:4" x14ac:dyDescent="0.3">
      <c r="A76">
        <v>45</v>
      </c>
      <c r="B76">
        <v>0.22955684579922933</v>
      </c>
      <c r="C76">
        <v>1.3090212200770668E-2</v>
      </c>
      <c r="D76">
        <v>0.37056750014014989</v>
      </c>
    </row>
    <row r="77" spans="1:4" x14ac:dyDescent="0.3">
      <c r="A77">
        <v>46</v>
      </c>
      <c r="B77">
        <v>0.26228940313013854</v>
      </c>
      <c r="C77">
        <v>-5.8791471301385401E-3</v>
      </c>
      <c r="D77">
        <v>-0.166431286334939</v>
      </c>
    </row>
    <row r="78" spans="1:4" x14ac:dyDescent="0.3">
      <c r="A78">
        <v>47</v>
      </c>
      <c r="B78">
        <v>0.1900937760077431</v>
      </c>
      <c r="C78">
        <v>2.478225699225689E-2</v>
      </c>
      <c r="D78">
        <v>0.70155463338560087</v>
      </c>
    </row>
    <row r="79" spans="1:4" x14ac:dyDescent="0.3">
      <c r="A79">
        <v>48</v>
      </c>
      <c r="B79">
        <v>0.21024784796859994</v>
      </c>
      <c r="C79">
        <v>-2.6761609968599942E-2</v>
      </c>
      <c r="D79">
        <v>-0.75758763522610784</v>
      </c>
    </row>
    <row r="80" spans="1:4" x14ac:dyDescent="0.3">
      <c r="A80">
        <v>49</v>
      </c>
      <c r="B80">
        <v>0.14077224165785365</v>
      </c>
      <c r="C80">
        <v>3.4800277342146357E-2</v>
      </c>
      <c r="D80">
        <v>0.98515223291062082</v>
      </c>
    </row>
    <row r="81" spans="1:4" x14ac:dyDescent="0.3">
      <c r="A81">
        <v>50</v>
      </c>
      <c r="B81">
        <v>0.29930928687235797</v>
      </c>
      <c r="C81">
        <v>-1.9897522872357964E-2</v>
      </c>
      <c r="D81">
        <v>-0.56327393297390915</v>
      </c>
    </row>
    <row r="82" spans="1:4" x14ac:dyDescent="0.3">
      <c r="A82">
        <v>51</v>
      </c>
      <c r="B82">
        <v>0.27004850123550067</v>
      </c>
      <c r="C82">
        <v>-7.3198108235500658E-2</v>
      </c>
      <c r="D82">
        <v>-2.0721466976845999</v>
      </c>
    </row>
    <row r="83" spans="1:4" x14ac:dyDescent="0.3">
      <c r="A83">
        <v>52</v>
      </c>
      <c r="B83">
        <v>0.32247217460033589</v>
      </c>
      <c r="C83">
        <v>-2.4599834600335879E-2</v>
      </c>
      <c r="D83">
        <v>-0.6963904841184273</v>
      </c>
    </row>
    <row r="84" spans="1:4" x14ac:dyDescent="0.3">
      <c r="A84">
        <v>53</v>
      </c>
      <c r="B84">
        <v>0.2034704854985801</v>
      </c>
      <c r="C84">
        <v>6.925678650141992E-2</v>
      </c>
      <c r="D84">
        <v>1.960572819442935</v>
      </c>
    </row>
    <row r="85" spans="1:4" x14ac:dyDescent="0.3">
      <c r="A85">
        <v>54</v>
      </c>
      <c r="B85">
        <v>0.13579641420708885</v>
      </c>
      <c r="C85">
        <v>-4.1678767207088852E-2</v>
      </c>
      <c r="D85">
        <v>-1.17987365949231</v>
      </c>
    </row>
    <row r="86" spans="1:4" x14ac:dyDescent="0.3">
      <c r="A86">
        <v>55</v>
      </c>
      <c r="B86">
        <v>0.19177376652939249</v>
      </c>
      <c r="C86">
        <v>1.6815190470607505E-2</v>
      </c>
      <c r="D86">
        <v>0.47601696607383054</v>
      </c>
    </row>
    <row r="87" spans="1:4" x14ac:dyDescent="0.3">
      <c r="A87">
        <v>56</v>
      </c>
      <c r="B87">
        <v>0.18072622419005388</v>
      </c>
      <c r="C87">
        <v>7.7983658099461117E-3</v>
      </c>
      <c r="D87">
        <v>0.22076196161281569</v>
      </c>
    </row>
    <row r="88" spans="1:4" x14ac:dyDescent="0.3">
      <c r="A88">
        <v>57</v>
      </c>
      <c r="B88">
        <v>0.17734561163620188</v>
      </c>
      <c r="C88">
        <v>-2.6551961636201882E-2</v>
      </c>
      <c r="D88">
        <v>-0.75165275370900564</v>
      </c>
    </row>
    <row r="89" spans="1:4" x14ac:dyDescent="0.3">
      <c r="A89">
        <v>58</v>
      </c>
      <c r="B89">
        <v>0.16627325452946581</v>
      </c>
      <c r="C89">
        <v>3.3726745470534197E-2</v>
      </c>
      <c r="D89">
        <v>0.95476189118944732</v>
      </c>
    </row>
    <row r="90" spans="1:4" x14ac:dyDescent="0.3">
      <c r="A90">
        <v>59</v>
      </c>
      <c r="B90">
        <v>0.12816185583183815</v>
      </c>
      <c r="C90">
        <v>2.1091875168161855E-2</v>
      </c>
      <c r="D90">
        <v>0.5970845494677075</v>
      </c>
    </row>
    <row r="91" spans="1:4" x14ac:dyDescent="0.3">
      <c r="A91">
        <v>60</v>
      </c>
      <c r="B91">
        <v>0.18449494649420917</v>
      </c>
      <c r="C91">
        <v>-2.8442049420915327E-4</v>
      </c>
      <c r="D91">
        <v>-8.0515876985941294E-3</v>
      </c>
    </row>
    <row r="92" spans="1:4" x14ac:dyDescent="0.3">
      <c r="A92">
        <v>61</v>
      </c>
      <c r="B92">
        <v>0.16562698200115486</v>
      </c>
      <c r="C92">
        <v>7.1002899988451273E-3</v>
      </c>
      <c r="D92">
        <v>0.20100031036832558</v>
      </c>
    </row>
    <row r="93" spans="1:4" x14ac:dyDescent="0.3">
      <c r="A93">
        <v>62</v>
      </c>
      <c r="B93">
        <v>0.25243085995257297</v>
      </c>
      <c r="C93">
        <v>-1.7860795257296225E-4</v>
      </c>
      <c r="D93">
        <v>-5.0561672702461192E-3</v>
      </c>
    </row>
    <row r="94" spans="1:4" x14ac:dyDescent="0.3">
      <c r="A94">
        <v>63</v>
      </c>
      <c r="B94">
        <v>0.20338695423828651</v>
      </c>
      <c r="C94">
        <v>5.6041376171347967E-4</v>
      </c>
      <c r="D94">
        <v>1.5864611171855218E-2</v>
      </c>
    </row>
    <row r="95" spans="1:4" x14ac:dyDescent="0.3">
      <c r="A95">
        <v>64</v>
      </c>
      <c r="B95">
        <v>0.12536505431980041</v>
      </c>
      <c r="C95">
        <v>2.9564522680199601E-2</v>
      </c>
      <c r="D95">
        <v>0.83693458092247974</v>
      </c>
    </row>
    <row r="96" spans="1:4" x14ac:dyDescent="0.3">
      <c r="A96">
        <v>65</v>
      </c>
      <c r="B96">
        <v>0.2665191131484505</v>
      </c>
      <c r="C96">
        <v>-6.4968726148450506E-2</v>
      </c>
      <c r="D96">
        <v>-1.839183205502497</v>
      </c>
    </row>
    <row r="97" spans="1:4" x14ac:dyDescent="0.3">
      <c r="A97">
        <v>66</v>
      </c>
      <c r="B97">
        <v>0.27113440784230131</v>
      </c>
      <c r="C97">
        <v>2.1548518157698704E-2</v>
      </c>
      <c r="D97">
        <v>0.61001154014546233</v>
      </c>
    </row>
    <row r="98" spans="1:4" x14ac:dyDescent="0.3">
      <c r="A98">
        <v>67</v>
      </c>
      <c r="B98">
        <v>0.15396753561870663</v>
      </c>
      <c r="C98">
        <v>3.4557054381293362E-2</v>
      </c>
      <c r="D98">
        <v>0.97826689574437731</v>
      </c>
    </row>
    <row r="99" spans="1:4" x14ac:dyDescent="0.3">
      <c r="A99">
        <v>68</v>
      </c>
      <c r="B99">
        <v>0.22580305979115439</v>
      </c>
      <c r="C99">
        <v>-1.1517345791154404E-2</v>
      </c>
      <c r="D99">
        <v>-0.32604162351367338</v>
      </c>
    </row>
    <row r="100" spans="1:4" x14ac:dyDescent="0.3">
      <c r="A100">
        <v>69</v>
      </c>
      <c r="B100">
        <v>0.19680161785991096</v>
      </c>
      <c r="C100">
        <v>7.0914917140089018E-2</v>
      </c>
      <c r="D100">
        <v>2.0075124195237666</v>
      </c>
    </row>
    <row r="101" spans="1:4" x14ac:dyDescent="0.3">
      <c r="A101">
        <v>70</v>
      </c>
      <c r="B101">
        <v>0.23143282578702781</v>
      </c>
      <c r="C101">
        <v>-1.216998787027801E-3</v>
      </c>
      <c r="D101">
        <v>-3.4451710275249472E-2</v>
      </c>
    </row>
    <row r="102" spans="1:4" x14ac:dyDescent="0.3">
      <c r="A102">
        <v>71</v>
      </c>
      <c r="B102">
        <v>0.21184209309558474</v>
      </c>
      <c r="C102">
        <v>-5.184209309558474E-2</v>
      </c>
      <c r="D102">
        <v>-1.4675846766894078</v>
      </c>
    </row>
    <row r="103" spans="1:4" x14ac:dyDescent="0.3">
      <c r="A103">
        <v>72</v>
      </c>
      <c r="B103">
        <v>0.16523307221859929</v>
      </c>
      <c r="C103">
        <v>-4.3737745218599286E-2</v>
      </c>
      <c r="D103">
        <v>-1.238160746276437</v>
      </c>
    </row>
    <row r="104" spans="1:4" x14ac:dyDescent="0.3">
      <c r="A104">
        <v>73</v>
      </c>
      <c r="B104">
        <v>0.26075822504694507</v>
      </c>
      <c r="C104">
        <v>-4.84253046945049E-4</v>
      </c>
      <c r="D104">
        <v>-1.3708596796552517E-2</v>
      </c>
    </row>
    <row r="105" spans="1:4" x14ac:dyDescent="0.3">
      <c r="A105">
        <v>74</v>
      </c>
      <c r="B105">
        <v>0.26974466436783356</v>
      </c>
      <c r="C105">
        <v>-4.6443694367833577E-2</v>
      </c>
      <c r="D105">
        <v>-1.3147627750563129</v>
      </c>
    </row>
    <row r="106" spans="1:4" x14ac:dyDescent="0.3">
      <c r="A106">
        <v>75</v>
      </c>
      <c r="B106">
        <v>0.13911228062581601</v>
      </c>
      <c r="C106">
        <v>1.088771937418398E-2</v>
      </c>
      <c r="D106">
        <v>0.30821768882259226</v>
      </c>
    </row>
    <row r="107" spans="1:4" x14ac:dyDescent="0.3">
      <c r="A107">
        <v>76</v>
      </c>
      <c r="B107">
        <v>0.21409294245746785</v>
      </c>
      <c r="C107">
        <v>1.3977232542532164E-2</v>
      </c>
      <c r="D107">
        <v>0.39567793422468422</v>
      </c>
    </row>
    <row r="108" spans="1:4" x14ac:dyDescent="0.3">
      <c r="A108">
        <v>77</v>
      </c>
      <c r="B108">
        <v>0.22735865973055991</v>
      </c>
      <c r="C108">
        <v>-4.9392558730559921E-2</v>
      </c>
      <c r="D108">
        <v>-1.3982414290603742</v>
      </c>
    </row>
    <row r="109" spans="1:4" x14ac:dyDescent="0.3">
      <c r="A109">
        <v>78</v>
      </c>
      <c r="B109">
        <v>0.26481815525160513</v>
      </c>
      <c r="C109">
        <v>1.1777588748394852E-2</v>
      </c>
      <c r="D109">
        <v>0.33340877544479297</v>
      </c>
    </row>
    <row r="110" spans="1:4" x14ac:dyDescent="0.3">
      <c r="A110">
        <v>79</v>
      </c>
      <c r="B110">
        <v>0.22697185427104544</v>
      </c>
      <c r="C110">
        <v>-1.9279547271045444E-2</v>
      </c>
      <c r="D110">
        <v>-0.54577981827097832</v>
      </c>
    </row>
    <row r="111" spans="1:4" x14ac:dyDescent="0.3">
      <c r="A111">
        <v>80</v>
      </c>
      <c r="B111">
        <v>0.10468886937525593</v>
      </c>
      <c r="C111">
        <v>-2.8826801375255923E-2</v>
      </c>
      <c r="D111">
        <v>-0.81605061543893975</v>
      </c>
    </row>
    <row r="112" spans="1:4" x14ac:dyDescent="0.3">
      <c r="A112">
        <v>81</v>
      </c>
      <c r="B112">
        <v>0.30421821371042779</v>
      </c>
      <c r="C112">
        <v>2.9115119289572222E-2</v>
      </c>
      <c r="D112">
        <v>0.82421253421574336</v>
      </c>
    </row>
    <row r="113" spans="1:4" x14ac:dyDescent="0.3">
      <c r="A113">
        <v>82</v>
      </c>
      <c r="B113">
        <v>0.23417147913624364</v>
      </c>
      <c r="C113">
        <v>7.2971377863756348E-2</v>
      </c>
      <c r="D113">
        <v>2.0657282450442223</v>
      </c>
    </row>
    <row r="114" spans="1:4" x14ac:dyDescent="0.3">
      <c r="A114">
        <v>83</v>
      </c>
      <c r="B114">
        <v>0.16548131185904777</v>
      </c>
      <c r="C114">
        <v>-6.9829138859047776E-2</v>
      </c>
      <c r="D114">
        <v>-1.9767753973012978</v>
      </c>
    </row>
    <row r="115" spans="1:4" x14ac:dyDescent="0.3">
      <c r="A115">
        <v>84</v>
      </c>
      <c r="B115">
        <v>0.27489620612529708</v>
      </c>
      <c r="C115">
        <v>-7.7443977125297075E-2</v>
      </c>
      <c r="D115">
        <v>-2.1923419241853637</v>
      </c>
    </row>
    <row r="116" spans="1:4" x14ac:dyDescent="0.3">
      <c r="A116">
        <v>85</v>
      </c>
      <c r="B116">
        <v>0.19888026396351333</v>
      </c>
      <c r="C116">
        <v>-1.4831184963513322E-2</v>
      </c>
      <c r="D116">
        <v>-0.41985225691923811</v>
      </c>
    </row>
    <row r="117" spans="1:4" x14ac:dyDescent="0.3">
      <c r="A117">
        <v>86</v>
      </c>
      <c r="B117">
        <v>0.17481075166534255</v>
      </c>
      <c r="C117">
        <v>1.4000436334657446E-2</v>
      </c>
      <c r="D117">
        <v>0.39633480449613262</v>
      </c>
    </row>
    <row r="118" spans="1:4" x14ac:dyDescent="0.3">
      <c r="A118">
        <v>87</v>
      </c>
      <c r="B118">
        <v>0.13943614327679818</v>
      </c>
      <c r="C118">
        <v>-3.6494967276798185E-2</v>
      </c>
      <c r="D118">
        <v>-1.033126780837325</v>
      </c>
    </row>
    <row r="119" spans="1:4" x14ac:dyDescent="0.3">
      <c r="A119">
        <v>88</v>
      </c>
      <c r="B119">
        <v>0.14895874850675087</v>
      </c>
      <c r="C119">
        <v>3.583623493249144E-3</v>
      </c>
      <c r="D119">
        <v>0.10144788938247036</v>
      </c>
    </row>
    <row r="120" spans="1:4" x14ac:dyDescent="0.3">
      <c r="A120">
        <v>89</v>
      </c>
      <c r="B120">
        <v>0.3178737297304145</v>
      </c>
      <c r="C120">
        <v>1.2704782269585491E-2</v>
      </c>
      <c r="D120">
        <v>0.35965646188592876</v>
      </c>
    </row>
    <row r="121" spans="1:4" x14ac:dyDescent="0.3">
      <c r="A121">
        <v>90</v>
      </c>
      <c r="B121">
        <v>0.24810603096231723</v>
      </c>
      <c r="C121">
        <v>1.5782857037682757E-2</v>
      </c>
      <c r="D121">
        <v>0.44679290051380083</v>
      </c>
    </row>
    <row r="122" spans="1:4" x14ac:dyDescent="0.3">
      <c r="A122">
        <v>91</v>
      </c>
      <c r="B122">
        <v>0.19562407562266873</v>
      </c>
      <c r="C122">
        <v>-3.5710956226687185E-3</v>
      </c>
      <c r="D122">
        <v>-0.10109324106876355</v>
      </c>
    </row>
    <row r="123" spans="1:4" x14ac:dyDescent="0.3">
      <c r="A123">
        <v>92</v>
      </c>
      <c r="B123">
        <v>0.25520414550744996</v>
      </c>
      <c r="C123">
        <v>-5.2041455074499643E-3</v>
      </c>
      <c r="D123">
        <v>-0.14732283644323108</v>
      </c>
    </row>
    <row r="124" spans="1:4" x14ac:dyDescent="0.3">
      <c r="A124">
        <v>93</v>
      </c>
      <c r="B124">
        <v>0.21931126238928536</v>
      </c>
      <c r="C124">
        <v>-4.0449474389285367E-2</v>
      </c>
      <c r="D124">
        <v>-1.1450739206151312</v>
      </c>
    </row>
    <row r="125" spans="1:4" x14ac:dyDescent="0.3">
      <c r="A125">
        <v>94</v>
      </c>
      <c r="B125">
        <v>0.18403561323899237</v>
      </c>
      <c r="C125">
        <v>-2.8007245238992368E-2</v>
      </c>
      <c r="D125">
        <v>-0.79285000845245979</v>
      </c>
    </row>
    <row r="126" spans="1:4" x14ac:dyDescent="0.3">
      <c r="A126">
        <v>95</v>
      </c>
      <c r="B126">
        <v>0.15424522324343773</v>
      </c>
      <c r="C126">
        <v>-1.2454179243437724E-2</v>
      </c>
      <c r="D126">
        <v>-0.35256220432135943</v>
      </c>
    </row>
    <row r="127" spans="1:4" x14ac:dyDescent="0.3">
      <c r="A127">
        <v>96</v>
      </c>
      <c r="B127">
        <v>0.20866422405262519</v>
      </c>
      <c r="C127">
        <v>-2.06300360526252E-2</v>
      </c>
      <c r="D127">
        <v>-0.58401046297571924</v>
      </c>
    </row>
    <row r="128" spans="1:4" x14ac:dyDescent="0.3">
      <c r="A128">
        <v>97</v>
      </c>
      <c r="B128">
        <v>0.2559018095613414</v>
      </c>
      <c r="C128">
        <v>-3.692370756134139E-2</v>
      </c>
      <c r="D128">
        <v>-1.0452638809099426</v>
      </c>
    </row>
    <row r="129" spans="1:4" x14ac:dyDescent="0.3">
      <c r="A129">
        <v>98</v>
      </c>
      <c r="B129">
        <v>0.10795723407030855</v>
      </c>
      <c r="C129">
        <v>-1.1660938070308546E-2</v>
      </c>
      <c r="D129">
        <v>-0.33010654095805558</v>
      </c>
    </row>
    <row r="130" spans="1:4" x14ac:dyDescent="0.3">
      <c r="A130">
        <v>99</v>
      </c>
      <c r="B130">
        <v>0.15101070477962003</v>
      </c>
      <c r="C130">
        <v>5.4346437220379962E-2</v>
      </c>
      <c r="D130">
        <v>1.5384795199190233</v>
      </c>
    </row>
    <row r="131" spans="1:4" x14ac:dyDescent="0.3">
      <c r="A131">
        <v>100</v>
      </c>
      <c r="B131">
        <v>0.18204573044554945</v>
      </c>
      <c r="C131">
        <v>5.6296455445054017E-4</v>
      </c>
      <c r="D131">
        <v>1.5936820917079399E-2</v>
      </c>
    </row>
    <row r="132" spans="1:4" x14ac:dyDescent="0.3">
      <c r="A132">
        <v>101</v>
      </c>
      <c r="B132">
        <v>0.26849001861167776</v>
      </c>
      <c r="C132">
        <v>7.0493031388322247E-2</v>
      </c>
      <c r="D132">
        <v>1.995569362682583</v>
      </c>
    </row>
    <row r="133" spans="1:4" x14ac:dyDescent="0.3">
      <c r="A133">
        <v>102</v>
      </c>
      <c r="B133">
        <v>0.14407553790699903</v>
      </c>
      <c r="C133">
        <v>5.7759324093000969E-2</v>
      </c>
      <c r="D133">
        <v>1.635094069572683</v>
      </c>
    </row>
    <row r="134" spans="1:4" x14ac:dyDescent="0.3">
      <c r="A134">
        <v>103</v>
      </c>
      <c r="B134">
        <v>0.2625727784063242</v>
      </c>
      <c r="C134">
        <v>3.1133514593675804E-2</v>
      </c>
      <c r="D134">
        <v>0.88135077541952211</v>
      </c>
    </row>
    <row r="135" spans="1:4" x14ac:dyDescent="0.3">
      <c r="A135">
        <v>104</v>
      </c>
      <c r="B135">
        <v>0.19759352762150661</v>
      </c>
      <c r="C135">
        <v>-2.4866255621506628E-2</v>
      </c>
      <c r="D135">
        <v>-0.70393252929583239</v>
      </c>
    </row>
    <row r="136" spans="1:4" x14ac:dyDescent="0.3">
      <c r="A136">
        <v>105</v>
      </c>
      <c r="B136">
        <v>0.28380188834089354</v>
      </c>
      <c r="C136">
        <v>3.7876432659106452E-2</v>
      </c>
      <c r="D136">
        <v>1.0722343342826384</v>
      </c>
    </row>
    <row r="137" spans="1:4" x14ac:dyDescent="0.3">
      <c r="A137">
        <v>106</v>
      </c>
      <c r="B137">
        <v>0.1742929609251255</v>
      </c>
      <c r="C137">
        <v>5.0173830748745096E-3</v>
      </c>
      <c r="D137">
        <v>0.14203582606493445</v>
      </c>
    </row>
    <row r="138" spans="1:4" x14ac:dyDescent="0.3">
      <c r="A138">
        <v>107</v>
      </c>
      <c r="B138">
        <v>0.29490646602516235</v>
      </c>
      <c r="C138">
        <v>-1.0291082025162324E-2</v>
      </c>
      <c r="D138">
        <v>-0.29132763329666395</v>
      </c>
    </row>
    <row r="139" spans="1:4" x14ac:dyDescent="0.3">
      <c r="A139">
        <v>108</v>
      </c>
      <c r="B139">
        <v>0.20920168621668955</v>
      </c>
      <c r="C139">
        <v>-3.4201686216689564E-2</v>
      </c>
      <c r="D139">
        <v>-0.96820686842267589</v>
      </c>
    </row>
    <row r="140" spans="1:4" x14ac:dyDescent="0.3">
      <c r="A140">
        <v>109</v>
      </c>
      <c r="B140">
        <v>0.15035647686229375</v>
      </c>
      <c r="C140">
        <v>-1.6128289862293754E-2</v>
      </c>
      <c r="D140">
        <v>-0.45657167081325495</v>
      </c>
    </row>
    <row r="141" spans="1:4" x14ac:dyDescent="0.3">
      <c r="A141">
        <v>110</v>
      </c>
      <c r="B141">
        <v>0.24343166031036767</v>
      </c>
      <c r="C141">
        <v>1.0536592689632307E-2</v>
      </c>
      <c r="D141">
        <v>0.29827773248489808</v>
      </c>
    </row>
    <row r="142" spans="1:4" x14ac:dyDescent="0.3">
      <c r="A142">
        <v>111</v>
      </c>
      <c r="B142">
        <v>0.28783265403241215</v>
      </c>
      <c r="C142">
        <v>-2.3546940032412145E-2</v>
      </c>
      <c r="D142">
        <v>-0.66658435859788989</v>
      </c>
    </row>
    <row r="143" spans="1:4" x14ac:dyDescent="0.3">
      <c r="A143">
        <v>112</v>
      </c>
      <c r="B143">
        <v>0.17082694323411646</v>
      </c>
      <c r="C143">
        <v>4.1501823765883544E-2</v>
      </c>
      <c r="D143">
        <v>1.1748646124525846</v>
      </c>
    </row>
    <row r="144" spans="1:4" x14ac:dyDescent="0.3">
      <c r="A144">
        <v>113</v>
      </c>
      <c r="B144">
        <v>0.2086486447520105</v>
      </c>
      <c r="C144">
        <v>-1.6056052752010497E-2</v>
      </c>
      <c r="D144">
        <v>-0.45452672876308409</v>
      </c>
    </row>
    <row r="145" spans="1:4" x14ac:dyDescent="0.3">
      <c r="A145">
        <v>114</v>
      </c>
      <c r="B145">
        <v>0.30058494294837823</v>
      </c>
      <c r="C145">
        <v>2.040271105162178E-2</v>
      </c>
      <c r="D145">
        <v>0.57757517712632445</v>
      </c>
    </row>
    <row r="146" spans="1:4" x14ac:dyDescent="0.3">
      <c r="A146">
        <v>115</v>
      </c>
      <c r="B146">
        <v>0.29085524112883299</v>
      </c>
      <c r="C146">
        <v>3.657838687116699E-2</v>
      </c>
      <c r="D146">
        <v>1.0354882849958393</v>
      </c>
    </row>
    <row r="147" spans="1:4" x14ac:dyDescent="0.3">
      <c r="A147">
        <v>116</v>
      </c>
      <c r="B147">
        <v>0.24309387451426626</v>
      </c>
      <c r="C147">
        <v>4.7228705485733741E-2</v>
      </c>
      <c r="D147">
        <v>1.3369854558716292</v>
      </c>
    </row>
    <row r="148" spans="1:4" x14ac:dyDescent="0.3">
      <c r="A148">
        <v>117</v>
      </c>
      <c r="B148">
        <v>0.17214658753366216</v>
      </c>
      <c r="C148">
        <v>1.7508584466337851E-2</v>
      </c>
      <c r="D148">
        <v>0.49564608099336227</v>
      </c>
    </row>
    <row r="149" spans="1:4" x14ac:dyDescent="0.3">
      <c r="A149">
        <v>118</v>
      </c>
      <c r="B149">
        <v>0.19947322949465884</v>
      </c>
      <c r="C149">
        <v>-5.5588337494658857E-2</v>
      </c>
      <c r="D149">
        <v>-1.5736361600868429</v>
      </c>
    </row>
    <row r="150" spans="1:4" x14ac:dyDescent="0.3">
      <c r="A150">
        <v>119</v>
      </c>
      <c r="B150">
        <v>0.16441826247990687</v>
      </c>
      <c r="C150">
        <v>-2.0478869479906875E-2</v>
      </c>
      <c r="D150">
        <v>-0.57973112677414973</v>
      </c>
    </row>
    <row r="151" spans="1:4" x14ac:dyDescent="0.3">
      <c r="A151">
        <v>120</v>
      </c>
      <c r="B151">
        <v>0.27540255649269096</v>
      </c>
      <c r="C151">
        <v>-4.5772927492690962E-2</v>
      </c>
      <c r="D151">
        <v>-1.2957742055598012</v>
      </c>
    </row>
    <row r="152" spans="1:4" x14ac:dyDescent="0.3">
      <c r="A152">
        <v>121</v>
      </c>
      <c r="B152">
        <v>0.21263721682759076</v>
      </c>
      <c r="C152">
        <v>8.7368281724092278E-3</v>
      </c>
      <c r="D152">
        <v>0.24732865482601676</v>
      </c>
    </row>
    <row r="153" spans="1:4" x14ac:dyDescent="0.3">
      <c r="A153">
        <v>122</v>
      </c>
      <c r="B153">
        <v>0.17156687548588018</v>
      </c>
      <c r="C153">
        <v>5.3239325514119834E-2</v>
      </c>
      <c r="D153">
        <v>1.5071385751679094</v>
      </c>
    </row>
    <row r="154" spans="1:4" x14ac:dyDescent="0.3">
      <c r="A154">
        <v>123</v>
      </c>
      <c r="B154">
        <v>0.15827232370154812</v>
      </c>
      <c r="C154">
        <v>1.4389546298451877E-2</v>
      </c>
      <c r="D154">
        <v>0.40735001986097119</v>
      </c>
    </row>
    <row r="155" spans="1:4" x14ac:dyDescent="0.3">
      <c r="A155">
        <v>124</v>
      </c>
      <c r="B155">
        <v>0.17588085777931081</v>
      </c>
      <c r="C155">
        <v>1.4595332220689178E-2</v>
      </c>
      <c r="D155">
        <v>0.41317556138756484</v>
      </c>
    </row>
    <row r="156" spans="1:4" x14ac:dyDescent="0.3">
      <c r="A156">
        <v>125</v>
      </c>
      <c r="B156">
        <v>0.26425631611632894</v>
      </c>
      <c r="C156">
        <v>2.6284223883671076E-2</v>
      </c>
      <c r="D156">
        <v>0.74407343351718769</v>
      </c>
    </row>
    <row r="157" spans="1:4" x14ac:dyDescent="0.3">
      <c r="A157">
        <v>126</v>
      </c>
      <c r="B157">
        <v>0.17830220620326673</v>
      </c>
      <c r="C157">
        <v>-1.0418995203266723E-2</v>
      </c>
      <c r="D157">
        <v>-0.29494869504250321</v>
      </c>
    </row>
    <row r="158" spans="1:4" x14ac:dyDescent="0.3">
      <c r="A158">
        <v>127</v>
      </c>
      <c r="B158">
        <v>0.17791128000044465</v>
      </c>
      <c r="C158">
        <v>-3.7724365000444654E-2</v>
      </c>
      <c r="D158">
        <v>-1.0679294894674298</v>
      </c>
    </row>
    <row r="159" spans="1:4" x14ac:dyDescent="0.3">
      <c r="A159">
        <v>128</v>
      </c>
      <c r="B159">
        <v>0.26700288088838037</v>
      </c>
      <c r="C159">
        <v>2.8079086111619633E-2</v>
      </c>
      <c r="D159">
        <v>0.79488373351123354</v>
      </c>
    </row>
    <row r="160" spans="1:4" x14ac:dyDescent="0.3">
      <c r="A160">
        <v>129</v>
      </c>
      <c r="B160">
        <v>0.26031877496865291</v>
      </c>
      <c r="C160">
        <v>1.3118725031347089E-2</v>
      </c>
      <c r="D160">
        <v>0.3713746626358046</v>
      </c>
    </row>
    <row r="161" spans="1:4" x14ac:dyDescent="0.3">
      <c r="A161">
        <v>130</v>
      </c>
      <c r="B161">
        <v>0.23059604310903811</v>
      </c>
      <c r="C161">
        <v>9.6990162890961878E-2</v>
      </c>
      <c r="D161">
        <v>2.7456699440344958</v>
      </c>
    </row>
    <row r="162" spans="1:4" x14ac:dyDescent="0.3">
      <c r="A162">
        <v>131</v>
      </c>
      <c r="B162">
        <v>0.32314688269805403</v>
      </c>
      <c r="C162">
        <v>2.9400733019459557E-3</v>
      </c>
      <c r="D162">
        <v>8.3229790092078593E-2</v>
      </c>
    </row>
    <row r="163" spans="1:4" x14ac:dyDescent="0.3">
      <c r="A163">
        <v>132</v>
      </c>
      <c r="B163">
        <v>0.21023903814788142</v>
      </c>
      <c r="C163">
        <v>-2.1853471478814057E-3</v>
      </c>
      <c r="D163">
        <v>-6.1864438643793873E-2</v>
      </c>
    </row>
    <row r="164" spans="1:4" x14ac:dyDescent="0.3">
      <c r="A164">
        <v>133</v>
      </c>
      <c r="B164">
        <v>0.19273852350137433</v>
      </c>
      <c r="C164">
        <v>4.0344182498625675E-2</v>
      </c>
      <c r="D164">
        <v>1.1420932391633443</v>
      </c>
    </row>
    <row r="165" spans="1:4" x14ac:dyDescent="0.3">
      <c r="A165">
        <v>134</v>
      </c>
      <c r="B165">
        <v>0.1891319265533335</v>
      </c>
      <c r="C165">
        <v>-7.3137455533335005E-3</v>
      </c>
      <c r="D165">
        <v>-0.20704296957083484</v>
      </c>
    </row>
    <row r="166" spans="1:4" x14ac:dyDescent="0.3">
      <c r="A166">
        <v>135</v>
      </c>
      <c r="B166">
        <v>0.22268229835247036</v>
      </c>
      <c r="C166">
        <v>4.1206589647529629E-2</v>
      </c>
      <c r="D166">
        <v>1.1665069046082419</v>
      </c>
    </row>
    <row r="167" spans="1:4" x14ac:dyDescent="0.3">
      <c r="A167">
        <v>136</v>
      </c>
      <c r="B167">
        <v>0.20834121635551431</v>
      </c>
      <c r="C167">
        <v>-8.3412163555142971E-3</v>
      </c>
      <c r="D167">
        <v>-0.23612938014932161</v>
      </c>
    </row>
    <row r="168" spans="1:4" x14ac:dyDescent="0.3">
      <c r="A168">
        <v>137</v>
      </c>
      <c r="B168">
        <v>0.14980178416816328</v>
      </c>
      <c r="C168">
        <v>2.9060003831836712E-2</v>
      </c>
      <c r="D168">
        <v>0.82265228468893081</v>
      </c>
    </row>
    <row r="169" spans="1:4" x14ac:dyDescent="0.3">
      <c r="A169">
        <v>138</v>
      </c>
      <c r="B169">
        <v>0.18370257170355275</v>
      </c>
      <c r="C169">
        <v>9.2798842964472439E-3</v>
      </c>
      <c r="D169">
        <v>0.26270189303133168</v>
      </c>
    </row>
    <row r="170" spans="1:4" x14ac:dyDescent="0.3">
      <c r="A170">
        <v>139</v>
      </c>
      <c r="B170">
        <v>0.13919599195084079</v>
      </c>
      <c r="C170">
        <v>2.739491049159215E-3</v>
      </c>
      <c r="D170">
        <v>7.7551557925354356E-2</v>
      </c>
    </row>
    <row r="171" spans="1:4" x14ac:dyDescent="0.3">
      <c r="A171">
        <v>140</v>
      </c>
      <c r="B171">
        <v>0.12250175278925494</v>
      </c>
      <c r="C171">
        <v>-6.8554947892549428E-3</v>
      </c>
      <c r="D171">
        <v>-0.19407046481098786</v>
      </c>
    </row>
    <row r="172" spans="1:4" x14ac:dyDescent="0.3">
      <c r="A172">
        <v>141</v>
      </c>
      <c r="B172">
        <v>0.27510047849185881</v>
      </c>
      <c r="C172">
        <v>3.1917064508141191E-2</v>
      </c>
      <c r="D172">
        <v>0.90353209139707147</v>
      </c>
    </row>
    <row r="173" spans="1:4" x14ac:dyDescent="0.3">
      <c r="A173">
        <v>142</v>
      </c>
      <c r="B173">
        <v>0.22424052795414384</v>
      </c>
      <c r="C173">
        <v>1.4291582045856149E-2</v>
      </c>
      <c r="D173">
        <v>0.40457677465831821</v>
      </c>
    </row>
    <row r="174" spans="1:4" x14ac:dyDescent="0.3">
      <c r="A174">
        <v>143</v>
      </c>
      <c r="B174">
        <v>0.30826139117174978</v>
      </c>
      <c r="C174">
        <v>-5.6908417174977854E-4</v>
      </c>
      <c r="D174">
        <v>-1.61100596124964E-2</v>
      </c>
    </row>
    <row r="175" spans="1:4" x14ac:dyDescent="0.3">
      <c r="A175">
        <v>144</v>
      </c>
      <c r="B175">
        <v>0.18054154789433755</v>
      </c>
      <c r="C175">
        <v>4.3817426105662444E-2</v>
      </c>
      <c r="D175">
        <v>1.2404164123172217</v>
      </c>
    </row>
    <row r="176" spans="1:4" x14ac:dyDescent="0.3">
      <c r="A176">
        <v>145</v>
      </c>
      <c r="B176">
        <v>7.8886864023324246E-2</v>
      </c>
      <c r="C176">
        <v>-9.7044750233242494E-3</v>
      </c>
      <c r="D176">
        <v>-0.27472152432747199</v>
      </c>
    </row>
    <row r="177" spans="1:4" x14ac:dyDescent="0.3">
      <c r="A177">
        <v>146</v>
      </c>
      <c r="B177">
        <v>0.15738680394284477</v>
      </c>
      <c r="C177">
        <v>9.3510057155243853E-5</v>
      </c>
      <c r="D177">
        <v>2.6471525126186401E-3</v>
      </c>
    </row>
    <row r="178" spans="1:4" x14ac:dyDescent="0.3">
      <c r="A178">
        <v>147</v>
      </c>
      <c r="B178">
        <v>0.23101498229086637</v>
      </c>
      <c r="C178">
        <v>-3.1014982290866355E-2</v>
      </c>
      <c r="D178">
        <v>-0.87799527449529968</v>
      </c>
    </row>
    <row r="179" spans="1:4" x14ac:dyDescent="0.3">
      <c r="A179">
        <v>148</v>
      </c>
      <c r="B179">
        <v>0.20927373901759144</v>
      </c>
      <c r="C179">
        <v>-6.2420593017591453E-2</v>
      </c>
      <c r="D179">
        <v>-1.7670487503963268</v>
      </c>
    </row>
    <row r="180" spans="1:4" x14ac:dyDescent="0.3">
      <c r="A180">
        <v>149</v>
      </c>
      <c r="B180">
        <v>0.19440020167119787</v>
      </c>
      <c r="C180">
        <v>-3.5779512671197861E-2</v>
      </c>
      <c r="D180">
        <v>-1.0128731577031287</v>
      </c>
    </row>
    <row r="181" spans="1:4" x14ac:dyDescent="0.3">
      <c r="A181">
        <v>150</v>
      </c>
      <c r="B181">
        <v>0.15784546880359959</v>
      </c>
      <c r="C181">
        <v>1.2367296196400396E-2</v>
      </c>
      <c r="D181">
        <v>0.35010265415888875</v>
      </c>
    </row>
    <row r="182" spans="1:4" x14ac:dyDescent="0.3">
      <c r="A182">
        <v>151</v>
      </c>
      <c r="B182">
        <v>0.31906710590984738</v>
      </c>
      <c r="C182">
        <v>-7.1360683909847372E-2</v>
      </c>
      <c r="D182">
        <v>-2.0201315180518393</v>
      </c>
    </row>
    <row r="183" spans="1:4" x14ac:dyDescent="0.3">
      <c r="A183">
        <v>152</v>
      </c>
      <c r="B183">
        <v>0.15955203818600694</v>
      </c>
      <c r="C183">
        <v>-6.4957444186006935E-2</v>
      </c>
      <c r="D183">
        <v>-1.8388638272865241</v>
      </c>
    </row>
    <row r="184" spans="1:4" x14ac:dyDescent="0.3">
      <c r="A184">
        <v>153</v>
      </c>
      <c r="B184">
        <v>0.23182082317792338</v>
      </c>
      <c r="C184">
        <v>3.9497005822076631E-2</v>
      </c>
      <c r="D184">
        <v>1.1181107293009498</v>
      </c>
    </row>
    <row r="185" spans="1:4" x14ac:dyDescent="0.3">
      <c r="A185">
        <v>154</v>
      </c>
      <c r="B185">
        <v>0.23885929233741648</v>
      </c>
      <c r="C185">
        <v>4.6854992662583528E-2</v>
      </c>
      <c r="D185">
        <v>1.3264061142596622</v>
      </c>
    </row>
    <row r="186" spans="1:4" x14ac:dyDescent="0.3">
      <c r="A186">
        <v>155</v>
      </c>
      <c r="B186">
        <v>0.15470554895012517</v>
      </c>
      <c r="C186">
        <v>5.2944510498748321E-3</v>
      </c>
      <c r="D186">
        <v>0.1498792731603695</v>
      </c>
    </row>
    <row r="187" spans="1:4" x14ac:dyDescent="0.3">
      <c r="A187">
        <v>156</v>
      </c>
      <c r="B187">
        <v>0.19774590453734517</v>
      </c>
      <c r="C187">
        <v>-4.1975175373451801E-3</v>
      </c>
      <c r="D187">
        <v>-0.11882646031642374</v>
      </c>
    </row>
    <row r="188" spans="1:4" x14ac:dyDescent="0.3">
      <c r="A188">
        <v>157</v>
      </c>
      <c r="B188">
        <v>0.21192623017610315</v>
      </c>
      <c r="C188">
        <v>-2.062188317610314E-2</v>
      </c>
      <c r="D188">
        <v>-0.58377966526018998</v>
      </c>
    </row>
    <row r="189" spans="1:4" x14ac:dyDescent="0.3">
      <c r="A189">
        <v>158</v>
      </c>
      <c r="B189">
        <v>0.23032578501733955</v>
      </c>
      <c r="C189">
        <v>-1.709049101733956E-2</v>
      </c>
      <c r="D189">
        <v>-0.48381037949028438</v>
      </c>
    </row>
    <row r="190" spans="1:4" x14ac:dyDescent="0.3">
      <c r="A190">
        <v>159</v>
      </c>
      <c r="B190">
        <v>0.16210411383271489</v>
      </c>
      <c r="C190">
        <v>1.2392530167285115E-2</v>
      </c>
      <c r="D190">
        <v>0.35081699624639201</v>
      </c>
    </row>
    <row r="191" spans="1:4" x14ac:dyDescent="0.3">
      <c r="A191">
        <v>160</v>
      </c>
      <c r="B191">
        <v>0.18878675267961767</v>
      </c>
      <c r="C191">
        <v>3.777574732038233E-2</v>
      </c>
      <c r="D191">
        <v>1.0693840585422982</v>
      </c>
    </row>
    <row r="192" spans="1:4" x14ac:dyDescent="0.3">
      <c r="A192">
        <v>161</v>
      </c>
      <c r="B192">
        <v>0.14850377165876788</v>
      </c>
      <c r="C192">
        <v>-1.4175413658767871E-2</v>
      </c>
      <c r="D192">
        <v>-0.40128819322523174</v>
      </c>
    </row>
    <row r="193" spans="1:4" x14ac:dyDescent="0.3">
      <c r="A193">
        <v>162</v>
      </c>
      <c r="B193">
        <v>0.29239874992945269</v>
      </c>
      <c r="C193">
        <v>1.7946077070547295E-2</v>
      </c>
      <c r="D193">
        <v>0.50803094826557904</v>
      </c>
    </row>
    <row r="194" spans="1:4" x14ac:dyDescent="0.3">
      <c r="A194">
        <v>163</v>
      </c>
      <c r="B194">
        <v>0.29420522180485531</v>
      </c>
      <c r="C194">
        <v>4.4504455195144677E-2</v>
      </c>
      <c r="D194">
        <v>1.2598653447186388</v>
      </c>
    </row>
    <row r="195" spans="1:4" x14ac:dyDescent="0.3">
      <c r="A195">
        <v>164</v>
      </c>
      <c r="B195">
        <v>0.32667667632881769</v>
      </c>
      <c r="C195">
        <v>3.6804656711822981E-3</v>
      </c>
      <c r="D195">
        <v>0.10418937005783356</v>
      </c>
    </row>
    <row r="196" spans="1:4" x14ac:dyDescent="0.3">
      <c r="A196">
        <v>165</v>
      </c>
      <c r="B196">
        <v>0.26383570022694786</v>
      </c>
      <c r="C196">
        <v>-3.4327504226947858E-2</v>
      </c>
      <c r="D196">
        <v>-0.97176861859287389</v>
      </c>
    </row>
    <row r="197" spans="1:4" x14ac:dyDescent="0.3">
      <c r="A197">
        <v>166</v>
      </c>
      <c r="B197">
        <v>0.19439331263576451</v>
      </c>
      <c r="C197">
        <v>2.0991302364235492E-2</v>
      </c>
      <c r="D197">
        <v>0.5942374594464408</v>
      </c>
    </row>
    <row r="198" spans="1:4" x14ac:dyDescent="0.3">
      <c r="A198">
        <v>167</v>
      </c>
      <c r="B198">
        <v>0.20168513913761957</v>
      </c>
      <c r="C198">
        <v>-3.7892036137619572E-2</v>
      </c>
      <c r="D198">
        <v>-1.0726760492019547</v>
      </c>
    </row>
    <row r="199" spans="1:4" x14ac:dyDescent="0.3">
      <c r="A199">
        <v>168</v>
      </c>
      <c r="B199">
        <v>0.12081302179737984</v>
      </c>
      <c r="C199">
        <v>-3.747968879737984E-2</v>
      </c>
      <c r="D199">
        <v>-1.0610030128356627</v>
      </c>
    </row>
    <row r="200" spans="1:4" x14ac:dyDescent="0.3">
      <c r="A200">
        <v>169</v>
      </c>
      <c r="B200">
        <v>0.28208603814700356</v>
      </c>
      <c r="C200">
        <v>8.2877464852996463E-2</v>
      </c>
      <c r="D200">
        <v>2.3461571514264623</v>
      </c>
    </row>
    <row r="201" spans="1:4" x14ac:dyDescent="0.3">
      <c r="A201">
        <v>170</v>
      </c>
      <c r="B201">
        <v>0.17070757418362742</v>
      </c>
      <c r="C201">
        <v>-1.6934901836274108E-3</v>
      </c>
      <c r="D201">
        <v>-4.7940584478970226E-2</v>
      </c>
    </row>
    <row r="202" spans="1:4" ht="15" thickBot="1" x14ac:dyDescent="0.35">
      <c r="A202" s="4">
        <v>171</v>
      </c>
      <c r="B202" s="4">
        <v>0.2648248153445435</v>
      </c>
      <c r="C202" s="4">
        <v>-7.1547505344543488E-2</v>
      </c>
      <c r="D202" s="4">
        <v>-2.0254201987062186</v>
      </c>
    </row>
    <row r="203" spans="1:4" ht="15" thickBot="1" x14ac:dyDescent="0.35">
      <c r="A203" s="4">
        <v>171</v>
      </c>
      <c r="B203" s="4">
        <v>0.28506022833385464</v>
      </c>
      <c r="C203" s="4">
        <v>-9.178291833385463E-2</v>
      </c>
      <c r="D203" s="4">
        <v>-2.6188297530006803</v>
      </c>
    </row>
    <row r="204" spans="1:4" ht="15" thickBot="1" x14ac:dyDescent="0.35">
      <c r="A204" s="4">
        <v>171</v>
      </c>
      <c r="B204" s="4">
        <v>0.28506022833385464</v>
      </c>
      <c r="C204" s="4">
        <v>-9.178291833385463E-2</v>
      </c>
      <c r="D204" s="4">
        <v>-2.6265208995254472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F06189-62D1-480A-84B8-08EE7FFF393A}">
  <sheetPr codeName="Sheet17"/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17</vt:i4>
      </vt:variant>
    </vt:vector>
  </HeadingPairs>
  <TitlesOfParts>
    <vt:vector size="17" baseType="lpstr">
      <vt:lpstr>Sheet8</vt:lpstr>
      <vt:lpstr>Pred Stats</vt:lpstr>
      <vt:lpstr>LR</vt:lpstr>
      <vt:lpstr>2023</vt:lpstr>
      <vt:lpstr>2022</vt:lpstr>
      <vt:lpstr>2021</vt:lpstr>
      <vt:lpstr>FG</vt:lpstr>
      <vt:lpstr>FG22</vt:lpstr>
      <vt:lpstr>FG21</vt:lpstr>
      <vt:lpstr>2023 LR RESULTS</vt:lpstr>
      <vt:lpstr>NO Z LR RESULTS</vt:lpstr>
      <vt:lpstr>2024</vt:lpstr>
      <vt:lpstr>Comb LR RESULTS</vt:lpstr>
      <vt:lpstr>FG24</vt:lpstr>
      <vt:lpstr>BB%</vt:lpstr>
      <vt:lpstr>K%</vt:lpstr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Flynn (US), Alexander J</dc:creator>
  <cp:lastModifiedBy>Flynn (US), Alexander J</cp:lastModifiedBy>
  <dcterms:created xsi:type="dcterms:W3CDTF">2024-04-19T18:58:04Z</dcterms:created>
  <dcterms:modified xsi:type="dcterms:W3CDTF">2024-07-03T18:09:43Z</dcterms:modified>
</cp:coreProperties>
</file>