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SGPandResearch\"/>
    </mc:Choice>
  </mc:AlternateContent>
  <xr:revisionPtr revIDLastSave="0" documentId="13_ncr:1_{6FC9C22E-07E2-457A-8A5F-C08003596491}" xr6:coauthVersionLast="47" xr6:coauthVersionMax="47" xr10:uidLastSave="{00000000-0000-0000-0000-000000000000}"/>
  <bookViews>
    <workbookView xWindow="-120" yWindow="-120" windowWidth="20730" windowHeight="11040" xr2:uid="{A1C033FF-D5C3-45E4-AE33-8237E9375469}"/>
  </bookViews>
  <sheets>
    <sheet name="Sheet1" sheetId="1" r:id="rId1"/>
  </sheets>
  <definedNames>
    <definedName name="_xlnm._FilterDatabase" localSheetId="0" hidden="1">Sheet1!$V$1:$V$130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T13" i="1" s="1"/>
  <c r="S17" i="1"/>
  <c r="T17" i="1" s="1"/>
  <c r="S14" i="1"/>
  <c r="T14" i="1" s="1"/>
  <c r="S7" i="1"/>
  <c r="T7" i="1" s="1"/>
  <c r="S16" i="1"/>
  <c r="T16" i="1" s="1"/>
  <c r="S8" i="1"/>
  <c r="T8" i="1" s="1"/>
  <c r="S12" i="1"/>
  <c r="T12" i="1" s="1"/>
  <c r="S25" i="1"/>
  <c r="T25" i="1" s="1"/>
  <c r="S11" i="1"/>
  <c r="T11" i="1" s="1"/>
  <c r="S18" i="1"/>
  <c r="T18" i="1" s="1"/>
  <c r="S20" i="1"/>
  <c r="T20" i="1" s="1"/>
  <c r="S19" i="1"/>
  <c r="T19" i="1" s="1"/>
  <c r="S22" i="1"/>
  <c r="T22" i="1" s="1"/>
  <c r="S28" i="1"/>
  <c r="S37" i="1"/>
  <c r="S24" i="1"/>
  <c r="S26" i="1"/>
  <c r="S30" i="1"/>
  <c r="T30" i="1" s="1"/>
  <c r="S21" i="1"/>
  <c r="T21" i="1" s="1"/>
  <c r="S27" i="1"/>
  <c r="T27" i="1" s="1"/>
  <c r="S32" i="1"/>
  <c r="T32" i="1" s="1"/>
  <c r="S23" i="1"/>
  <c r="T23" i="1" s="1"/>
  <c r="S29" i="1"/>
  <c r="T29" i="1" s="1"/>
  <c r="S39" i="1"/>
  <c r="T39" i="1" s="1"/>
  <c r="S34" i="1"/>
  <c r="T34" i="1" s="1"/>
  <c r="S36" i="1"/>
  <c r="T36" i="1" s="1"/>
  <c r="S35" i="1"/>
  <c r="T35" i="1" s="1"/>
  <c r="S31" i="1"/>
  <c r="T31" i="1" s="1"/>
  <c r="S33" i="1"/>
  <c r="T33" i="1" s="1"/>
  <c r="S42" i="1"/>
  <c r="T42" i="1" s="1"/>
  <c r="S40" i="1"/>
  <c r="T40" i="1" s="1"/>
  <c r="S38" i="1"/>
  <c r="T38" i="1" s="1"/>
  <c r="S45" i="1"/>
  <c r="T45" i="1" s="1"/>
  <c r="S41" i="1"/>
  <c r="S47" i="1"/>
  <c r="S44" i="1"/>
  <c r="S46" i="1"/>
  <c r="S43" i="1"/>
  <c r="S48" i="1"/>
  <c r="T48" i="1" s="1"/>
  <c r="S51" i="1"/>
  <c r="T51" i="1" s="1"/>
  <c r="S52" i="1"/>
  <c r="T52" i="1" s="1"/>
  <c r="S49" i="1"/>
  <c r="T49" i="1" s="1"/>
  <c r="S53" i="1"/>
  <c r="T53" i="1" s="1"/>
  <c r="S54" i="1"/>
  <c r="T54" i="1" s="1"/>
  <c r="S50" i="1"/>
  <c r="T50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S64" i="1"/>
  <c r="S65" i="1"/>
  <c r="S66" i="1"/>
  <c r="S69" i="1"/>
  <c r="T69" i="1" s="1"/>
  <c r="S67" i="1"/>
  <c r="T67" i="1" s="1"/>
  <c r="S68" i="1"/>
  <c r="T68" i="1" s="1"/>
  <c r="S70" i="1"/>
  <c r="T70" i="1" s="1"/>
  <c r="S71" i="1"/>
  <c r="T71" i="1" s="1"/>
  <c r="S74" i="1"/>
  <c r="T74" i="1" s="1"/>
  <c r="S75" i="1"/>
  <c r="T75" i="1" s="1"/>
  <c r="S72" i="1"/>
  <c r="T72" i="1" s="1"/>
  <c r="S73" i="1"/>
  <c r="T73" i="1" s="1"/>
  <c r="S76" i="1"/>
  <c r="T76" i="1" s="1"/>
  <c r="S79" i="1"/>
  <c r="T79" i="1" s="1"/>
  <c r="S83" i="1"/>
  <c r="T83" i="1" s="1"/>
  <c r="S77" i="1"/>
  <c r="T77" i="1" s="1"/>
  <c r="S81" i="1"/>
  <c r="T81" i="1" s="1"/>
  <c r="S78" i="1"/>
  <c r="T78" i="1" s="1"/>
  <c r="S80" i="1"/>
  <c r="T80" i="1" s="1"/>
  <c r="S88" i="1"/>
  <c r="S90" i="1"/>
  <c r="S87" i="1"/>
  <c r="S92" i="1"/>
  <c r="S85" i="1"/>
  <c r="S89" i="1"/>
  <c r="T89" i="1" s="1"/>
  <c r="S84" i="1"/>
  <c r="T84" i="1" s="1"/>
  <c r="S82" i="1"/>
  <c r="T82" i="1" s="1"/>
  <c r="S97" i="1"/>
  <c r="T97" i="1" s="1"/>
  <c r="S93" i="1"/>
  <c r="T93" i="1" s="1"/>
  <c r="S95" i="1"/>
  <c r="T95" i="1" s="1"/>
  <c r="S94" i="1"/>
  <c r="T94" i="1" s="1"/>
  <c r="S86" i="1"/>
  <c r="T86" i="1" s="1"/>
  <c r="S98" i="1"/>
  <c r="T98" i="1" s="1"/>
  <c r="S102" i="1"/>
  <c r="T102" i="1" s="1"/>
  <c r="S99" i="1"/>
  <c r="T99" i="1" s="1"/>
  <c r="S101" i="1"/>
  <c r="T101" i="1" s="1"/>
  <c r="S104" i="1"/>
  <c r="T104" i="1" s="1"/>
  <c r="S96" i="1"/>
  <c r="T96" i="1" s="1"/>
  <c r="S100" i="1"/>
  <c r="T100" i="1" s="1"/>
  <c r="S91" i="1"/>
  <c r="S105" i="1"/>
  <c r="S106" i="1"/>
  <c r="S108" i="1"/>
  <c r="S110" i="1"/>
  <c r="T110" i="1" s="1"/>
  <c r="S103" i="1"/>
  <c r="T103" i="1" s="1"/>
  <c r="S115" i="1"/>
  <c r="T115" i="1" s="1"/>
  <c r="S114" i="1"/>
  <c r="T114" i="1" s="1"/>
  <c r="S118" i="1"/>
  <c r="T118" i="1" s="1"/>
  <c r="S107" i="1"/>
  <c r="T107" i="1" s="1"/>
  <c r="S111" i="1"/>
  <c r="T111" i="1" s="1"/>
  <c r="S109" i="1"/>
  <c r="T109" i="1" s="1"/>
  <c r="S116" i="1"/>
  <c r="T116" i="1" s="1"/>
  <c r="S120" i="1"/>
  <c r="T120" i="1" s="1"/>
  <c r="S117" i="1"/>
  <c r="T117" i="1" s="1"/>
  <c r="S113" i="1"/>
  <c r="T113" i="1" s="1"/>
  <c r="S122" i="1"/>
  <c r="T122" i="1" s="1"/>
  <c r="S123" i="1"/>
  <c r="T123" i="1" s="1"/>
  <c r="S125" i="1"/>
  <c r="T125" i="1" s="1"/>
  <c r="S121" i="1"/>
  <c r="T121" i="1" s="1"/>
  <c r="S112" i="1"/>
  <c r="S127" i="1"/>
  <c r="S126" i="1"/>
  <c r="S128" i="1"/>
  <c r="S124" i="1"/>
  <c r="S119" i="1"/>
  <c r="S5" i="1"/>
  <c r="T5" i="1" s="1"/>
  <c r="S2" i="1"/>
  <c r="T2" i="1" s="1"/>
  <c r="S4" i="1"/>
  <c r="T4" i="1" s="1"/>
  <c r="S6" i="1"/>
  <c r="T6" i="1" s="1"/>
  <c r="S10" i="1"/>
  <c r="T10" i="1" s="1"/>
  <c r="S9" i="1"/>
  <c r="T9" i="1" s="1"/>
  <c r="S15" i="1"/>
  <c r="T15" i="1" s="1"/>
  <c r="S3" i="1"/>
  <c r="T3" i="1" s="1"/>
  <c r="M5" i="1"/>
  <c r="G5" i="1" s="1"/>
  <c r="M2" i="1"/>
  <c r="G2" i="1" s="1"/>
  <c r="M4" i="1"/>
  <c r="G4" i="1" s="1"/>
  <c r="M6" i="1"/>
  <c r="I6" i="1" s="1"/>
  <c r="M10" i="1"/>
  <c r="G10" i="1" s="1"/>
  <c r="M9" i="1"/>
  <c r="G9" i="1" s="1"/>
  <c r="M15" i="1"/>
  <c r="G15" i="1" s="1"/>
  <c r="M13" i="1"/>
  <c r="G13" i="1" s="1"/>
  <c r="M17" i="1"/>
  <c r="G17" i="1" s="1"/>
  <c r="M14" i="1"/>
  <c r="G14" i="1" s="1"/>
  <c r="M7" i="1"/>
  <c r="G7" i="1" s="1"/>
  <c r="M16" i="1"/>
  <c r="G16" i="1" s="1"/>
  <c r="M8" i="1"/>
  <c r="M12" i="1"/>
  <c r="M25" i="1"/>
  <c r="M11" i="1"/>
  <c r="M18" i="1"/>
  <c r="I18" i="1" s="1"/>
  <c r="M20" i="1"/>
  <c r="I20" i="1" s="1"/>
  <c r="M19" i="1"/>
  <c r="I19" i="1" s="1"/>
  <c r="M22" i="1"/>
  <c r="I22" i="1" s="1"/>
  <c r="M28" i="1"/>
  <c r="G28" i="1" s="1"/>
  <c r="M37" i="1"/>
  <c r="I37" i="1" s="1"/>
  <c r="M24" i="1"/>
  <c r="I24" i="1" s="1"/>
  <c r="M26" i="1"/>
  <c r="I26" i="1" s="1"/>
  <c r="M30" i="1"/>
  <c r="I30" i="1" s="1"/>
  <c r="M21" i="1"/>
  <c r="G21" i="1" s="1"/>
  <c r="M27" i="1"/>
  <c r="G27" i="1" s="1"/>
  <c r="M32" i="1"/>
  <c r="G32" i="1" s="1"/>
  <c r="M23" i="1"/>
  <c r="G23" i="1" s="1"/>
  <c r="M29" i="1"/>
  <c r="G29" i="1" s="1"/>
  <c r="M39" i="1"/>
  <c r="G39" i="1" s="1"/>
  <c r="M34" i="1"/>
  <c r="G34" i="1" s="1"/>
  <c r="M36" i="1"/>
  <c r="M35" i="1"/>
  <c r="M31" i="1"/>
  <c r="M33" i="1"/>
  <c r="I33" i="1" s="1"/>
  <c r="M42" i="1"/>
  <c r="I42" i="1" s="1"/>
  <c r="M40" i="1"/>
  <c r="I40" i="1" s="1"/>
  <c r="M38" i="1"/>
  <c r="I38" i="1" s="1"/>
  <c r="M45" i="1"/>
  <c r="I45" i="1" s="1"/>
  <c r="M41" i="1"/>
  <c r="G41" i="1" s="1"/>
  <c r="M47" i="1"/>
  <c r="I47" i="1" s="1"/>
  <c r="M44" i="1"/>
  <c r="G44" i="1" s="1"/>
  <c r="M46" i="1"/>
  <c r="G46" i="1" s="1"/>
  <c r="M43" i="1"/>
  <c r="I43" i="1" s="1"/>
  <c r="M48" i="1"/>
  <c r="G48" i="1" s="1"/>
  <c r="M51" i="1"/>
  <c r="G51" i="1" s="1"/>
  <c r="M52" i="1"/>
  <c r="G52" i="1" s="1"/>
  <c r="M49" i="1"/>
  <c r="G49" i="1" s="1"/>
  <c r="M53" i="1"/>
  <c r="G53" i="1" s="1"/>
  <c r="M54" i="1"/>
  <c r="G54" i="1" s="1"/>
  <c r="M50" i="1"/>
  <c r="G50" i="1" s="1"/>
  <c r="M55" i="1"/>
  <c r="M56" i="1"/>
  <c r="M57" i="1"/>
  <c r="M58" i="1"/>
  <c r="M59" i="1"/>
  <c r="I59" i="1" s="1"/>
  <c r="M60" i="1"/>
  <c r="I60" i="1" s="1"/>
  <c r="M61" i="1"/>
  <c r="I61" i="1" s="1"/>
  <c r="M62" i="1"/>
  <c r="I62" i="1" s="1"/>
  <c r="M63" i="1"/>
  <c r="G63" i="1" s="1"/>
  <c r="M64" i="1"/>
  <c r="G64" i="1" s="1"/>
  <c r="M65" i="1"/>
  <c r="I65" i="1" s="1"/>
  <c r="M66" i="1"/>
  <c r="I66" i="1" s="1"/>
  <c r="M69" i="1"/>
  <c r="I69" i="1" s="1"/>
  <c r="M67" i="1"/>
  <c r="G67" i="1" s="1"/>
  <c r="M68" i="1"/>
  <c r="G68" i="1" s="1"/>
  <c r="M70" i="1"/>
  <c r="G70" i="1" s="1"/>
  <c r="M71" i="1"/>
  <c r="G71" i="1" s="1"/>
  <c r="M74" i="1"/>
  <c r="G74" i="1" s="1"/>
  <c r="M75" i="1"/>
  <c r="G75" i="1" s="1"/>
  <c r="M72" i="1"/>
  <c r="G72" i="1" s="1"/>
  <c r="M73" i="1"/>
  <c r="M76" i="1"/>
  <c r="M79" i="1"/>
  <c r="M83" i="1"/>
  <c r="I83" i="1" s="1"/>
  <c r="M77" i="1"/>
  <c r="I77" i="1" s="1"/>
  <c r="M81" i="1"/>
  <c r="I81" i="1" s="1"/>
  <c r="M78" i="1"/>
  <c r="G78" i="1" s="1"/>
  <c r="M80" i="1"/>
  <c r="I80" i="1" s="1"/>
  <c r="M88" i="1"/>
  <c r="G88" i="1" s="1"/>
  <c r="M90" i="1"/>
  <c r="G90" i="1" s="1"/>
  <c r="M87" i="1"/>
  <c r="I87" i="1" s="1"/>
  <c r="M92" i="1"/>
  <c r="G92" i="1" s="1"/>
  <c r="M85" i="1"/>
  <c r="G85" i="1" s="1"/>
  <c r="M89" i="1"/>
  <c r="G89" i="1" s="1"/>
  <c r="M84" i="1"/>
  <c r="G84" i="1" s="1"/>
  <c r="M82" i="1"/>
  <c r="G82" i="1" s="1"/>
  <c r="M97" i="1"/>
  <c r="G97" i="1" s="1"/>
  <c r="M93" i="1"/>
  <c r="G93" i="1" s="1"/>
  <c r="M95" i="1"/>
  <c r="G95" i="1" s="1"/>
  <c r="M94" i="1"/>
  <c r="G94" i="1" s="1"/>
  <c r="M86" i="1"/>
  <c r="M98" i="1"/>
  <c r="M102" i="1"/>
  <c r="M99" i="1"/>
  <c r="M101" i="1"/>
  <c r="I101" i="1" s="1"/>
  <c r="M104" i="1"/>
  <c r="I104" i="1" s="1"/>
  <c r="M96" i="1"/>
  <c r="I96" i="1" s="1"/>
  <c r="M100" i="1"/>
  <c r="I100" i="1" s="1"/>
  <c r="M91" i="1"/>
  <c r="I91" i="1" s="1"/>
  <c r="M105" i="1"/>
  <c r="G105" i="1" s="1"/>
  <c r="M106" i="1"/>
  <c r="I106" i="1" s="1"/>
  <c r="M108" i="1"/>
  <c r="G108" i="1" s="1"/>
  <c r="M110" i="1"/>
  <c r="G110" i="1" s="1"/>
  <c r="M103" i="1"/>
  <c r="G103" i="1" s="1"/>
  <c r="M115" i="1"/>
  <c r="G115" i="1" s="1"/>
  <c r="M114" i="1"/>
  <c r="G114" i="1" s="1"/>
  <c r="M118" i="1"/>
  <c r="G118" i="1" s="1"/>
  <c r="M107" i="1"/>
  <c r="G107" i="1" s="1"/>
  <c r="M111" i="1"/>
  <c r="G111" i="1" s="1"/>
  <c r="M109" i="1"/>
  <c r="G109" i="1" s="1"/>
  <c r="M116" i="1"/>
  <c r="M120" i="1"/>
  <c r="M117" i="1"/>
  <c r="M113" i="1"/>
  <c r="I113" i="1" s="1"/>
  <c r="M122" i="1"/>
  <c r="I122" i="1" s="1"/>
  <c r="M123" i="1"/>
  <c r="I123" i="1" s="1"/>
  <c r="M125" i="1"/>
  <c r="G125" i="1" s="1"/>
  <c r="M121" i="1"/>
  <c r="I121" i="1" s="1"/>
  <c r="M112" i="1"/>
  <c r="I112" i="1" s="1"/>
  <c r="M127" i="1"/>
  <c r="G127" i="1" s="1"/>
  <c r="M126" i="1"/>
  <c r="I126" i="1" s="1"/>
  <c r="M128" i="1"/>
  <c r="G128" i="1" s="1"/>
  <c r="M124" i="1"/>
  <c r="G124" i="1" s="1"/>
  <c r="M119" i="1"/>
  <c r="G119" i="1" s="1"/>
  <c r="M3" i="1"/>
  <c r="G3" i="1" s="1"/>
  <c r="G45" i="1" l="1"/>
  <c r="V45" i="1" s="1"/>
  <c r="W45" i="1" s="1"/>
  <c r="I114" i="1"/>
  <c r="I70" i="1"/>
  <c r="I52" i="1"/>
  <c r="I13" i="1"/>
  <c r="I4" i="1"/>
  <c r="I5" i="1"/>
  <c r="G47" i="1"/>
  <c r="V47" i="1" s="1"/>
  <c r="W47" i="1" s="1"/>
  <c r="I2" i="1"/>
  <c r="G126" i="1"/>
  <c r="V126" i="1" s="1"/>
  <c r="W126" i="1" s="1"/>
  <c r="I64" i="1"/>
  <c r="G112" i="1"/>
  <c r="V112" i="1" s="1"/>
  <c r="W112" i="1" s="1"/>
  <c r="I63" i="1"/>
  <c r="G121" i="1"/>
  <c r="V121" i="1" s="1"/>
  <c r="W121" i="1" s="1"/>
  <c r="I128" i="1"/>
  <c r="G100" i="1"/>
  <c r="V100" i="1" s="1"/>
  <c r="W100" i="1" s="1"/>
  <c r="I127" i="1"/>
  <c r="I44" i="1"/>
  <c r="I90" i="1"/>
  <c r="G24" i="1"/>
  <c r="V24" i="1" s="1"/>
  <c r="W24" i="1" s="1"/>
  <c r="G91" i="1"/>
  <c r="V91" i="1" s="1"/>
  <c r="W91" i="1" s="1"/>
  <c r="I46" i="1"/>
  <c r="G87" i="1"/>
  <c r="V87" i="1" s="1"/>
  <c r="W87" i="1" s="1"/>
  <c r="I92" i="1"/>
  <c r="I88" i="1"/>
  <c r="I119" i="1"/>
  <c r="I115" i="1"/>
  <c r="I23" i="1"/>
  <c r="G26" i="1"/>
  <c r="G37" i="1"/>
  <c r="V37" i="1" s="1"/>
  <c r="W37" i="1" s="1"/>
  <c r="I68" i="1"/>
  <c r="I124" i="1"/>
  <c r="I41" i="1"/>
  <c r="G80" i="1"/>
  <c r="V80" i="1" s="1"/>
  <c r="W80" i="1" s="1"/>
  <c r="I105" i="1"/>
  <c r="I32" i="1"/>
  <c r="I85" i="1"/>
  <c r="I3" i="1"/>
  <c r="G69" i="1"/>
  <c r="V69" i="1" s="1"/>
  <c r="W69" i="1" s="1"/>
  <c r="I27" i="1"/>
  <c r="G66" i="1"/>
  <c r="I82" i="1"/>
  <c r="I28" i="1"/>
  <c r="G65" i="1"/>
  <c r="V65" i="1" s="1"/>
  <c r="W65" i="1" s="1"/>
  <c r="I84" i="1"/>
  <c r="V109" i="1"/>
  <c r="W109" i="1" s="1"/>
  <c r="G30" i="1"/>
  <c r="V30" i="1" s="1"/>
  <c r="W30" i="1" s="1"/>
  <c r="I89" i="1"/>
  <c r="I15" i="1"/>
  <c r="V5" i="1"/>
  <c r="W5" i="1"/>
  <c r="G33" i="1"/>
  <c r="V33" i="1" s="1"/>
  <c r="G83" i="1"/>
  <c r="V83" i="1" s="1"/>
  <c r="W83" i="1" s="1"/>
  <c r="G123" i="1"/>
  <c r="V123" i="1" s="1"/>
  <c r="W123" i="1" s="1"/>
  <c r="I125" i="1"/>
  <c r="V94" i="1"/>
  <c r="W94" i="1" s="1"/>
  <c r="V50" i="1"/>
  <c r="W50" i="1" s="1"/>
  <c r="G122" i="1"/>
  <c r="V122" i="1" s="1"/>
  <c r="W122" i="1" s="1"/>
  <c r="G113" i="1"/>
  <c r="V113" i="1" s="1"/>
  <c r="W113" i="1" s="1"/>
  <c r="I21" i="1"/>
  <c r="I67" i="1"/>
  <c r="G22" i="1"/>
  <c r="V22" i="1" s="1"/>
  <c r="W22" i="1" s="1"/>
  <c r="I110" i="1"/>
  <c r="G106" i="1"/>
  <c r="G62" i="1"/>
  <c r="V62" i="1" s="1"/>
  <c r="W62" i="1" s="1"/>
  <c r="G19" i="1"/>
  <c r="V19" i="1" s="1"/>
  <c r="I108" i="1"/>
  <c r="G42" i="1"/>
  <c r="V42" i="1" s="1"/>
  <c r="I78" i="1"/>
  <c r="V16" i="1"/>
  <c r="W16" i="1" s="1"/>
  <c r="I103" i="1"/>
  <c r="V115" i="1"/>
  <c r="W115" i="1" s="1"/>
  <c r="V84" i="1"/>
  <c r="W84" i="1" s="1"/>
  <c r="V68" i="1"/>
  <c r="W68" i="1" s="1"/>
  <c r="V51" i="1"/>
  <c r="W51" i="1" s="1"/>
  <c r="V27" i="1"/>
  <c r="W27" i="1" s="1"/>
  <c r="V15" i="1"/>
  <c r="W15" i="1" s="1"/>
  <c r="G61" i="1"/>
  <c r="V61" i="1" s="1"/>
  <c r="W61" i="1" s="1"/>
  <c r="G20" i="1"/>
  <c r="V20" i="1" s="1"/>
  <c r="V124" i="1"/>
  <c r="W124" i="1" s="1"/>
  <c r="V85" i="1"/>
  <c r="W85" i="1" s="1"/>
  <c r="G77" i="1"/>
  <c r="V77" i="1" s="1"/>
  <c r="G38" i="1"/>
  <c r="V38" i="1" s="1"/>
  <c r="W38" i="1" s="1"/>
  <c r="G40" i="1"/>
  <c r="V40" i="1" s="1"/>
  <c r="G59" i="1"/>
  <c r="G96" i="1"/>
  <c r="V96" i="1" s="1"/>
  <c r="W96" i="1" s="1"/>
  <c r="G43" i="1"/>
  <c r="V43" i="1" s="1"/>
  <c r="G6" i="1"/>
  <c r="V6" i="1" s="1"/>
  <c r="W6" i="1" s="1"/>
  <c r="I93" i="1"/>
  <c r="I97" i="1"/>
  <c r="I51" i="1"/>
  <c r="I9" i="1"/>
  <c r="G18" i="1"/>
  <c r="V18" i="1" s="1"/>
  <c r="W18" i="1" s="1"/>
  <c r="I48" i="1"/>
  <c r="I10" i="1"/>
  <c r="G81" i="1"/>
  <c r="V81" i="1" s="1"/>
  <c r="G60" i="1"/>
  <c r="V60" i="1" s="1"/>
  <c r="I117" i="1"/>
  <c r="G117" i="1"/>
  <c r="I98" i="1"/>
  <c r="G98" i="1"/>
  <c r="I86" i="1"/>
  <c r="G86" i="1"/>
  <c r="V95" i="1"/>
  <c r="W95" i="1" s="1"/>
  <c r="V14" i="1"/>
  <c r="W14" i="1" s="1"/>
  <c r="I54" i="1"/>
  <c r="V82" i="1"/>
  <c r="W82" i="1" s="1"/>
  <c r="I107" i="1"/>
  <c r="V103" i="1"/>
  <c r="W103" i="1" s="1"/>
  <c r="V78" i="1"/>
  <c r="W78" i="1" s="1"/>
  <c r="V10" i="1"/>
  <c r="W10" i="1" s="1"/>
  <c r="I75" i="1"/>
  <c r="I14" i="1"/>
  <c r="V108" i="1"/>
  <c r="W108" i="1" s="1"/>
  <c r="T108" i="1"/>
  <c r="V92" i="1"/>
  <c r="W92" i="1" s="1"/>
  <c r="T92" i="1"/>
  <c r="V66" i="1"/>
  <c r="W66" i="1" s="1"/>
  <c r="T66" i="1"/>
  <c r="T46" i="1"/>
  <c r="V46" i="1"/>
  <c r="W46" i="1" s="1"/>
  <c r="I57" i="1"/>
  <c r="G57" i="1"/>
  <c r="I120" i="1"/>
  <c r="G120" i="1"/>
  <c r="I8" i="1"/>
  <c r="G8" i="1"/>
  <c r="V111" i="1"/>
  <c r="W111" i="1" s="1"/>
  <c r="V29" i="1"/>
  <c r="W29" i="1" s="1"/>
  <c r="V118" i="1"/>
  <c r="W118" i="1" s="1"/>
  <c r="V110" i="1"/>
  <c r="W110" i="1" s="1"/>
  <c r="G101" i="1"/>
  <c r="I74" i="1"/>
  <c r="I17" i="1"/>
  <c r="T126" i="1"/>
  <c r="T106" i="1"/>
  <c r="T87" i="1"/>
  <c r="T65" i="1"/>
  <c r="V44" i="1"/>
  <c r="W44" i="1" s="1"/>
  <c r="T44" i="1"/>
  <c r="T24" i="1"/>
  <c r="T43" i="1"/>
  <c r="V125" i="1"/>
  <c r="W125" i="1" s="1"/>
  <c r="I102" i="1"/>
  <c r="G102" i="1"/>
  <c r="I76" i="1"/>
  <c r="G76" i="1"/>
  <c r="V53" i="1"/>
  <c r="W53" i="1" s="1"/>
  <c r="V49" i="1"/>
  <c r="W49" i="1" s="1"/>
  <c r="V32" i="1"/>
  <c r="W32" i="1" s="1"/>
  <c r="I118" i="1"/>
  <c r="V119" i="1"/>
  <c r="W119" i="1" s="1"/>
  <c r="V128" i="1"/>
  <c r="W128" i="1" s="1"/>
  <c r="T128" i="1"/>
  <c r="T26" i="1"/>
  <c r="V4" i="1"/>
  <c r="W4" i="1" s="1"/>
  <c r="I71" i="1"/>
  <c r="V127" i="1"/>
  <c r="W127" i="1" s="1"/>
  <c r="T127" i="1"/>
  <c r="V105" i="1"/>
  <c r="W105" i="1" s="1"/>
  <c r="T105" i="1"/>
  <c r="V90" i="1"/>
  <c r="W90" i="1" s="1"/>
  <c r="T90" i="1"/>
  <c r="V64" i="1"/>
  <c r="W64" i="1" s="1"/>
  <c r="T64" i="1"/>
  <c r="T47" i="1"/>
  <c r="T37" i="1"/>
  <c r="I25" i="1"/>
  <c r="G25" i="1"/>
  <c r="I12" i="1"/>
  <c r="G12" i="1"/>
  <c r="V7" i="1"/>
  <c r="W7" i="1" s="1"/>
  <c r="V107" i="1"/>
  <c r="W107" i="1" s="1"/>
  <c r="V17" i="1"/>
  <c r="W17" i="1" s="1"/>
  <c r="V114" i="1"/>
  <c r="W114" i="1" s="1"/>
  <c r="V21" i="1"/>
  <c r="W21" i="1" s="1"/>
  <c r="I7" i="1"/>
  <c r="G104" i="1"/>
  <c r="V2" i="1"/>
  <c r="W2" i="1" s="1"/>
  <c r="T112" i="1"/>
  <c r="T91" i="1"/>
  <c r="V88" i="1"/>
  <c r="W88" i="1" s="1"/>
  <c r="T88" i="1"/>
  <c r="V63" i="1"/>
  <c r="W63" i="1" s="1"/>
  <c r="T63" i="1"/>
  <c r="V41" i="1"/>
  <c r="W41" i="1" s="1"/>
  <c r="T41" i="1"/>
  <c r="V28" i="1"/>
  <c r="W28" i="1" s="1"/>
  <c r="T28" i="1"/>
  <c r="T85" i="1"/>
  <c r="I55" i="1"/>
  <c r="G55" i="1"/>
  <c r="V74" i="1"/>
  <c r="W74" i="1" s="1"/>
  <c r="V23" i="1"/>
  <c r="W23" i="1" s="1"/>
  <c r="I53" i="1"/>
  <c r="V70" i="1"/>
  <c r="W70" i="1" s="1"/>
  <c r="I49" i="1"/>
  <c r="I16" i="1"/>
  <c r="T119" i="1"/>
  <c r="V34" i="1"/>
  <c r="W34" i="1" s="1"/>
  <c r="I31" i="1"/>
  <c r="G31" i="1"/>
  <c r="I56" i="1"/>
  <c r="G56" i="1"/>
  <c r="I73" i="1"/>
  <c r="G73" i="1"/>
  <c r="V39" i="1"/>
  <c r="W39" i="1" s="1"/>
  <c r="I50" i="1"/>
  <c r="I109" i="1"/>
  <c r="V71" i="1"/>
  <c r="W71" i="1" s="1"/>
  <c r="I111" i="1"/>
  <c r="V3" i="1"/>
  <c r="W3" i="1" s="1"/>
  <c r="V89" i="1"/>
  <c r="W89" i="1" s="1"/>
  <c r="I34" i="1"/>
  <c r="T124" i="1"/>
  <c r="I79" i="1"/>
  <c r="G79" i="1"/>
  <c r="I35" i="1"/>
  <c r="G35" i="1"/>
  <c r="I116" i="1"/>
  <c r="G116" i="1"/>
  <c r="V54" i="1"/>
  <c r="W54" i="1" s="1"/>
  <c r="V93" i="1"/>
  <c r="W93" i="1" s="1"/>
  <c r="V97" i="1"/>
  <c r="W97" i="1" s="1"/>
  <c r="V52" i="1"/>
  <c r="W52" i="1" s="1"/>
  <c r="V48" i="1"/>
  <c r="W48" i="1" s="1"/>
  <c r="I72" i="1"/>
  <c r="V9" i="1"/>
  <c r="W9" i="1" s="1"/>
  <c r="I94" i="1"/>
  <c r="I39" i="1"/>
  <c r="V72" i="1"/>
  <c r="W72" i="1" s="1"/>
  <c r="I36" i="1"/>
  <c r="G36" i="1"/>
  <c r="V75" i="1"/>
  <c r="W75" i="1" s="1"/>
  <c r="V13" i="1"/>
  <c r="W13" i="1" s="1"/>
  <c r="V67" i="1"/>
  <c r="W67" i="1" s="1"/>
  <c r="I99" i="1"/>
  <c r="G99" i="1"/>
  <c r="I58" i="1"/>
  <c r="G58" i="1"/>
  <c r="G11" i="1"/>
  <c r="I11" i="1"/>
  <c r="I95" i="1"/>
  <c r="I29" i="1"/>
  <c r="W33" i="1" l="1"/>
  <c r="W20" i="1"/>
  <c r="V26" i="1"/>
  <c r="W26" i="1" s="1"/>
  <c r="W81" i="1"/>
  <c r="W40" i="1"/>
  <c r="V59" i="1"/>
  <c r="W59" i="1" s="1"/>
  <c r="V106" i="1"/>
  <c r="W106" i="1" s="1"/>
  <c r="W19" i="1"/>
  <c r="W42" i="1"/>
  <c r="W60" i="1"/>
  <c r="W77" i="1"/>
  <c r="W43" i="1"/>
  <c r="V12" i="1"/>
  <c r="W12" i="1" s="1"/>
  <c r="V79" i="1"/>
  <c r="W79" i="1" s="1"/>
  <c r="V101" i="1"/>
  <c r="W101" i="1" s="1"/>
  <c r="V86" i="1"/>
  <c r="W86" i="1" s="1"/>
  <c r="V8" i="1"/>
  <c r="W8" i="1" s="1"/>
  <c r="V99" i="1"/>
  <c r="W99" i="1" s="1"/>
  <c r="V102" i="1"/>
  <c r="W102" i="1" s="1"/>
  <c r="V25" i="1"/>
  <c r="W25" i="1" s="1"/>
  <c r="V31" i="1"/>
  <c r="W31" i="1" s="1"/>
  <c r="V98" i="1"/>
  <c r="W98" i="1" s="1"/>
  <c r="V58" i="1"/>
  <c r="W58" i="1" s="1"/>
  <c r="V76" i="1"/>
  <c r="W76" i="1" s="1"/>
  <c r="V36" i="1"/>
  <c r="W36" i="1" s="1"/>
  <c r="V116" i="1"/>
  <c r="W116" i="1" s="1"/>
  <c r="V73" i="1"/>
  <c r="W73" i="1" s="1"/>
  <c r="V57" i="1"/>
  <c r="W57" i="1" s="1"/>
  <c r="V55" i="1"/>
  <c r="W55" i="1" s="1"/>
  <c r="V104" i="1"/>
  <c r="W104" i="1" s="1"/>
  <c r="V117" i="1"/>
  <c r="W117" i="1" s="1"/>
  <c r="V11" i="1"/>
  <c r="W11" i="1" s="1"/>
  <c r="V120" i="1"/>
  <c r="W120" i="1" s="1"/>
  <c r="V35" i="1"/>
  <c r="W35" i="1" s="1"/>
  <c r="V56" i="1"/>
  <c r="W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Flynn (US), Alexander J</author>
  </authors>
  <commentList>
    <comment ref="R1" authorId="0" shapeId="0" xr:uid="{7BE36908-C9FB-478C-AEA9-ECB9EB2D2C6E}">
      <text>
        <r>
          <rPr>
            <b/>
            <sz val="9"/>
            <color indexed="81"/>
            <rFont val="Tahoma"/>
            <family val="2"/>
          </rPr>
          <t>Flynn (US), Alexander J:</t>
        </r>
        <r>
          <rPr>
            <sz val="9"/>
            <color indexed="81"/>
            <rFont val="Tahoma"/>
            <family val="2"/>
          </rPr>
          <t xml:space="preserve">
INITIALLY CALCULATED IT FROM HAVING FIP ROUNDED TO 2 SDs provided but reverted to using this constant from fangraphs rounded to three decimals and calculating the full value of fip</t>
        </r>
      </text>
    </comment>
  </commentList>
</comments>
</file>

<file path=xl/sharedStrings.xml><?xml version="1.0" encoding="utf-8"?>
<sst xmlns="http://schemas.openxmlformats.org/spreadsheetml/2006/main" count="277" uniqueCount="182">
  <si>
    <t>Team</t>
  </si>
  <si>
    <t>FB</t>
  </si>
  <si>
    <t>FB%</t>
  </si>
  <si>
    <t>FIP</t>
  </si>
  <si>
    <t>xFIP</t>
  </si>
  <si>
    <t>HR/FB</t>
  </si>
  <si>
    <t>IP</t>
  </si>
  <si>
    <t>HR</t>
  </si>
  <si>
    <t>BB</t>
  </si>
  <si>
    <t>HBP</t>
  </si>
  <si>
    <t>SO</t>
  </si>
  <si>
    <t>Name</t>
  </si>
  <si>
    <t>Sonny Gray</t>
  </si>
  <si>
    <t>MIN</t>
  </si>
  <si>
    <t>Lance Lynn</t>
  </si>
  <si>
    <t>2 Tms</t>
  </si>
  <si>
    <t>Kyle Gibson</t>
  </si>
  <si>
    <t>BAL</t>
  </si>
  <si>
    <t>Jack Flaherty</t>
  </si>
  <si>
    <t>Jordan Montgomery</t>
  </si>
  <si>
    <t>Miles Mikolas</t>
  </si>
  <si>
    <t>STL</t>
  </si>
  <si>
    <t>Steven Matz</t>
  </si>
  <si>
    <t>FIP C</t>
  </si>
  <si>
    <t>HR ADDED</t>
  </si>
  <si>
    <t>Xera_lgHRFB</t>
  </si>
  <si>
    <t>ERA</t>
  </si>
  <si>
    <t>NEW FIP (confirm it matches xfip)</t>
  </si>
  <si>
    <t>xRunValueFB</t>
  </si>
  <si>
    <t>DIFF ERA Xera</t>
  </si>
  <si>
    <t>ER</t>
  </si>
  <si>
    <t>Tanner Bibee</t>
  </si>
  <si>
    <t>CLE</t>
  </si>
  <si>
    <t>Mike Clevinger</t>
  </si>
  <si>
    <t>CHW</t>
  </si>
  <si>
    <t>Justin Verlander</t>
  </si>
  <si>
    <t>Kyle Hendricks</t>
  </si>
  <si>
    <t>CHC</t>
  </si>
  <si>
    <t>Aaron Civale</t>
  </si>
  <si>
    <t>Michael Wacha</t>
  </si>
  <si>
    <t>SDP</t>
  </si>
  <si>
    <t>Patrick Sandoval</t>
  </si>
  <si>
    <t>LAA</t>
  </si>
  <si>
    <t>Charlie Morton</t>
  </si>
  <si>
    <t>ATL</t>
  </si>
  <si>
    <t>Gerrit Cole</t>
  </si>
  <si>
    <t>NYY</t>
  </si>
  <si>
    <t>Tyler Anderson</t>
  </si>
  <si>
    <t>Eduardo Rodriguez</t>
  </si>
  <si>
    <t>DET</t>
  </si>
  <si>
    <t>Cristian Javier</t>
  </si>
  <si>
    <t>HOU</t>
  </si>
  <si>
    <t>Justin Steele</t>
  </si>
  <si>
    <t>Kutter Crawford</t>
  </si>
  <si>
    <t>BOS</t>
  </si>
  <si>
    <t>Zack Wheeler</t>
  </si>
  <si>
    <t>PHI</t>
  </si>
  <si>
    <t>Paul Blackburn</t>
  </si>
  <si>
    <t>OAK</t>
  </si>
  <si>
    <t>Johan Oviedo</t>
  </si>
  <si>
    <t>PIT</t>
  </si>
  <si>
    <t>Dylan Cease</t>
  </si>
  <si>
    <t>Kyle Bradish</t>
  </si>
  <si>
    <t>Marcus Stroman</t>
  </si>
  <si>
    <t>Adrian Houser</t>
  </si>
  <si>
    <t>MIL</t>
  </si>
  <si>
    <t>Taijuan Walker</t>
  </si>
  <si>
    <t>Michael King</t>
  </si>
  <si>
    <t>Andrew Abbott</t>
  </si>
  <si>
    <t>CIN</t>
  </si>
  <si>
    <t>George Kirby</t>
  </si>
  <si>
    <t>SEA</t>
  </si>
  <si>
    <t>Bobby Miller</t>
  </si>
  <si>
    <t>LAD</t>
  </si>
  <si>
    <t>Bryce Miller</t>
  </si>
  <si>
    <t>Kevin Gausman</t>
  </si>
  <si>
    <t>TOR</t>
  </si>
  <si>
    <t>Blake Snell</t>
  </si>
  <si>
    <t>Zac Gallen</t>
  </si>
  <si>
    <t>ARI</t>
  </si>
  <si>
    <t>Michael Lorenzen</t>
  </si>
  <si>
    <t>Bailey Ober</t>
  </si>
  <si>
    <t>Ryne Nelson</t>
  </si>
  <si>
    <t>Ranger Suárez</t>
  </si>
  <si>
    <t>Jesús Luzardo</t>
  </si>
  <si>
    <t>MIA</t>
  </si>
  <si>
    <t>Josiah Gray</t>
  </si>
  <si>
    <t>WSN</t>
  </si>
  <si>
    <t>Kodai Senga</t>
  </si>
  <si>
    <t>NYM</t>
  </si>
  <si>
    <t>Wade Miley</t>
  </si>
  <si>
    <t>Zach Eflin</t>
  </si>
  <si>
    <t>TBR</t>
  </si>
  <si>
    <t>Reid Detmers</t>
  </si>
  <si>
    <t>Dane Dunning</t>
  </si>
  <si>
    <t>TEX</t>
  </si>
  <si>
    <t>J.P. France</t>
  </si>
  <si>
    <t>Sean Manaea</t>
  </si>
  <si>
    <t>SFG</t>
  </si>
  <si>
    <t>Shane Bieber</t>
  </si>
  <si>
    <t>Nathan Eovaldi</t>
  </si>
  <si>
    <t>Logan Allen</t>
  </si>
  <si>
    <t>Bryce Elder</t>
  </si>
  <si>
    <t>Spencer Strider</t>
  </si>
  <si>
    <t>Brandon Williamson</t>
  </si>
  <si>
    <t>Javier Assad</t>
  </si>
  <si>
    <t>Luis Medina</t>
  </si>
  <si>
    <t>José Berríos</t>
  </si>
  <si>
    <t>Luis Castillo</t>
  </si>
  <si>
    <t>Corbin Burnes</t>
  </si>
  <si>
    <t>Merrill Kelly</t>
  </si>
  <si>
    <t>Brady Singer</t>
  </si>
  <si>
    <t>KCR</t>
  </si>
  <si>
    <t>Sandy Alcantara</t>
  </si>
  <si>
    <t>Martín Pérez</t>
  </si>
  <si>
    <t>Kenta Maeda</t>
  </si>
  <si>
    <t>JP Sears</t>
  </si>
  <si>
    <t>Tylor Megill</t>
  </si>
  <si>
    <t>Pablo López</t>
  </si>
  <si>
    <t>Clarke Schmidt</t>
  </si>
  <si>
    <t>Chris Bassitt</t>
  </si>
  <si>
    <t>Andrew Heaney</t>
  </si>
  <si>
    <t>Chris Sale</t>
  </si>
  <si>
    <t>Shane McClanahan</t>
  </si>
  <si>
    <t>Seth Lugo</t>
  </si>
  <si>
    <t>Logan Gilbert</t>
  </si>
  <si>
    <t>Rich Hill</t>
  </si>
  <si>
    <t>Jameson Taillon</t>
  </si>
  <si>
    <t>Reese Olson</t>
  </si>
  <si>
    <t>Jon Gray</t>
  </si>
  <si>
    <t>Mitch Keller</t>
  </si>
  <si>
    <t>Yu Darvish</t>
  </si>
  <si>
    <t>Kyle Freeland</t>
  </si>
  <si>
    <t>COL</t>
  </si>
  <si>
    <t>Tony Gonsolin</t>
  </si>
  <si>
    <t>Jake Irvin</t>
  </si>
  <si>
    <t>Adam Wainwright</t>
  </si>
  <si>
    <t>Grayson Rodriguez</t>
  </si>
  <si>
    <t>Dean Kremer</t>
  </si>
  <si>
    <t>Nick Martinez</t>
  </si>
  <si>
    <t>Framber Valdez</t>
  </si>
  <si>
    <t>Jordan Lyles</t>
  </si>
  <si>
    <t>Ken Waldichuk</t>
  </si>
  <si>
    <t>Drew Smyly</t>
  </si>
  <si>
    <t>Hunter Greene</t>
  </si>
  <si>
    <t>Tyler Glasnow</t>
  </si>
  <si>
    <t>Max Scherzer</t>
  </si>
  <si>
    <t>Tyler Wells</t>
  </si>
  <si>
    <t>Zack Greinke</t>
  </si>
  <si>
    <t>Austin Gomber</t>
  </si>
  <si>
    <t>Joe Ryan</t>
  </si>
  <si>
    <t>Braxton Garrett</t>
  </si>
  <si>
    <t>Yusei Kikuchi</t>
  </si>
  <si>
    <t>Logan Webb</t>
  </si>
  <si>
    <t>Aaron Nola</t>
  </si>
  <si>
    <t>Nick Pivetta</t>
  </si>
  <si>
    <t>Freddy Peralta</t>
  </si>
  <si>
    <t>Griffin Canning</t>
  </si>
  <si>
    <t>Tanner Houck</t>
  </si>
  <si>
    <t>Julio Urías</t>
  </si>
  <si>
    <t>Patrick Corbin</t>
  </si>
  <si>
    <t>Joey Wentz</t>
  </si>
  <si>
    <t>Shohei Ohtani</t>
  </si>
  <si>
    <t>Graham Ashcraft</t>
  </si>
  <si>
    <t>Clayton Kershaw</t>
  </si>
  <si>
    <t>Colin Rea</t>
  </si>
  <si>
    <t>Trevor Williams</t>
  </si>
  <si>
    <t>Domingo Germán</t>
  </si>
  <si>
    <t>Brayan Bello</t>
  </si>
  <si>
    <t>Michael Kopech</t>
  </si>
  <si>
    <t>Lucas Giolito</t>
  </si>
  <si>
    <t>3 Tms</t>
  </si>
  <si>
    <t>Luke Weaver</t>
  </si>
  <si>
    <t>MacKenzie Gore</t>
  </si>
  <si>
    <t>Alex Cobb</t>
  </si>
  <si>
    <t>Taj Bradley</t>
  </si>
  <si>
    <t>Chris Flexen</t>
  </si>
  <si>
    <t>Hunter Brown</t>
  </si>
  <si>
    <t>David Peterson</t>
  </si>
  <si>
    <t>IP Fix</t>
  </si>
  <si>
    <t>FULL ERA</t>
  </si>
  <si>
    <t>FULL 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</si>
</sst>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rgb="FFFFFFFF"/>
      <name val="Segoe UI"/>
      <family val="2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4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3" fillId="4" borderId="1" xfId="0" applyFont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42" Type="http://schemas.openxmlformats.org/officeDocument/2006/relationships/hyperlink" Target="https://www.fangraphs.com/players/freddy-peralta/18679/stats" TargetMode="External"/><Relationship Id="rId63" Type="http://schemas.openxmlformats.org/officeDocument/2006/relationships/hyperlink" Target="https://www.fangraphs.com/players/tyler-glasnow/14374/stats" TargetMode="External"/><Relationship Id="rId8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13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159" Type="http://schemas.openxmlformats.org/officeDocument/2006/relationships/hyperlink" Target="https://www.fangraphs.com/players/dane-dunning/19409/stats" TargetMode="External"/><Relationship Id="rId17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19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20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26" Type="http://schemas.openxmlformats.org/officeDocument/2006/relationships/hyperlink" Target="https://www.fangraphs.com/players/gerrit-cole/13125/stats" TargetMode="External"/><Relationship Id="rId10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32" Type="http://schemas.openxmlformats.org/officeDocument/2006/relationships/hyperlink" Target="https://www.fangraphs.com/players/joey-wentz/19962/stats" TargetMode="External"/><Relationship Id="rId5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7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28" Type="http://schemas.openxmlformats.org/officeDocument/2006/relationships/hyperlink" Target="https://www.fangraphs.com/players/merrill-kelly/11156/stats" TargetMode="External"/><Relationship Id="rId149" Type="http://schemas.openxmlformats.org/officeDocument/2006/relationships/hyperlink" Target="https://www.fangraphs.com/players/logan-allen/27589/stats" TargetMode="External"/><Relationship Id="rId5" Type="http://schemas.openxmlformats.org/officeDocument/2006/relationships/hyperlink" Target="https://www.fangraphs.com/players/mackenzie-gore/22201/stats" TargetMode="External"/><Relationship Id="rId95" Type="http://schemas.openxmlformats.org/officeDocument/2006/relationships/hyperlink" Target="https://www.fangraphs.com/players/reese-olson/24968/stats" TargetMode="External"/><Relationship Id="rId16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18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Relationship Id="rId216" Type="http://schemas.openxmlformats.org/officeDocument/2006/relationships/hyperlink" Target="https://www.fangraphs.com/players/justin-steele/17312/stats" TargetMode="External"/><Relationship Id="rId237" Type="http://schemas.openxmlformats.org/officeDocument/2006/relationships/hyperlink" Target="https://www.fangraphs.com/players/justin-verlander/8700/stats" TargetMode="External"/><Relationship Id="rId22" Type="http://schemas.openxmlformats.org/officeDocument/2006/relationships/hyperlink" Target="https://www.fangraphs.com/players/trevor-williams/16977/stats" TargetMode="External"/><Relationship Id="rId4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6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118" Type="http://schemas.openxmlformats.org/officeDocument/2006/relationships/hyperlink" Target="https://www.fangraphs.com/players/jp-sears/23429/stats" TargetMode="External"/><Relationship Id="rId139" Type="http://schemas.openxmlformats.org/officeDocument/2006/relationships/hyperlink" Target="https://www.fangraphs.com/players/luis-medina/21649/stats" TargetMode="External"/><Relationship Id="rId85" Type="http://schemas.openxmlformats.org/officeDocument/2006/relationships/hyperlink" Target="https://www.fangraphs.com/players/tony-gonsolin/19388/stats" TargetMode="External"/><Relationship Id="rId15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71" Type="http://schemas.openxmlformats.org/officeDocument/2006/relationships/hyperlink" Target="https://www.fangraphs.com/players/jesus-luzardo/19959/stats" TargetMode="External"/><Relationship Id="rId192" Type="http://schemas.openxmlformats.org/officeDocument/2006/relationships/hyperlink" Target="https://www.fangraphs.com/players/george-kirby/25436/stats" TargetMode="External"/><Relationship Id="rId206" Type="http://schemas.openxmlformats.org/officeDocument/2006/relationships/hyperlink" Target="https://www.fangraphs.com/players/dylan-cease/18525/stats" TargetMode="External"/><Relationship Id="rId2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12" Type="http://schemas.openxmlformats.org/officeDocument/2006/relationships/hyperlink" Target="https://www.fangraphs.com/players/chris-flexen/13896/stats" TargetMode="External"/><Relationship Id="rId3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108" Type="http://schemas.openxmlformats.org/officeDocument/2006/relationships/hyperlink" Target="https://www.fangraphs.com/players/andrew-heaney/15423/stats" TargetMode="External"/><Relationship Id="rId12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54" Type="http://schemas.openxmlformats.org/officeDocument/2006/relationships/hyperlink" Target="https://www.fangraphs.com/players/joe-ryan/21390/stats" TargetMode="External"/><Relationship Id="rId75" Type="http://schemas.openxmlformats.org/officeDocument/2006/relationships/hyperlink" Target="https://www.fangraphs.com/players/nick-martinez/12730/stats" TargetMode="External"/><Relationship Id="rId9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4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61" Type="http://schemas.openxmlformats.org/officeDocument/2006/relationships/hyperlink" Target="https://www.fangraphs.com/players/reid-detmers/27468/stats" TargetMode="External"/><Relationship Id="rId182" Type="http://schemas.openxmlformats.org/officeDocument/2006/relationships/hyperlink" Target="https://www.fangraphs.com/players/zac-gallen/19291/stats" TargetMode="External"/><Relationship Id="rId2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23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1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44" Type="http://schemas.openxmlformats.org/officeDocument/2006/relationships/hyperlink" Target="https://www.fangraphs.com/players/nick-pivetta/15454/stats" TargetMode="External"/><Relationship Id="rId65" Type="http://schemas.openxmlformats.org/officeDocument/2006/relationships/hyperlink" Target="https://www.fangraphs.com/players/hunter-greene/22182/stats" TargetMode="External"/><Relationship Id="rId8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TargetMode="External"/><Relationship Id="rId130" Type="http://schemas.openxmlformats.org/officeDocument/2006/relationships/hyperlink" Target="https://www.fangraphs.com/players/corbin-burnes/19361/stats" TargetMode="External"/><Relationship Id="rId151" Type="http://schemas.openxmlformats.org/officeDocument/2006/relationships/hyperlink" Target="https://www.fangraphs.com/players/nathan-eovaldi/9132/stats" TargetMode="External"/><Relationship Id="rId17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19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20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TargetMode="External"/><Relationship Id="rId228" Type="http://schemas.openxmlformats.org/officeDocument/2006/relationships/hyperlink" Target="https://www.fangraphs.com/players/charlie-morton/4676/stats" TargetMode="External"/><Relationship Id="rId13" Type="http://schemas.openxmlformats.org/officeDocument/2006/relationships/hyperlink" Target="https://www.fangraphs.com/players/hunter-brown/25880/stats" TargetMode="External"/><Relationship Id="rId10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34" Type="http://schemas.openxmlformats.org/officeDocument/2006/relationships/hyperlink" Target="https://www.fangraphs.com/players/patrick-corbin/9323/stats" TargetMode="External"/><Relationship Id="rId5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TargetMode="External"/><Relationship Id="rId7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97" Type="http://schemas.openxmlformats.org/officeDocument/2006/relationships/hyperlink" Target="https://www.fangraphs.com/players/jameson-taillon/11674/stats" TargetMode="External"/><Relationship Id="rId120" Type="http://schemas.openxmlformats.org/officeDocument/2006/relationships/hyperlink" Target="https://www.fangraphs.com/players/kenta-maeda/18498/stats" TargetMode="External"/><Relationship Id="rId141" Type="http://schemas.openxmlformats.org/officeDocument/2006/relationships/hyperlink" Target="https://www.fangraphs.com/players/javier-assad/21741/stats" TargetMode="External"/><Relationship Id="rId7" Type="http://schemas.openxmlformats.org/officeDocument/2006/relationships/hyperlink" Target="https://www.fangraphs.com/players/alex-cobb/6562/stats" TargetMode="External"/><Relationship Id="rId16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18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218" Type="http://schemas.openxmlformats.org/officeDocument/2006/relationships/hyperlink" Target="https://www.fangraphs.com/players/miles-mikolas/9803/stats" TargetMode="External"/><Relationship Id="rId239" Type="http://schemas.openxmlformats.org/officeDocument/2006/relationships/hyperlink" Target="https://www.fangraphs.com/players/mike-clevinger/12808/stats" TargetMode="External"/><Relationship Id="rId24" Type="http://schemas.openxmlformats.org/officeDocument/2006/relationships/hyperlink" Target="https://www.fangraphs.com/players/colin-rea/12317/stats" TargetMode="External"/><Relationship Id="rId4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6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87" Type="http://schemas.openxmlformats.org/officeDocument/2006/relationships/hyperlink" Target="https://www.fangraphs.com/players/kyle-freeland/16256/stats" TargetMode="External"/><Relationship Id="rId110" Type="http://schemas.openxmlformats.org/officeDocument/2006/relationships/hyperlink" Target="https://www.fangraphs.com/players/chris-bassitt/12304/stats" TargetMode="External"/><Relationship Id="rId13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5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73" Type="http://schemas.openxmlformats.org/officeDocument/2006/relationships/hyperlink" Target="https://www.fangraphs.com/players/ranger-suarez/17277/stats" TargetMode="External"/><Relationship Id="rId194" Type="http://schemas.openxmlformats.org/officeDocument/2006/relationships/hyperlink" Target="https://www.fangraphs.com/players/andrew-abbott/29911/stats" TargetMode="External"/><Relationship Id="rId208" Type="http://schemas.openxmlformats.org/officeDocument/2006/relationships/hyperlink" Target="https://www.fangraphs.com/players/johan-oviedo/22487/stats" TargetMode="External"/><Relationship Id="rId229" Type="http://schemas.openxmlformats.org/officeDocument/2006/relationships/hyperlink" Target="https://www.fangraphs.com/players/jordan-montgomery/16511/stats" TargetMode="External"/><Relationship Id="rId24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3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56" Type="http://schemas.openxmlformats.org/officeDocument/2006/relationships/hyperlink" Target="https://www.fangraphs.com/players/austin-gomber/16561/stats" TargetMode="External"/><Relationship Id="rId77" Type="http://schemas.openxmlformats.org/officeDocument/2006/relationships/hyperlink" Target="https://www.fangraphs.com/players/dean-kremer/19350/stats" TargetMode="External"/><Relationship Id="rId100" Type="http://schemas.openxmlformats.org/officeDocument/2006/relationships/hyperlink" Target="https://www.fangraphs.com/players/logan-gilbert/22250/stats" TargetMode="External"/><Relationship Id="rId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98" Type="http://schemas.openxmlformats.org/officeDocument/2006/relationships/hyperlink" Target="https://www.fangraphs.com/players/rich-hill/4806/stats" TargetMode="External"/><Relationship Id="rId1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4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163" Type="http://schemas.openxmlformats.org/officeDocument/2006/relationships/hyperlink" Target="https://www.fangraphs.com/players/zach-eflin/13774/stats" TargetMode="External"/><Relationship Id="rId184" Type="http://schemas.openxmlformats.org/officeDocument/2006/relationships/hyperlink" Target="https://www.fangraphs.com/players/blake-snell/13543/stats" TargetMode="External"/><Relationship Id="rId2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23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46" Type="http://schemas.openxmlformats.org/officeDocument/2006/relationships/hyperlink" Target="https://www.fangraphs.com/players/aaron-nola/16149/stats" TargetMode="External"/><Relationship Id="rId67" Type="http://schemas.openxmlformats.org/officeDocument/2006/relationships/hyperlink" Target="https://www.fangraphs.com/players/drew-smyly/11760/stats" TargetMode="External"/><Relationship Id="rId8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132" Type="http://schemas.openxmlformats.org/officeDocument/2006/relationships/hyperlink" Target="https://www.fangraphs.com/players/luis-castillo/15689/stats" TargetMode="External"/><Relationship Id="rId153" Type="http://schemas.openxmlformats.org/officeDocument/2006/relationships/hyperlink" Target="https://www.fangraphs.com/players/shane-bieber/19427/stats" TargetMode="External"/><Relationship Id="rId17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Relationship Id="rId19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0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220" Type="http://schemas.openxmlformats.org/officeDocument/2006/relationships/hyperlink" Target="https://www.fangraphs.com/players/cristian-javier/17606/stats" TargetMode="External"/><Relationship Id="rId241" Type="http://schemas.openxmlformats.org/officeDocument/2006/relationships/hyperlink" Target="https://www.fangraphs.com/players/tanner-bibee/30134/stats" TargetMode="External"/><Relationship Id="rId15" Type="http://schemas.openxmlformats.org/officeDocument/2006/relationships/hyperlink" Target="https://www.fangraphs.com/players/david-peterson/20302/stats" TargetMode="External"/><Relationship Id="rId36" Type="http://schemas.openxmlformats.org/officeDocument/2006/relationships/hyperlink" Target="https://www.fangraphs.com/players/julio-urias/14765/stats" TargetMode="External"/><Relationship Id="rId5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10" Type="http://schemas.openxmlformats.org/officeDocument/2006/relationships/hyperlink" Target="https://www.fangraphs.com/players/taj-bradley/22543/stats" TargetMode="External"/><Relationship Id="rId3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52" Type="http://schemas.openxmlformats.org/officeDocument/2006/relationships/hyperlink" Target="https://www.fangraphs.com/players/braxton-garrett/21844/stats" TargetMode="External"/><Relationship Id="rId73" Type="http://schemas.openxmlformats.org/officeDocument/2006/relationships/hyperlink" Target="https://www.fangraphs.com/players/framber-valdez/17295/stats" TargetMode="External"/><Relationship Id="rId7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9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9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0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22" Type="http://schemas.openxmlformats.org/officeDocument/2006/relationships/hyperlink" Target="https://www.fangraphs.com/players/martin-perez/6902/stats" TargetMode="External"/><Relationship Id="rId143" Type="http://schemas.openxmlformats.org/officeDocument/2006/relationships/hyperlink" Target="https://www.fangraphs.com/players/brandon-williamson/25463/stats" TargetMode="External"/><Relationship Id="rId14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6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169" Type="http://schemas.openxmlformats.org/officeDocument/2006/relationships/hyperlink" Target="https://www.fangraphs.com/players/josiah-gray/24580/stats" TargetMode="External"/><Relationship Id="rId18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4" Type="http://schemas.openxmlformats.org/officeDocument/2006/relationships/hyperlink" Target="https://www.fangraphs.com/players/luke-weaver/16918/stats" TargetMode="External"/><Relationship Id="rId9" Type="http://schemas.openxmlformats.org/officeDocument/2006/relationships/hyperlink" Target="https://www.fangraphs.com/players/lance-lynn/2520/stats" TargetMode="External"/><Relationship Id="rId180" Type="http://schemas.openxmlformats.org/officeDocument/2006/relationships/hyperlink" Target="https://www.fangraphs.com/players/steven-matz/13361/stats" TargetMode="External"/><Relationship Id="rId210" Type="http://schemas.openxmlformats.org/officeDocument/2006/relationships/hyperlink" Target="https://www.fangraphs.com/players/paul-blackburn/14739/stats" TargetMode="External"/><Relationship Id="rId21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236" Type="http://schemas.openxmlformats.org/officeDocument/2006/relationships/hyperlink" Target="https://www.fangraphs.com/players/kyle-hendricks/12049/stats" TargetMode="External"/><Relationship Id="rId26" Type="http://schemas.openxmlformats.org/officeDocument/2006/relationships/hyperlink" Target="https://www.fangraphs.com/players/clayton-kershaw/2036/stats" TargetMode="External"/><Relationship Id="rId231" Type="http://schemas.openxmlformats.org/officeDocument/2006/relationships/hyperlink" Target="https://www.fangraphs.com/players/patrick-sandoval/19447/stats" TargetMode="External"/><Relationship Id="rId4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6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89" Type="http://schemas.openxmlformats.org/officeDocument/2006/relationships/hyperlink" Target="https://www.fangraphs.com/players/yu-darvish/13074/stats" TargetMode="External"/><Relationship Id="rId112" Type="http://schemas.openxmlformats.org/officeDocument/2006/relationships/hyperlink" Target="https://www.fangraphs.com/players/clarke-schmidt/19899/stats" TargetMode="External"/><Relationship Id="rId13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5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175" Type="http://schemas.openxmlformats.org/officeDocument/2006/relationships/hyperlink" Target="https://www.fangraphs.com/players/ryne-nelson/26253/stats" TargetMode="External"/><Relationship Id="rId196" Type="http://schemas.openxmlformats.org/officeDocument/2006/relationships/hyperlink" Target="https://www.fangraphs.com/players/michael-king/19853/stats" TargetMode="External"/><Relationship Id="rId200" Type="http://schemas.openxmlformats.org/officeDocument/2006/relationships/hyperlink" Target="https://www.fangraphs.com/players/adrian-houser/12718/stats" TargetMode="External"/><Relationship Id="rId1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2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24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3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58" Type="http://schemas.openxmlformats.org/officeDocument/2006/relationships/hyperlink" Target="https://www.fangraphs.com/players/zack-greinke/1943/stats" TargetMode="External"/><Relationship Id="rId79" Type="http://schemas.openxmlformats.org/officeDocument/2006/relationships/hyperlink" Target="https://www.fangraphs.com/players/grayson-rodriguez/24492/stats" TargetMode="External"/><Relationship Id="rId102" Type="http://schemas.openxmlformats.org/officeDocument/2006/relationships/hyperlink" Target="https://www.fangraphs.com/players/seth-lugo/12447/stats" TargetMode="External"/><Relationship Id="rId1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14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9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TargetMode="External"/><Relationship Id="rId165" Type="http://schemas.openxmlformats.org/officeDocument/2006/relationships/hyperlink" Target="https://www.fangraphs.com/players/wade-miley/8779/stats" TargetMode="External"/><Relationship Id="rId186" Type="http://schemas.openxmlformats.org/officeDocument/2006/relationships/hyperlink" Target="https://www.fangraphs.com/players/kevin-gausman/14107/stats" TargetMode="External"/><Relationship Id="rId2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23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48" Type="http://schemas.openxmlformats.org/officeDocument/2006/relationships/hyperlink" Target="https://www.fangraphs.com/players/logan-webb/17995/stats" TargetMode="External"/><Relationship Id="rId69" Type="http://schemas.openxmlformats.org/officeDocument/2006/relationships/hyperlink" Target="https://www.fangraphs.com/players/ken-waldichuk/27681/stats" TargetMode="External"/><Relationship Id="rId11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134" Type="http://schemas.openxmlformats.org/officeDocument/2006/relationships/hyperlink" Target="https://www.fangraphs.com/players/kyle-gibson/10123/stats" TargetMode="External"/><Relationship Id="rId8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155" Type="http://schemas.openxmlformats.org/officeDocument/2006/relationships/hyperlink" Target="https://www.fangraphs.com/players/sean-manaea/15873/stats" TargetMode="External"/><Relationship Id="rId17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19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20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222" Type="http://schemas.openxmlformats.org/officeDocument/2006/relationships/hyperlink" Target="https://www.fangraphs.com/players/eduardo-rodriguez/13164/stats" TargetMode="External"/><Relationship Id="rId243" Type="http://schemas.openxmlformats.org/officeDocument/2006/relationships/hyperlink" Target="https://www.fangraphs.com/players/sonny-gray/12768/stats" TargetMode="External"/><Relationship Id="rId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38" Type="http://schemas.openxmlformats.org/officeDocument/2006/relationships/hyperlink" Target="https://www.fangraphs.com/players/tanner-houck/19879/stats" TargetMode="External"/><Relationship Id="rId5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0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124" Type="http://schemas.openxmlformats.org/officeDocument/2006/relationships/hyperlink" Target="https://www.fangraphs.com/players/sandy-alcantara/18684/stats" TargetMode="External"/><Relationship Id="rId7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91" Type="http://schemas.openxmlformats.org/officeDocument/2006/relationships/hyperlink" Target="https://www.fangraphs.com/players/mitch-keller/17594/stats" TargetMode="External"/><Relationship Id="rId145" Type="http://schemas.openxmlformats.org/officeDocument/2006/relationships/hyperlink" Target="https://www.fangraphs.com/players/spencer-strider/27498/stats" TargetMode="External"/><Relationship Id="rId16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18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" Type="http://schemas.openxmlformats.org/officeDocument/2006/relationships/hyperlink" Target="https://www.fangraphs.com/players/michael-kopech/17282/stats" TargetMode="External"/><Relationship Id="rId212" Type="http://schemas.openxmlformats.org/officeDocument/2006/relationships/hyperlink" Target="https://www.fangraphs.com/players/zack-wheeler/10310/stats" TargetMode="External"/><Relationship Id="rId233" Type="http://schemas.openxmlformats.org/officeDocument/2006/relationships/hyperlink" Target="https://www.fangraphs.com/players/michael-wacha/14078/stats" TargetMode="External"/><Relationship Id="rId28" Type="http://schemas.openxmlformats.org/officeDocument/2006/relationships/hyperlink" Target="https://www.fangraphs.com/players/graham-ashcraft/27552/stats" TargetMode="External"/><Relationship Id="rId4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114" Type="http://schemas.openxmlformats.org/officeDocument/2006/relationships/hyperlink" Target="https://www.fangraphs.com/players/pablo-lopez/17085/stats" TargetMode="External"/><Relationship Id="rId60" Type="http://schemas.openxmlformats.org/officeDocument/2006/relationships/hyperlink" Target="https://www.fangraphs.com/players/tyler-wells/20000/stats" TargetMode="External"/><Relationship Id="rId81" Type="http://schemas.openxmlformats.org/officeDocument/2006/relationships/hyperlink" Target="https://www.fangraphs.com/players/adam-wainwright/2233/stats" TargetMode="External"/><Relationship Id="rId135" Type="http://schemas.openxmlformats.org/officeDocument/2006/relationships/hyperlink" Target="https://www.fangraphs.com/players/jack-flaherty/17479/stats" TargetMode="External"/><Relationship Id="rId15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177" Type="http://schemas.openxmlformats.org/officeDocument/2006/relationships/hyperlink" Target="https://www.fangraphs.com/players/bailey-ober/21224/stats" TargetMode="External"/><Relationship Id="rId198" Type="http://schemas.openxmlformats.org/officeDocument/2006/relationships/hyperlink" Target="https://www.fangraphs.com/players/taijuan-walker/11836/stats" TargetMode="External"/><Relationship Id="rId202" Type="http://schemas.openxmlformats.org/officeDocument/2006/relationships/hyperlink" Target="https://www.fangraphs.com/players/marcus-stroman/13431/stats" TargetMode="External"/><Relationship Id="rId2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244" Type="http://schemas.openxmlformats.org/officeDocument/2006/relationships/printerSettings" Target="../printerSettings/printerSettings1.bin"/><Relationship Id="rId18" Type="http://schemas.openxmlformats.org/officeDocument/2006/relationships/hyperlink" Target="https://www.fangraphs.com/players/brayan-bello/23920/stats" TargetMode="External"/><Relationship Id="rId3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50" Type="http://schemas.openxmlformats.org/officeDocument/2006/relationships/hyperlink" Target="https://www.fangraphs.com/players/yusei-kikuchi/20633/stats" TargetMode="External"/><Relationship Id="rId104" Type="http://schemas.openxmlformats.org/officeDocument/2006/relationships/hyperlink" Target="https://www.fangraphs.com/players/shane-mcclanahan/21483/stats" TargetMode="External"/><Relationship Id="rId1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14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167" Type="http://schemas.openxmlformats.org/officeDocument/2006/relationships/hyperlink" Target="https://www.fangraphs.com/players/kodai-senga/31838/stats" TargetMode="External"/><Relationship Id="rId188" Type="http://schemas.openxmlformats.org/officeDocument/2006/relationships/hyperlink" Target="https://www.fangraphs.com/players/bryce-miller/29837/stats" TargetMode="External"/><Relationship Id="rId71" Type="http://schemas.openxmlformats.org/officeDocument/2006/relationships/hyperlink" Target="https://www.fangraphs.com/players/jordan-lyles/7593/stats" TargetMode="External"/><Relationship Id="rId9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21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234" Type="http://schemas.openxmlformats.org/officeDocument/2006/relationships/hyperlink" Target="https://www.fangraphs.com/players/aaron-civale/19479/stats" TargetMode="External"/><Relationship Id="rId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40" Type="http://schemas.openxmlformats.org/officeDocument/2006/relationships/hyperlink" Target="https://www.fangraphs.com/players/griffin-canning/19867/stats" TargetMode="External"/><Relationship Id="rId11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13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157" Type="http://schemas.openxmlformats.org/officeDocument/2006/relationships/hyperlink" Target="https://www.fangraphs.com/players/jp-france/21212/stats" TargetMode="External"/><Relationship Id="rId178" Type="http://schemas.openxmlformats.org/officeDocument/2006/relationships/hyperlink" Target="https://www.fangraphs.com/players/michael-lorenzen/14843/stats" TargetMode="External"/><Relationship Id="rId61" Type="http://schemas.openxmlformats.org/officeDocument/2006/relationships/hyperlink" Target="https://www.fangraphs.com/players/max-scherzer/3137/stats" TargetMode="External"/><Relationship Id="rId8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19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20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24" Type="http://schemas.openxmlformats.org/officeDocument/2006/relationships/hyperlink" Target="https://www.fangraphs.com/players/tyler-anderson/12880/stats" TargetMode="External"/><Relationship Id="rId245" Type="http://schemas.openxmlformats.org/officeDocument/2006/relationships/vmlDrawing" Target="../drawings/vmlDrawing1.vml"/><Relationship Id="rId30" Type="http://schemas.openxmlformats.org/officeDocument/2006/relationships/hyperlink" Target="https://www.fangraphs.com/players/shohei-ohtani/19755/stats" TargetMode="External"/><Relationship Id="rId10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126" Type="http://schemas.openxmlformats.org/officeDocument/2006/relationships/hyperlink" Target="https://www.fangraphs.com/players/brady-singer/25377/stats" TargetMode="External"/><Relationship Id="rId147" Type="http://schemas.openxmlformats.org/officeDocument/2006/relationships/hyperlink" Target="https://www.fangraphs.com/players/bryce-elder/27779/stats" TargetMode="External"/><Relationship Id="rId16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5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7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93" Type="http://schemas.openxmlformats.org/officeDocument/2006/relationships/hyperlink" Target="https://www.fangraphs.com/players/jon-gray/14916/stats" TargetMode="External"/><Relationship Id="rId18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3" Type="http://schemas.openxmlformats.org/officeDocument/2006/relationships/hyperlink" Target="https://www.fangraphs.com/players/lucas-giolito/15474/stats" TargetMode="External"/><Relationship Id="rId214" Type="http://schemas.openxmlformats.org/officeDocument/2006/relationships/hyperlink" Target="https://www.fangraphs.com/players/kutter-crawford/20531/stats" TargetMode="External"/><Relationship Id="rId23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16" Type="http://schemas.openxmlformats.org/officeDocument/2006/relationships/hyperlink" Target="https://www.fangraphs.com/players/tylor-megill/21318/stats" TargetMode="External"/><Relationship Id="rId137" Type="http://schemas.openxmlformats.org/officeDocument/2006/relationships/hyperlink" Target="https://www.fangraphs.com/players/jose-berrios/14168/stats" TargetMode="External"/><Relationship Id="rId15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20" Type="http://schemas.openxmlformats.org/officeDocument/2006/relationships/hyperlink" Target="https://www.fangraphs.com/players/domingo-german/17149/stats" TargetMode="External"/><Relationship Id="rId4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6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83" Type="http://schemas.openxmlformats.org/officeDocument/2006/relationships/hyperlink" Target="https://www.fangraphs.com/players/jake-irvin/21504/stats" TargetMode="External"/><Relationship Id="rId17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190" Type="http://schemas.openxmlformats.org/officeDocument/2006/relationships/hyperlink" Target="https://www.fangraphs.com/players/bobby-miller/27483/stats" TargetMode="External"/><Relationship Id="rId204" Type="http://schemas.openxmlformats.org/officeDocument/2006/relationships/hyperlink" Target="https://www.fangraphs.com/players/kyle-bradish/24586/stats" TargetMode="External"/><Relationship Id="rId2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46" Type="http://schemas.openxmlformats.org/officeDocument/2006/relationships/comments" Target="../comments1.xml"/><Relationship Id="rId106" Type="http://schemas.openxmlformats.org/officeDocument/2006/relationships/hyperlink" Target="https://www.fangraphs.com/players/chris-sale/10603/stats" TargetMode="External"/><Relationship Id="rId1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82DA-760A-469C-A433-0582C70339DD}">
  <dimension ref="A1:W128"/>
  <sheetViews>
    <sheetView tabSelected="1" topLeftCell="G1" workbookViewId="0">
      <selection activeCell="V1" sqref="V1"/>
    </sheetView>
  </sheetViews>
  <sheetFormatPr defaultRowHeight="15" x14ac:dyDescent="0.25"/>
  <cols>
    <col min="1" max="1" width="13.28515625" customWidth="1"/>
  </cols>
  <sheetData>
    <row r="1" spans="1:23" ht="36.75" thickBot="1" x14ac:dyDescent="0.3">
      <c r="A1" s="1" t="s">
        <v>11</v>
      </c>
      <c r="B1" s="1" t="s">
        <v>0</v>
      </c>
      <c r="C1" s="2" t="s">
        <v>1</v>
      </c>
      <c r="D1" s="2" t="s">
        <v>2</v>
      </c>
      <c r="E1" s="2" t="s">
        <v>30</v>
      </c>
      <c r="F1" s="2" t="s">
        <v>26</v>
      </c>
      <c r="G1" s="2" t="s">
        <v>180</v>
      </c>
      <c r="H1" s="2" t="s">
        <v>3</v>
      </c>
      <c r="I1" s="2" t="s">
        <v>181</v>
      </c>
      <c r="J1" s="2" t="s">
        <v>4</v>
      </c>
      <c r="K1" s="3" t="s">
        <v>5</v>
      </c>
      <c r="L1" s="2" t="s">
        <v>6</v>
      </c>
      <c r="M1" s="2" t="s">
        <v>179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23</v>
      </c>
      <c r="S1" s="2" t="s">
        <v>24</v>
      </c>
      <c r="T1" s="2" t="s">
        <v>27</v>
      </c>
      <c r="U1" s="2" t="s">
        <v>28</v>
      </c>
      <c r="V1" s="2" t="s">
        <v>25</v>
      </c>
      <c r="W1" s="2" t="s">
        <v>29</v>
      </c>
    </row>
    <row r="2" spans="1:23" ht="15.75" thickBot="1" x14ac:dyDescent="0.3">
      <c r="A2" s="9" t="s">
        <v>33</v>
      </c>
      <c r="B2" s="9" t="s">
        <v>34</v>
      </c>
      <c r="C2" s="10">
        <v>195</v>
      </c>
      <c r="D2" s="11">
        <v>0.503</v>
      </c>
      <c r="E2" s="10">
        <v>55</v>
      </c>
      <c r="F2" s="10">
        <v>3.77</v>
      </c>
      <c r="G2" s="10">
        <f t="shared" ref="G2:G33" si="0">E2*9/M2</f>
        <v>3.7690355329949243</v>
      </c>
      <c r="H2" s="10">
        <v>4.28</v>
      </c>
      <c r="I2" s="10">
        <f t="shared" ref="I2:I33" si="1">(13*N2+3*(O2+P2)-2*(Q2))/M2+R2</f>
        <v>4.282918781725888</v>
      </c>
      <c r="J2" s="10">
        <v>5.15</v>
      </c>
      <c r="K2" s="6">
        <v>8.2000000000000003E-2</v>
      </c>
      <c r="L2" s="10">
        <v>131.1</v>
      </c>
      <c r="M2" s="10">
        <f t="shared" ref="M2:M33" si="2">(L2-_xlfn.FLOOR.MATH(L2))*10/3+_xlfn.FLOOR.MATH(L2)</f>
        <v>131.33333333333331</v>
      </c>
      <c r="N2" s="10">
        <v>16</v>
      </c>
      <c r="O2" s="10">
        <v>40</v>
      </c>
      <c r="P2" s="10">
        <v>9</v>
      </c>
      <c r="Q2" s="10">
        <v>110</v>
      </c>
      <c r="R2" s="12">
        <v>3.2549999999999999</v>
      </c>
      <c r="S2">
        <f t="shared" ref="S2:S33" si="3">C2*0.127-N2</f>
        <v>8.7650000000000006</v>
      </c>
      <c r="T2">
        <f t="shared" ref="T2:T33" si="4">(13*(N2+S2)+3*(O2+P2)-2*Q2)/L2+R2</f>
        <v>5.1538939740655989</v>
      </c>
      <c r="U2">
        <v>1</v>
      </c>
      <c r="V2">
        <f t="shared" ref="V2:V33" si="5">S2*(2.101-U2)*9/L2+G2</f>
        <v>4.4315251210956106</v>
      </c>
      <c r="W2" s="7">
        <f t="shared" ref="W2:W33" si="6">G2-V2</f>
        <v>-0.66248958810068626</v>
      </c>
    </row>
    <row r="3" spans="1:23" ht="15.75" thickBot="1" x14ac:dyDescent="0.3">
      <c r="A3" s="9" t="s">
        <v>12</v>
      </c>
      <c r="B3" s="9" t="s">
        <v>13</v>
      </c>
      <c r="C3" s="10">
        <v>154</v>
      </c>
      <c r="D3" s="11">
        <v>0.30499999999999999</v>
      </c>
      <c r="E3" s="10">
        <v>57</v>
      </c>
      <c r="F3" s="10">
        <v>2.79</v>
      </c>
      <c r="G3" s="10">
        <f t="shared" si="0"/>
        <v>2.7880434782608696</v>
      </c>
      <c r="H3" s="10">
        <v>2.83</v>
      </c>
      <c r="I3" s="10">
        <f t="shared" si="1"/>
        <v>2.8256521739130434</v>
      </c>
      <c r="J3" s="10">
        <v>3.64</v>
      </c>
      <c r="K3" s="6">
        <v>5.1999999999999998E-2</v>
      </c>
      <c r="L3" s="10">
        <v>184</v>
      </c>
      <c r="M3" s="10">
        <f t="shared" si="2"/>
        <v>184</v>
      </c>
      <c r="N3" s="10">
        <v>8</v>
      </c>
      <c r="O3" s="10">
        <v>55</v>
      </c>
      <c r="P3" s="10">
        <v>6</v>
      </c>
      <c r="Q3" s="10">
        <v>183</v>
      </c>
      <c r="R3" s="12">
        <v>3.2549999999999999</v>
      </c>
      <c r="S3">
        <f t="shared" si="3"/>
        <v>11.558</v>
      </c>
      <c r="T3">
        <f t="shared" si="4"/>
        <v>3.6422499999999998</v>
      </c>
      <c r="U3">
        <v>1</v>
      </c>
      <c r="V3">
        <f t="shared" si="5"/>
        <v>3.4104794673913044</v>
      </c>
      <c r="W3" s="7">
        <f t="shared" si="6"/>
        <v>-0.62243598913043474</v>
      </c>
    </row>
    <row r="4" spans="1:23" ht="15.75" thickBot="1" x14ac:dyDescent="0.3">
      <c r="A4" s="9" t="s">
        <v>35</v>
      </c>
      <c r="B4" s="8" t="s">
        <v>15</v>
      </c>
      <c r="C4" s="10">
        <v>212</v>
      </c>
      <c r="D4" s="11">
        <v>0.44800000000000001</v>
      </c>
      <c r="E4" s="10">
        <v>58</v>
      </c>
      <c r="F4" s="10">
        <v>3.22</v>
      </c>
      <c r="G4" s="10">
        <f t="shared" si="0"/>
        <v>3.2156057494866532</v>
      </c>
      <c r="H4" s="10">
        <v>3.85</v>
      </c>
      <c r="I4" s="10">
        <f t="shared" si="1"/>
        <v>3.8463757700205337</v>
      </c>
      <c r="J4" s="10">
        <v>4.5599999999999996</v>
      </c>
      <c r="K4" s="6">
        <v>8.5000000000000006E-2</v>
      </c>
      <c r="L4" s="10">
        <v>162.1</v>
      </c>
      <c r="M4" s="10">
        <f t="shared" si="2"/>
        <v>162.33333333333331</v>
      </c>
      <c r="N4" s="10">
        <v>18</v>
      </c>
      <c r="O4" s="10">
        <v>45</v>
      </c>
      <c r="P4" s="10">
        <v>5</v>
      </c>
      <c r="Q4" s="10">
        <v>144</v>
      </c>
      <c r="R4" s="12">
        <v>3.2549999999999999</v>
      </c>
      <c r="S4">
        <f t="shared" si="3"/>
        <v>8.9239999999999995</v>
      </c>
      <c r="T4">
        <f t="shared" si="4"/>
        <v>4.5629086983343612</v>
      </c>
      <c r="U4">
        <v>1</v>
      </c>
      <c r="V4">
        <f t="shared" si="5"/>
        <v>3.7611203454150921</v>
      </c>
      <c r="W4" s="7">
        <f t="shared" si="6"/>
        <v>-0.54551459592843887</v>
      </c>
    </row>
    <row r="5" spans="1:23" ht="15.75" thickBot="1" x14ac:dyDescent="0.3">
      <c r="A5" s="9" t="s">
        <v>31</v>
      </c>
      <c r="B5" s="9" t="s">
        <v>32</v>
      </c>
      <c r="C5" s="10">
        <v>163</v>
      </c>
      <c r="D5" s="11">
        <v>0.41699999999999998</v>
      </c>
      <c r="E5" s="10">
        <v>47</v>
      </c>
      <c r="F5" s="10">
        <v>2.98</v>
      </c>
      <c r="G5" s="10">
        <f t="shared" si="0"/>
        <v>2.9788732394366195</v>
      </c>
      <c r="H5" s="10">
        <v>3.52</v>
      </c>
      <c r="I5" s="10">
        <f t="shared" si="1"/>
        <v>3.5155633802816899</v>
      </c>
      <c r="J5" s="10">
        <v>4.22</v>
      </c>
      <c r="K5" s="6">
        <v>0.08</v>
      </c>
      <c r="L5" s="10">
        <v>142</v>
      </c>
      <c r="M5" s="10">
        <f t="shared" si="2"/>
        <v>142</v>
      </c>
      <c r="N5" s="10">
        <v>13</v>
      </c>
      <c r="O5" s="10">
        <v>45</v>
      </c>
      <c r="P5" s="10">
        <v>5</v>
      </c>
      <c r="Q5" s="10">
        <v>141</v>
      </c>
      <c r="R5" s="12">
        <v>3.2549999999999999</v>
      </c>
      <c r="S5">
        <f t="shared" si="3"/>
        <v>7.7010000000000005</v>
      </c>
      <c r="T5">
        <f t="shared" si="4"/>
        <v>4.2205845070422532</v>
      </c>
      <c r="U5">
        <v>1</v>
      </c>
      <c r="V5">
        <f t="shared" si="5"/>
        <v>3.5162620352112675</v>
      </c>
      <c r="W5" s="7">
        <f t="shared" si="6"/>
        <v>-0.53738879577464793</v>
      </c>
    </row>
    <row r="6" spans="1:23" ht="15.75" thickBot="1" x14ac:dyDescent="0.3">
      <c r="A6" s="9" t="s">
        <v>36</v>
      </c>
      <c r="B6" s="9" t="s">
        <v>37</v>
      </c>
      <c r="C6" s="10">
        <v>153</v>
      </c>
      <c r="D6" s="11">
        <v>0.34100000000000003</v>
      </c>
      <c r="E6" s="10">
        <v>57</v>
      </c>
      <c r="F6" s="10">
        <v>3.74</v>
      </c>
      <c r="G6" s="10">
        <f t="shared" si="0"/>
        <v>3.7445255474452557</v>
      </c>
      <c r="H6" s="10">
        <v>3.81</v>
      </c>
      <c r="I6" s="10">
        <f t="shared" si="1"/>
        <v>3.8097445255474449</v>
      </c>
      <c r="J6" s="10">
        <v>4.42</v>
      </c>
      <c r="K6" s="6">
        <v>8.5000000000000006E-2</v>
      </c>
      <c r="L6" s="10">
        <v>137</v>
      </c>
      <c r="M6" s="10">
        <f t="shared" si="2"/>
        <v>137</v>
      </c>
      <c r="N6" s="10">
        <v>13</v>
      </c>
      <c r="O6" s="10">
        <v>27</v>
      </c>
      <c r="P6" s="10">
        <v>4</v>
      </c>
      <c r="Q6" s="10">
        <v>93</v>
      </c>
      <c r="R6" s="12">
        <v>3.2549999999999999</v>
      </c>
      <c r="S6">
        <f t="shared" si="3"/>
        <v>6.4310000000000009</v>
      </c>
      <c r="T6">
        <f t="shared" si="4"/>
        <v>4.4199854014598543</v>
      </c>
      <c r="U6">
        <v>1</v>
      </c>
      <c r="V6">
        <f t="shared" si="5"/>
        <v>4.2096699197080296</v>
      </c>
      <c r="W6" s="7">
        <f t="shared" si="6"/>
        <v>-0.46514437226277394</v>
      </c>
    </row>
    <row r="7" spans="1:23" ht="15.75" thickBot="1" x14ac:dyDescent="0.3">
      <c r="A7" s="9" t="s">
        <v>47</v>
      </c>
      <c r="B7" s="9" t="s">
        <v>42</v>
      </c>
      <c r="C7" s="10">
        <v>208</v>
      </c>
      <c r="D7" s="11">
        <v>0.48</v>
      </c>
      <c r="E7" s="10">
        <v>85</v>
      </c>
      <c r="F7" s="10">
        <v>5.43</v>
      </c>
      <c r="G7" s="10">
        <f t="shared" si="0"/>
        <v>5.4255319148936172</v>
      </c>
      <c r="H7" s="10">
        <v>4.92</v>
      </c>
      <c r="I7" s="10">
        <f t="shared" si="1"/>
        <v>4.9216666666666669</v>
      </c>
      <c r="J7" s="10">
        <v>5.52</v>
      </c>
      <c r="K7" s="6">
        <v>9.6000000000000002E-2</v>
      </c>
      <c r="L7" s="10">
        <v>141</v>
      </c>
      <c r="M7" s="10">
        <f t="shared" si="2"/>
        <v>141</v>
      </c>
      <c r="N7" s="10">
        <v>20</v>
      </c>
      <c r="O7" s="10">
        <v>64</v>
      </c>
      <c r="P7" s="10">
        <v>7</v>
      </c>
      <c r="Q7" s="10">
        <v>119</v>
      </c>
      <c r="R7" s="12">
        <v>3.2549999999999999</v>
      </c>
      <c r="S7">
        <f t="shared" si="3"/>
        <v>6.4160000000000004</v>
      </c>
      <c r="T7">
        <f t="shared" si="4"/>
        <v>5.513212765957447</v>
      </c>
      <c r="U7">
        <v>1</v>
      </c>
      <c r="V7">
        <f t="shared" si="5"/>
        <v>5.8764265531914894</v>
      </c>
      <c r="W7" s="7">
        <f t="shared" si="6"/>
        <v>-0.45089463829787224</v>
      </c>
    </row>
    <row r="8" spans="1:23" ht="15.75" thickBot="1" x14ac:dyDescent="0.3">
      <c r="A8" s="9" t="s">
        <v>50</v>
      </c>
      <c r="B8" s="9" t="s">
        <v>51</v>
      </c>
      <c r="C8" s="10">
        <v>254</v>
      </c>
      <c r="D8" s="11">
        <v>0.55600000000000005</v>
      </c>
      <c r="E8" s="10">
        <v>82</v>
      </c>
      <c r="F8" s="10">
        <v>4.5599999999999996</v>
      </c>
      <c r="G8" s="10">
        <f t="shared" si="0"/>
        <v>4.5555555555555554</v>
      </c>
      <c r="H8" s="10">
        <v>4.58</v>
      </c>
      <c r="I8" s="10">
        <f t="shared" si="1"/>
        <v>4.5759876543209881</v>
      </c>
      <c r="J8" s="10">
        <v>5.16</v>
      </c>
      <c r="K8" s="6">
        <v>9.8000000000000004E-2</v>
      </c>
      <c r="L8" s="10">
        <v>162</v>
      </c>
      <c r="M8" s="10">
        <f t="shared" si="2"/>
        <v>162</v>
      </c>
      <c r="N8" s="10">
        <v>25</v>
      </c>
      <c r="O8" s="10">
        <v>62</v>
      </c>
      <c r="P8" s="10">
        <v>7</v>
      </c>
      <c r="Q8" s="10">
        <v>159</v>
      </c>
      <c r="R8" s="12">
        <v>3.2549999999999999</v>
      </c>
      <c r="S8">
        <f t="shared" si="3"/>
        <v>7.2580000000000027</v>
      </c>
      <c r="T8">
        <f t="shared" si="4"/>
        <v>5.1584197530864202</v>
      </c>
      <c r="U8">
        <v>1</v>
      </c>
      <c r="V8">
        <f t="shared" si="5"/>
        <v>4.9995032222222218</v>
      </c>
      <c r="W8" s="7">
        <f t="shared" si="6"/>
        <v>-0.44394766666666641</v>
      </c>
    </row>
    <row r="9" spans="1:23" ht="15.75" thickBot="1" x14ac:dyDescent="0.3">
      <c r="A9" s="9" t="s">
        <v>39</v>
      </c>
      <c r="B9" s="9" t="s">
        <v>40</v>
      </c>
      <c r="C9" s="10">
        <v>165</v>
      </c>
      <c r="D9" s="11">
        <v>0.43099999999999999</v>
      </c>
      <c r="E9" s="10">
        <v>48</v>
      </c>
      <c r="F9" s="10">
        <v>3.22</v>
      </c>
      <c r="G9" s="10">
        <f t="shared" si="0"/>
        <v>3.2158808933002487</v>
      </c>
      <c r="H9" s="10">
        <v>3.89</v>
      </c>
      <c r="I9" s="10">
        <f t="shared" si="1"/>
        <v>3.8877543424317618</v>
      </c>
      <c r="J9" s="10">
        <v>4.47</v>
      </c>
      <c r="K9" s="6">
        <v>9.0999999999999998E-2</v>
      </c>
      <c r="L9" s="10">
        <v>134.1</v>
      </c>
      <c r="M9" s="10">
        <f t="shared" si="2"/>
        <v>134.33333333333331</v>
      </c>
      <c r="N9" s="10">
        <v>15</v>
      </c>
      <c r="O9" s="10">
        <v>43</v>
      </c>
      <c r="P9" s="10">
        <v>3</v>
      </c>
      <c r="Q9" s="10">
        <v>124</v>
      </c>
      <c r="R9" s="12">
        <v>3.2549999999999999</v>
      </c>
      <c r="S9">
        <f t="shared" si="3"/>
        <v>5.9550000000000018</v>
      </c>
      <c r="T9">
        <f t="shared" si="4"/>
        <v>4.4661483967188662</v>
      </c>
      <c r="U9">
        <v>1</v>
      </c>
      <c r="V9">
        <f t="shared" si="5"/>
        <v>3.6559114302130005</v>
      </c>
      <c r="W9" s="7">
        <f t="shared" si="6"/>
        <v>-0.44003053691275174</v>
      </c>
    </row>
    <row r="10" spans="1:23" ht="15.75" thickBot="1" x14ac:dyDescent="0.3">
      <c r="A10" s="9" t="s">
        <v>38</v>
      </c>
      <c r="B10" s="8" t="s">
        <v>15</v>
      </c>
      <c r="C10" s="10">
        <v>134</v>
      </c>
      <c r="D10" s="11">
        <v>0.39</v>
      </c>
      <c r="E10" s="10">
        <v>47</v>
      </c>
      <c r="F10" s="10">
        <v>3.46</v>
      </c>
      <c r="G10" s="10">
        <f t="shared" si="0"/>
        <v>3.4577656675749324</v>
      </c>
      <c r="H10" s="10">
        <v>3.57</v>
      </c>
      <c r="I10" s="10">
        <f t="shared" si="1"/>
        <v>3.565626702997275</v>
      </c>
      <c r="J10" s="10">
        <v>4.0999999999999996</v>
      </c>
      <c r="K10" s="6">
        <v>0.09</v>
      </c>
      <c r="L10" s="10">
        <v>122.1</v>
      </c>
      <c r="M10" s="10">
        <f t="shared" si="2"/>
        <v>122.33333333333331</v>
      </c>
      <c r="N10" s="10">
        <v>12</v>
      </c>
      <c r="O10" s="10">
        <v>33</v>
      </c>
      <c r="P10" s="10">
        <v>5</v>
      </c>
      <c r="Q10" s="10">
        <v>116</v>
      </c>
      <c r="R10" s="12">
        <v>3.2549999999999999</v>
      </c>
      <c r="S10">
        <f t="shared" si="3"/>
        <v>5.0180000000000007</v>
      </c>
      <c r="T10">
        <f t="shared" si="4"/>
        <v>4.1004873054873059</v>
      </c>
      <c r="U10">
        <v>1</v>
      </c>
      <c r="V10">
        <f t="shared" si="5"/>
        <v>3.8650004095896744</v>
      </c>
      <c r="W10" s="7">
        <f t="shared" si="6"/>
        <v>-0.40723474201474197</v>
      </c>
    </row>
    <row r="11" spans="1:23" ht="15.75" thickBot="1" x14ac:dyDescent="0.3">
      <c r="A11" s="9" t="s">
        <v>53</v>
      </c>
      <c r="B11" s="9" t="s">
        <v>54</v>
      </c>
      <c r="C11" s="10">
        <v>172</v>
      </c>
      <c r="D11" s="11">
        <v>0.49099999999999999</v>
      </c>
      <c r="E11" s="10">
        <v>58</v>
      </c>
      <c r="F11" s="10">
        <v>4.04</v>
      </c>
      <c r="G11" s="10">
        <f t="shared" si="0"/>
        <v>4.0360824742268049</v>
      </c>
      <c r="H11" s="10">
        <v>3.83</v>
      </c>
      <c r="I11" s="10">
        <f t="shared" si="1"/>
        <v>3.8271649484536083</v>
      </c>
      <c r="J11" s="10">
        <v>4.32</v>
      </c>
      <c r="K11" s="6">
        <v>9.9000000000000005E-2</v>
      </c>
      <c r="L11" s="10">
        <v>129.1</v>
      </c>
      <c r="M11" s="10">
        <f t="shared" si="2"/>
        <v>129.33333333333331</v>
      </c>
      <c r="N11" s="10">
        <v>17</v>
      </c>
      <c r="O11" s="10">
        <v>36</v>
      </c>
      <c r="P11" s="10">
        <v>5</v>
      </c>
      <c r="Q11" s="10">
        <v>135</v>
      </c>
      <c r="R11" s="12">
        <v>3.2549999999999999</v>
      </c>
      <c r="S11">
        <f t="shared" si="3"/>
        <v>4.8440000000000012</v>
      </c>
      <c r="T11">
        <f t="shared" si="4"/>
        <v>4.3159759876065067</v>
      </c>
      <c r="U11">
        <v>1</v>
      </c>
      <c r="V11">
        <f t="shared" si="5"/>
        <v>4.4078810489750619</v>
      </c>
      <c r="W11" s="7">
        <f t="shared" si="6"/>
        <v>-0.37179857474825706</v>
      </c>
    </row>
    <row r="12" spans="1:23" ht="15.75" thickBot="1" x14ac:dyDescent="0.3">
      <c r="A12" s="9" t="s">
        <v>20</v>
      </c>
      <c r="B12" s="9" t="s">
        <v>21</v>
      </c>
      <c r="C12" s="10">
        <v>264</v>
      </c>
      <c r="D12" s="11">
        <v>0.39300000000000002</v>
      </c>
      <c r="E12" s="10">
        <v>107</v>
      </c>
      <c r="F12" s="10">
        <v>4.78</v>
      </c>
      <c r="G12" s="10">
        <f t="shared" si="0"/>
        <v>4.7831125827814578</v>
      </c>
      <c r="H12" s="10">
        <v>4.2699999999999996</v>
      </c>
      <c r="I12" s="10">
        <f t="shared" si="1"/>
        <v>4.2732119205298016</v>
      </c>
      <c r="J12" s="10">
        <v>4.76</v>
      </c>
      <c r="K12" s="6">
        <v>9.8000000000000004E-2</v>
      </c>
      <c r="L12" s="10">
        <v>201.1</v>
      </c>
      <c r="M12" s="10">
        <f t="shared" si="2"/>
        <v>201.33333333333331</v>
      </c>
      <c r="N12" s="10">
        <v>26</v>
      </c>
      <c r="O12" s="10">
        <v>39</v>
      </c>
      <c r="P12" s="10">
        <v>8</v>
      </c>
      <c r="Q12" s="10">
        <v>137</v>
      </c>
      <c r="R12" s="12">
        <v>3.2549999999999999</v>
      </c>
      <c r="S12">
        <f t="shared" si="3"/>
        <v>7.5279999999999987</v>
      </c>
      <c r="T12">
        <f t="shared" si="4"/>
        <v>4.7610367976131283</v>
      </c>
      <c r="U12">
        <v>1</v>
      </c>
      <c r="V12">
        <f t="shared" si="5"/>
        <v>5.1540472023737003</v>
      </c>
      <c r="W12" s="7">
        <f t="shared" si="6"/>
        <v>-0.3709346195922425</v>
      </c>
    </row>
    <row r="13" spans="1:23" ht="15.75" thickBot="1" x14ac:dyDescent="0.3">
      <c r="A13" s="9" t="s">
        <v>19</v>
      </c>
      <c r="B13" s="8" t="s">
        <v>15</v>
      </c>
      <c r="C13" s="10">
        <v>193</v>
      </c>
      <c r="D13" s="11">
        <v>0.34799999999999998</v>
      </c>
      <c r="E13" s="10">
        <v>67</v>
      </c>
      <c r="F13" s="10">
        <v>3.2</v>
      </c>
      <c r="G13" s="10">
        <f t="shared" si="0"/>
        <v>3.1961130742049475</v>
      </c>
      <c r="H13" s="10">
        <v>3.56</v>
      </c>
      <c r="I13" s="10">
        <f t="shared" si="1"/>
        <v>3.5624204946996465</v>
      </c>
      <c r="J13" s="10">
        <v>4.01</v>
      </c>
      <c r="K13" s="6">
        <v>9.2999999999999999E-2</v>
      </c>
      <c r="L13" s="10">
        <v>188.2</v>
      </c>
      <c r="M13" s="10">
        <f t="shared" si="2"/>
        <v>188.66666666666663</v>
      </c>
      <c r="N13" s="10">
        <v>18</v>
      </c>
      <c r="O13" s="10">
        <v>48</v>
      </c>
      <c r="P13" s="10">
        <v>4</v>
      </c>
      <c r="Q13" s="10">
        <v>166</v>
      </c>
      <c r="R13" s="12">
        <v>3.2549999999999999</v>
      </c>
      <c r="S13">
        <f t="shared" si="3"/>
        <v>6.5109999999999992</v>
      </c>
      <c r="T13">
        <f t="shared" si="4"/>
        <v>4.0129330499468647</v>
      </c>
      <c r="U13">
        <v>1</v>
      </c>
      <c r="V13">
        <f t="shared" si="5"/>
        <v>3.5389265651720039</v>
      </c>
      <c r="W13" s="7">
        <f t="shared" si="6"/>
        <v>-0.34281349096705638</v>
      </c>
    </row>
    <row r="14" spans="1:23" ht="15.75" thickBot="1" x14ac:dyDescent="0.3">
      <c r="A14" s="9" t="s">
        <v>45</v>
      </c>
      <c r="B14" s="9" t="s">
        <v>46</v>
      </c>
      <c r="C14" s="10">
        <v>212</v>
      </c>
      <c r="D14" s="11">
        <v>0.39300000000000002</v>
      </c>
      <c r="E14" s="10">
        <v>61</v>
      </c>
      <c r="F14" s="10">
        <v>2.63</v>
      </c>
      <c r="G14" s="10">
        <f t="shared" si="0"/>
        <v>2.6267942583732058</v>
      </c>
      <c r="H14" s="10">
        <v>3.16</v>
      </c>
      <c r="I14" s="10">
        <f t="shared" si="1"/>
        <v>3.1640909090909091</v>
      </c>
      <c r="J14" s="10">
        <v>3.6</v>
      </c>
      <c r="K14" s="6">
        <v>9.4E-2</v>
      </c>
      <c r="L14" s="10">
        <v>209</v>
      </c>
      <c r="M14" s="10">
        <f t="shared" si="2"/>
        <v>209</v>
      </c>
      <c r="N14" s="10">
        <v>20</v>
      </c>
      <c r="O14" s="10">
        <v>48</v>
      </c>
      <c r="P14" s="10">
        <v>7</v>
      </c>
      <c r="Q14" s="10">
        <v>222</v>
      </c>
      <c r="R14" s="12">
        <v>3.2549999999999999</v>
      </c>
      <c r="S14">
        <f t="shared" si="3"/>
        <v>6.9239999999999995</v>
      </c>
      <c r="T14">
        <f t="shared" si="4"/>
        <v>3.5947703349282292</v>
      </c>
      <c r="U14">
        <v>1</v>
      </c>
      <c r="V14">
        <f t="shared" si="5"/>
        <v>2.9550713684210526</v>
      </c>
      <c r="W14" s="7">
        <f t="shared" si="6"/>
        <v>-0.32827711004784677</v>
      </c>
    </row>
    <row r="15" spans="1:23" ht="15.75" thickBot="1" x14ac:dyDescent="0.3">
      <c r="A15" s="9" t="s">
        <v>41</v>
      </c>
      <c r="B15" s="9" t="s">
        <v>42</v>
      </c>
      <c r="C15" s="10">
        <v>132</v>
      </c>
      <c r="D15" s="11">
        <v>0.3</v>
      </c>
      <c r="E15" s="10">
        <v>66</v>
      </c>
      <c r="F15" s="10">
        <v>4.1100000000000003</v>
      </c>
      <c r="G15" s="10">
        <f t="shared" si="0"/>
        <v>4.1059907834101397</v>
      </c>
      <c r="H15" s="10">
        <v>4.18</v>
      </c>
      <c r="I15" s="10">
        <f t="shared" si="1"/>
        <v>4.181267281105991</v>
      </c>
      <c r="J15" s="10">
        <v>4.6100000000000003</v>
      </c>
      <c r="K15" s="6">
        <v>9.0999999999999998E-2</v>
      </c>
      <c r="L15" s="10">
        <v>144.19999999999999</v>
      </c>
      <c r="M15" s="10">
        <f t="shared" si="2"/>
        <v>144.66666666666663</v>
      </c>
      <c r="N15" s="10">
        <v>12</v>
      </c>
      <c r="O15" s="10">
        <v>74</v>
      </c>
      <c r="P15" s="10">
        <v>4</v>
      </c>
      <c r="Q15" s="10">
        <v>128</v>
      </c>
      <c r="R15" s="12">
        <v>3.2549999999999999</v>
      </c>
      <c r="S15">
        <f t="shared" si="3"/>
        <v>4.7639999999999993</v>
      </c>
      <c r="T15">
        <f t="shared" si="4"/>
        <v>4.6137517337031904</v>
      </c>
      <c r="U15">
        <v>1</v>
      </c>
      <c r="V15">
        <f t="shared" si="5"/>
        <v>4.4333588555321928</v>
      </c>
      <c r="W15" s="7">
        <f t="shared" si="6"/>
        <v>-0.3273680721220531</v>
      </c>
    </row>
    <row r="16" spans="1:23" ht="15.75" thickBot="1" x14ac:dyDescent="0.3">
      <c r="A16" s="9" t="s">
        <v>48</v>
      </c>
      <c r="B16" s="9" t="s">
        <v>49</v>
      </c>
      <c r="C16" s="10">
        <v>155</v>
      </c>
      <c r="D16" s="11">
        <v>0.372</v>
      </c>
      <c r="E16" s="10">
        <v>56</v>
      </c>
      <c r="F16" s="10">
        <v>3.3</v>
      </c>
      <c r="G16" s="10">
        <f t="shared" si="0"/>
        <v>3.3013100436681233</v>
      </c>
      <c r="H16" s="10">
        <v>3.66</v>
      </c>
      <c r="I16" s="10">
        <f t="shared" si="1"/>
        <v>3.6611135371179038</v>
      </c>
      <c r="J16" s="10">
        <v>4.0599999999999996</v>
      </c>
      <c r="K16" s="6">
        <v>9.7000000000000003E-2</v>
      </c>
      <c r="L16" s="10">
        <v>152.19999999999999</v>
      </c>
      <c r="M16" s="10">
        <f t="shared" si="2"/>
        <v>152.66666666666663</v>
      </c>
      <c r="N16" s="10">
        <v>15</v>
      </c>
      <c r="O16" s="10">
        <v>48</v>
      </c>
      <c r="P16" s="10">
        <v>3</v>
      </c>
      <c r="Q16" s="10">
        <v>143</v>
      </c>
      <c r="R16" s="12">
        <v>3.2549999999999999</v>
      </c>
      <c r="S16">
        <f t="shared" si="3"/>
        <v>4.6849999999999987</v>
      </c>
      <c r="T16">
        <f t="shared" si="4"/>
        <v>4.0625229960578189</v>
      </c>
      <c r="U16">
        <v>1</v>
      </c>
      <c r="V16">
        <f t="shared" si="5"/>
        <v>3.6063275535235766</v>
      </c>
      <c r="W16" s="7">
        <f t="shared" si="6"/>
        <v>-0.30501750985545328</v>
      </c>
    </row>
    <row r="17" spans="1:23" ht="15.75" thickBot="1" x14ac:dyDescent="0.3">
      <c r="A17" s="9" t="s">
        <v>43</v>
      </c>
      <c r="B17" s="9" t="s">
        <v>44</v>
      </c>
      <c r="C17" s="10">
        <v>149</v>
      </c>
      <c r="D17" s="11">
        <v>0.34499999999999997</v>
      </c>
      <c r="E17" s="10">
        <v>66</v>
      </c>
      <c r="F17" s="10">
        <v>3.64</v>
      </c>
      <c r="G17" s="10">
        <f t="shared" si="0"/>
        <v>3.6367346938775515</v>
      </c>
      <c r="H17" s="10">
        <v>3.87</v>
      </c>
      <c r="I17" s="10">
        <f t="shared" si="1"/>
        <v>3.8733673469387755</v>
      </c>
      <c r="J17" s="10">
        <v>4.2699999999999996</v>
      </c>
      <c r="K17" s="6">
        <v>9.4E-2</v>
      </c>
      <c r="L17" s="10">
        <v>163.1</v>
      </c>
      <c r="M17" s="10">
        <f t="shared" si="2"/>
        <v>163.33333333333331</v>
      </c>
      <c r="N17" s="10">
        <v>14</v>
      </c>
      <c r="O17" s="10">
        <v>83</v>
      </c>
      <c r="P17" s="10">
        <v>12</v>
      </c>
      <c r="Q17" s="10">
        <v>183</v>
      </c>
      <c r="R17" s="12">
        <v>3.2549999999999999</v>
      </c>
      <c r="S17">
        <f t="shared" si="3"/>
        <v>4.9230000000000018</v>
      </c>
      <c r="T17">
        <f t="shared" si="4"/>
        <v>4.2666431637032494</v>
      </c>
      <c r="U17">
        <v>1</v>
      </c>
      <c r="V17">
        <f t="shared" si="5"/>
        <v>3.9358273180345105</v>
      </c>
      <c r="W17" s="7">
        <f t="shared" si="6"/>
        <v>-0.29909262415695892</v>
      </c>
    </row>
    <row r="18" spans="1:23" ht="15.75" thickBot="1" x14ac:dyDescent="0.3">
      <c r="A18" s="9" t="s">
        <v>55</v>
      </c>
      <c r="B18" s="9" t="s">
        <v>56</v>
      </c>
      <c r="C18" s="10">
        <v>202</v>
      </c>
      <c r="D18" s="11">
        <v>0.38500000000000001</v>
      </c>
      <c r="E18" s="10">
        <v>77</v>
      </c>
      <c r="F18" s="10">
        <v>3.61</v>
      </c>
      <c r="G18" s="10">
        <f t="shared" si="0"/>
        <v>3.609375</v>
      </c>
      <c r="H18" s="10">
        <v>3.15</v>
      </c>
      <c r="I18" s="10">
        <f t="shared" si="1"/>
        <v>3.1508333333333334</v>
      </c>
      <c r="J18" s="10">
        <v>3.54</v>
      </c>
      <c r="K18" s="6">
        <v>9.9000000000000005E-2</v>
      </c>
      <c r="L18" s="10">
        <v>192</v>
      </c>
      <c r="M18" s="10">
        <f t="shared" si="2"/>
        <v>192</v>
      </c>
      <c r="N18" s="10">
        <v>20</v>
      </c>
      <c r="O18" s="10">
        <v>39</v>
      </c>
      <c r="P18" s="10">
        <v>9</v>
      </c>
      <c r="Q18" s="10">
        <v>212</v>
      </c>
      <c r="R18" s="12">
        <v>3.2549999999999999</v>
      </c>
      <c r="S18">
        <f t="shared" si="3"/>
        <v>5.6539999999999999</v>
      </c>
      <c r="T18">
        <f t="shared" si="4"/>
        <v>3.5336562499999999</v>
      </c>
      <c r="U18">
        <v>1</v>
      </c>
      <c r="V18">
        <f t="shared" si="5"/>
        <v>3.90117440625</v>
      </c>
      <c r="W18" s="7">
        <f t="shared" si="6"/>
        <v>-0.29179940625</v>
      </c>
    </row>
    <row r="19" spans="1:23" ht="15.75" thickBot="1" x14ac:dyDescent="0.3">
      <c r="A19" s="9" t="s">
        <v>59</v>
      </c>
      <c r="B19" s="9" t="s">
        <v>60</v>
      </c>
      <c r="C19" s="10">
        <v>190</v>
      </c>
      <c r="D19" s="11">
        <v>0.36299999999999999</v>
      </c>
      <c r="E19" s="10">
        <v>85</v>
      </c>
      <c r="F19" s="10">
        <v>4.3099999999999996</v>
      </c>
      <c r="G19" s="10">
        <f t="shared" si="0"/>
        <v>4.3058161350844291</v>
      </c>
      <c r="H19" s="10">
        <v>4.49</v>
      </c>
      <c r="I19" s="10">
        <f t="shared" si="1"/>
        <v>4.4876454033771109</v>
      </c>
      <c r="J19" s="10">
        <v>4.87</v>
      </c>
      <c r="K19" s="6">
        <v>0.1</v>
      </c>
      <c r="L19" s="10">
        <v>177.2</v>
      </c>
      <c r="M19" s="10">
        <f t="shared" si="2"/>
        <v>177.66666666666663</v>
      </c>
      <c r="N19" s="10">
        <v>19</v>
      </c>
      <c r="O19" s="10">
        <v>83</v>
      </c>
      <c r="P19" s="10">
        <v>13</v>
      </c>
      <c r="Q19" s="10">
        <v>158</v>
      </c>
      <c r="R19" s="12">
        <v>3.2549999999999999</v>
      </c>
      <c r="S19">
        <f t="shared" si="3"/>
        <v>5.129999999999999</v>
      </c>
      <c r="T19">
        <f t="shared" si="4"/>
        <v>4.8672460496614001</v>
      </c>
      <c r="U19">
        <v>1</v>
      </c>
      <c r="V19">
        <f t="shared" si="5"/>
        <v>4.5926850402763026</v>
      </c>
      <c r="W19" s="7">
        <f t="shared" si="6"/>
        <v>-0.28686890519187358</v>
      </c>
    </row>
    <row r="20" spans="1:23" ht="15.75" thickBot="1" x14ac:dyDescent="0.3">
      <c r="A20" s="9" t="s">
        <v>57</v>
      </c>
      <c r="B20" s="9" t="s">
        <v>58</v>
      </c>
      <c r="C20" s="10">
        <v>110</v>
      </c>
      <c r="D20" s="11">
        <v>0.35299999999999998</v>
      </c>
      <c r="E20" s="10">
        <v>51</v>
      </c>
      <c r="F20" s="10">
        <v>4.43</v>
      </c>
      <c r="G20" s="10">
        <f t="shared" si="0"/>
        <v>4.427652733118971</v>
      </c>
      <c r="H20" s="10">
        <v>3.96</v>
      </c>
      <c r="I20" s="10">
        <f t="shared" si="1"/>
        <v>3.9591800643086814</v>
      </c>
      <c r="J20" s="10">
        <v>4.33</v>
      </c>
      <c r="K20" s="6">
        <v>0.1</v>
      </c>
      <c r="L20" s="10">
        <v>103.2</v>
      </c>
      <c r="M20" s="10">
        <f t="shared" si="2"/>
        <v>103.66666666666667</v>
      </c>
      <c r="N20" s="10">
        <v>11</v>
      </c>
      <c r="O20" s="10">
        <v>43</v>
      </c>
      <c r="P20" s="10">
        <v>3</v>
      </c>
      <c r="Q20" s="10">
        <v>104</v>
      </c>
      <c r="R20" s="12">
        <v>3.2549999999999999</v>
      </c>
      <c r="S20">
        <f t="shared" si="3"/>
        <v>2.9700000000000006</v>
      </c>
      <c r="T20">
        <f t="shared" si="4"/>
        <v>4.3364922480620152</v>
      </c>
      <c r="U20">
        <v>1</v>
      </c>
      <c r="V20">
        <f t="shared" si="5"/>
        <v>4.7128245354445522</v>
      </c>
      <c r="W20" s="7">
        <f t="shared" si="6"/>
        <v>-0.28517180232558115</v>
      </c>
    </row>
    <row r="21" spans="1:23" ht="15.75" thickBot="1" x14ac:dyDescent="0.3">
      <c r="A21" s="9" t="s">
        <v>68</v>
      </c>
      <c r="B21" s="9" t="s">
        <v>69</v>
      </c>
      <c r="C21" s="10">
        <v>150</v>
      </c>
      <c r="D21" s="11">
        <v>0.51700000000000002</v>
      </c>
      <c r="E21" s="10">
        <v>47</v>
      </c>
      <c r="F21" s="10">
        <v>3.87</v>
      </c>
      <c r="G21" s="10">
        <f t="shared" si="0"/>
        <v>3.8689024390243909</v>
      </c>
      <c r="H21" s="10">
        <v>4.2</v>
      </c>
      <c r="I21" s="10">
        <f t="shared" si="1"/>
        <v>4.1970731707317075</v>
      </c>
      <c r="J21" s="10">
        <v>4.5599999999999996</v>
      </c>
      <c r="K21" s="6">
        <v>0.107</v>
      </c>
      <c r="L21" s="10">
        <v>109.1</v>
      </c>
      <c r="M21" s="10">
        <f t="shared" si="2"/>
        <v>109.33333333333331</v>
      </c>
      <c r="N21" s="10">
        <v>16</v>
      </c>
      <c r="O21" s="10">
        <v>44</v>
      </c>
      <c r="P21" s="10">
        <v>1</v>
      </c>
      <c r="Q21" s="10">
        <v>120</v>
      </c>
      <c r="R21" s="12">
        <v>3.2549999999999999</v>
      </c>
      <c r="S21">
        <f t="shared" si="3"/>
        <v>3.0500000000000007</v>
      </c>
      <c r="T21">
        <f t="shared" si="4"/>
        <v>4.5625160403299727</v>
      </c>
      <c r="U21">
        <v>1</v>
      </c>
      <c r="V21">
        <f t="shared" si="5"/>
        <v>4.1459184793543633</v>
      </c>
      <c r="W21" s="7">
        <f t="shared" si="6"/>
        <v>-0.2770160403299724</v>
      </c>
    </row>
    <row r="22" spans="1:23" ht="15.75" thickBot="1" x14ac:dyDescent="0.3">
      <c r="A22" s="9" t="s">
        <v>61</v>
      </c>
      <c r="B22" s="9" t="s">
        <v>34</v>
      </c>
      <c r="C22" s="10">
        <v>187</v>
      </c>
      <c r="D22" s="11">
        <v>0.39100000000000001</v>
      </c>
      <c r="E22" s="10">
        <v>90</v>
      </c>
      <c r="F22" s="10">
        <v>4.58</v>
      </c>
      <c r="G22" s="10">
        <f t="shared" si="0"/>
        <v>4.5762711864406782</v>
      </c>
      <c r="H22" s="10">
        <v>3.72</v>
      </c>
      <c r="I22" s="10">
        <f t="shared" si="1"/>
        <v>3.7239265536723165</v>
      </c>
      <c r="J22" s="10">
        <v>4.08</v>
      </c>
      <c r="K22" s="6">
        <v>0.10199999999999999</v>
      </c>
      <c r="L22" s="10">
        <v>177</v>
      </c>
      <c r="M22" s="10">
        <f t="shared" si="2"/>
        <v>177</v>
      </c>
      <c r="N22" s="10">
        <v>19</v>
      </c>
      <c r="O22" s="10">
        <v>79</v>
      </c>
      <c r="P22" s="10">
        <v>9</v>
      </c>
      <c r="Q22" s="10">
        <v>214</v>
      </c>
      <c r="R22" s="12">
        <v>3.2549999999999999</v>
      </c>
      <c r="S22">
        <f t="shared" si="3"/>
        <v>4.7489999999999988</v>
      </c>
      <c r="T22">
        <f t="shared" si="4"/>
        <v>4.0727231638418075</v>
      </c>
      <c r="U22">
        <v>1</v>
      </c>
      <c r="V22">
        <f t="shared" si="5"/>
        <v>4.8421346949152539</v>
      </c>
      <c r="W22" s="7">
        <f t="shared" si="6"/>
        <v>-0.26586350847457574</v>
      </c>
    </row>
    <row r="23" spans="1:23" ht="15.75" thickBot="1" x14ac:dyDescent="0.3">
      <c r="A23" s="9" t="s">
        <v>74</v>
      </c>
      <c r="B23" s="9" t="s">
        <v>71</v>
      </c>
      <c r="C23" s="10">
        <v>168</v>
      </c>
      <c r="D23" s="11">
        <v>0.44</v>
      </c>
      <c r="E23" s="10">
        <v>63</v>
      </c>
      <c r="F23" s="10">
        <v>4.32</v>
      </c>
      <c r="G23" s="10">
        <f t="shared" si="0"/>
        <v>4.3172588832487317</v>
      </c>
      <c r="H23" s="10">
        <v>3.98</v>
      </c>
      <c r="I23" s="10">
        <f t="shared" si="1"/>
        <v>3.9783502538071067</v>
      </c>
      <c r="J23" s="10">
        <v>4.3099999999999996</v>
      </c>
      <c r="K23" s="6">
        <v>0.107</v>
      </c>
      <c r="L23" s="10">
        <v>131.1</v>
      </c>
      <c r="M23" s="10">
        <f t="shared" si="2"/>
        <v>131.33333333333331</v>
      </c>
      <c r="N23" s="10">
        <v>18</v>
      </c>
      <c r="O23" s="10">
        <v>26</v>
      </c>
      <c r="P23" s="10">
        <v>7</v>
      </c>
      <c r="Q23" s="10">
        <v>119</v>
      </c>
      <c r="R23" s="12">
        <v>3.2549999999999999</v>
      </c>
      <c r="S23">
        <f t="shared" si="3"/>
        <v>3.3359999999999985</v>
      </c>
      <c r="T23">
        <f t="shared" si="4"/>
        <v>4.3104385964912275</v>
      </c>
      <c r="U23">
        <v>1</v>
      </c>
      <c r="V23">
        <f t="shared" si="5"/>
        <v>4.5694055194043379</v>
      </c>
      <c r="W23" s="7">
        <f t="shared" si="6"/>
        <v>-0.25214663615560617</v>
      </c>
    </row>
    <row r="24" spans="1:23" ht="15.75" thickBot="1" x14ac:dyDescent="0.3">
      <c r="A24" s="9" t="s">
        <v>64</v>
      </c>
      <c r="B24" s="9" t="s">
        <v>65</v>
      </c>
      <c r="C24" s="10">
        <v>123</v>
      </c>
      <c r="D24" s="11">
        <v>0.35399999999999998</v>
      </c>
      <c r="E24" s="10">
        <v>51</v>
      </c>
      <c r="F24" s="10">
        <v>4.12</v>
      </c>
      <c r="G24" s="10">
        <f t="shared" si="0"/>
        <v>4.1227544910179645</v>
      </c>
      <c r="H24" s="10">
        <v>3.99</v>
      </c>
      <c r="I24" s="10">
        <f t="shared" si="1"/>
        <v>3.9915269461077845</v>
      </c>
      <c r="J24" s="10">
        <v>4.3</v>
      </c>
      <c r="K24" s="6">
        <v>0.106</v>
      </c>
      <c r="L24" s="10">
        <v>111.1</v>
      </c>
      <c r="M24" s="10">
        <f t="shared" si="2"/>
        <v>111.33333333333331</v>
      </c>
      <c r="N24" s="10">
        <v>13</v>
      </c>
      <c r="O24" s="10">
        <v>34</v>
      </c>
      <c r="P24" s="10">
        <v>1</v>
      </c>
      <c r="Q24" s="10">
        <v>96</v>
      </c>
      <c r="R24" s="12">
        <v>3.2549999999999999</v>
      </c>
      <c r="S24">
        <f t="shared" si="3"/>
        <v>2.6210000000000004</v>
      </c>
      <c r="T24">
        <f t="shared" si="4"/>
        <v>4.2997614761476148</v>
      </c>
      <c r="U24">
        <v>1</v>
      </c>
      <c r="V24">
        <f t="shared" si="5"/>
        <v>4.3565212686957322</v>
      </c>
      <c r="W24" s="7">
        <f t="shared" si="6"/>
        <v>-0.23376677767776766</v>
      </c>
    </row>
    <row r="25" spans="1:23" ht="15.75" thickBot="1" x14ac:dyDescent="0.3">
      <c r="A25" s="9" t="s">
        <v>52</v>
      </c>
      <c r="B25" s="9" t="s">
        <v>37</v>
      </c>
      <c r="C25" s="10">
        <v>142</v>
      </c>
      <c r="D25" s="11">
        <v>0.28999999999999998</v>
      </c>
      <c r="E25" s="10">
        <v>59</v>
      </c>
      <c r="F25" s="10">
        <v>3.06</v>
      </c>
      <c r="G25" s="10">
        <f t="shared" si="0"/>
        <v>3.0634615384615387</v>
      </c>
      <c r="H25" s="10">
        <v>3.02</v>
      </c>
      <c r="I25" s="10">
        <f t="shared" si="1"/>
        <v>3.0184615384615383</v>
      </c>
      <c r="J25" s="10">
        <v>3.32</v>
      </c>
      <c r="K25" s="6">
        <v>9.9000000000000005E-2</v>
      </c>
      <c r="L25" s="10">
        <v>173.1</v>
      </c>
      <c r="M25" s="10">
        <f t="shared" si="2"/>
        <v>173.33333333333331</v>
      </c>
      <c r="N25" s="10">
        <v>14</v>
      </c>
      <c r="O25" s="10">
        <v>36</v>
      </c>
      <c r="P25" s="10">
        <v>7</v>
      </c>
      <c r="Q25" s="10">
        <v>176</v>
      </c>
      <c r="R25" s="12">
        <v>3.2549999999999999</v>
      </c>
      <c r="S25">
        <f t="shared" si="3"/>
        <v>4.0339999999999989</v>
      </c>
      <c r="T25">
        <f t="shared" si="4"/>
        <v>3.3211005199306758</v>
      </c>
      <c r="U25">
        <v>1</v>
      </c>
      <c r="V25">
        <f t="shared" si="5"/>
        <v>3.2943853166244503</v>
      </c>
      <c r="W25" s="7">
        <f t="shared" si="6"/>
        <v>-0.23092377816291165</v>
      </c>
    </row>
    <row r="26" spans="1:23" ht="15.75" thickBot="1" x14ac:dyDescent="0.3">
      <c r="A26" s="9" t="s">
        <v>66</v>
      </c>
      <c r="B26" s="9" t="s">
        <v>56</v>
      </c>
      <c r="C26" s="10">
        <v>188</v>
      </c>
      <c r="D26" s="11">
        <v>0.36799999999999999</v>
      </c>
      <c r="E26" s="10">
        <v>84</v>
      </c>
      <c r="F26" s="10">
        <v>4.38</v>
      </c>
      <c r="G26" s="10">
        <f t="shared" si="0"/>
        <v>4.378378378378379</v>
      </c>
      <c r="H26" s="10">
        <v>4.53</v>
      </c>
      <c r="I26" s="10">
        <f t="shared" si="1"/>
        <v>4.5349227799227805</v>
      </c>
      <c r="J26" s="10">
        <v>4.83</v>
      </c>
      <c r="K26" s="6">
        <v>0.106</v>
      </c>
      <c r="L26" s="10">
        <v>172.2</v>
      </c>
      <c r="M26" s="10">
        <f t="shared" si="2"/>
        <v>172.66666666666663</v>
      </c>
      <c r="N26" s="10">
        <v>20</v>
      </c>
      <c r="O26" s="10">
        <v>71</v>
      </c>
      <c r="P26" s="10">
        <v>8</v>
      </c>
      <c r="Q26" s="10">
        <v>138</v>
      </c>
      <c r="R26" s="12">
        <v>3.2549999999999999</v>
      </c>
      <c r="S26">
        <f t="shared" si="3"/>
        <v>3.8760000000000012</v>
      </c>
      <c r="T26">
        <f t="shared" si="4"/>
        <v>4.8310046457607436</v>
      </c>
      <c r="U26">
        <v>1</v>
      </c>
      <c r="V26">
        <f t="shared" si="5"/>
        <v>4.6014171937093895</v>
      </c>
      <c r="W26" s="7">
        <f t="shared" si="6"/>
        <v>-0.22303881533101055</v>
      </c>
    </row>
    <row r="27" spans="1:23" ht="15.75" thickBot="1" x14ac:dyDescent="0.3">
      <c r="A27" s="9" t="s">
        <v>70</v>
      </c>
      <c r="B27" s="9" t="s">
        <v>71</v>
      </c>
      <c r="C27" s="10">
        <v>206</v>
      </c>
      <c r="D27" s="11">
        <v>0.37</v>
      </c>
      <c r="E27" s="10">
        <v>71</v>
      </c>
      <c r="F27" s="10">
        <v>3.35</v>
      </c>
      <c r="G27" s="10">
        <f t="shared" si="0"/>
        <v>3.3513986013986021</v>
      </c>
      <c r="H27" s="10">
        <v>3.34</v>
      </c>
      <c r="I27" s="10">
        <f t="shared" si="1"/>
        <v>3.3441608391608391</v>
      </c>
      <c r="J27" s="10">
        <v>3.63</v>
      </c>
      <c r="K27" s="6">
        <v>0.107</v>
      </c>
      <c r="L27" s="10">
        <v>190.2</v>
      </c>
      <c r="M27" s="10">
        <f t="shared" si="2"/>
        <v>190.66666666666663</v>
      </c>
      <c r="N27" s="10">
        <v>22</v>
      </c>
      <c r="O27" s="10">
        <v>19</v>
      </c>
      <c r="P27" s="10">
        <v>6</v>
      </c>
      <c r="Q27" s="10">
        <v>172</v>
      </c>
      <c r="R27" s="12">
        <v>3.2549999999999999</v>
      </c>
      <c r="S27">
        <f t="shared" si="3"/>
        <v>4.161999999999999</v>
      </c>
      <c r="T27">
        <f t="shared" si="4"/>
        <v>3.6288485804416402</v>
      </c>
      <c r="U27">
        <v>1</v>
      </c>
      <c r="V27">
        <f t="shared" si="5"/>
        <v>3.5682296108623244</v>
      </c>
      <c r="W27" s="7">
        <f t="shared" si="6"/>
        <v>-0.21683100946372225</v>
      </c>
    </row>
    <row r="28" spans="1:23" ht="15.75" thickBot="1" x14ac:dyDescent="0.3">
      <c r="A28" s="9" t="s">
        <v>62</v>
      </c>
      <c r="B28" s="9" t="s">
        <v>17</v>
      </c>
      <c r="C28" s="10">
        <v>137</v>
      </c>
      <c r="D28" s="11">
        <v>0.30499999999999999</v>
      </c>
      <c r="E28" s="10">
        <v>53</v>
      </c>
      <c r="F28" s="10">
        <v>2.83</v>
      </c>
      <c r="G28" s="10">
        <f t="shared" si="0"/>
        <v>2.8280632411067201</v>
      </c>
      <c r="H28" s="10">
        <v>3.27</v>
      </c>
      <c r="I28" s="10">
        <f t="shared" si="1"/>
        <v>3.2668577075098812</v>
      </c>
      <c r="J28" s="10">
        <v>3.53</v>
      </c>
      <c r="K28" s="6">
        <v>0.10199999999999999</v>
      </c>
      <c r="L28" s="10">
        <v>168.2</v>
      </c>
      <c r="M28" s="10">
        <f t="shared" si="2"/>
        <v>168.66666666666663</v>
      </c>
      <c r="N28" s="10">
        <v>14</v>
      </c>
      <c r="O28" s="10">
        <v>44</v>
      </c>
      <c r="P28" s="10">
        <v>8</v>
      </c>
      <c r="Q28" s="10">
        <v>168</v>
      </c>
      <c r="R28" s="12">
        <v>3.2549999999999999</v>
      </c>
      <c r="S28">
        <f t="shared" si="3"/>
        <v>3.3990000000000009</v>
      </c>
      <c r="T28">
        <f t="shared" si="4"/>
        <v>3.5295957193816885</v>
      </c>
      <c r="U28">
        <v>1</v>
      </c>
      <c r="V28">
        <f t="shared" si="5"/>
        <v>3.0283051614396572</v>
      </c>
      <c r="W28" s="7">
        <f t="shared" si="6"/>
        <v>-0.20024192033293708</v>
      </c>
    </row>
    <row r="29" spans="1:23" ht="15.75" thickBot="1" x14ac:dyDescent="0.3">
      <c r="A29" s="9" t="s">
        <v>75</v>
      </c>
      <c r="B29" s="9" t="s">
        <v>76</v>
      </c>
      <c r="C29" s="10">
        <v>177</v>
      </c>
      <c r="D29" s="11">
        <v>0.38300000000000001</v>
      </c>
      <c r="E29" s="10">
        <v>65</v>
      </c>
      <c r="F29" s="10">
        <v>3.16</v>
      </c>
      <c r="G29" s="10">
        <f t="shared" si="0"/>
        <v>3.1621621621621623</v>
      </c>
      <c r="H29" s="10">
        <v>2.97</v>
      </c>
      <c r="I29" s="10">
        <f t="shared" si="1"/>
        <v>2.9685135135135132</v>
      </c>
      <c r="J29" s="10">
        <v>3.22</v>
      </c>
      <c r="K29" s="6">
        <v>0.107</v>
      </c>
      <c r="L29" s="10">
        <v>185</v>
      </c>
      <c r="M29" s="10">
        <f t="shared" si="2"/>
        <v>185</v>
      </c>
      <c r="N29" s="10">
        <v>19</v>
      </c>
      <c r="O29" s="10">
        <v>55</v>
      </c>
      <c r="P29" s="10">
        <v>3</v>
      </c>
      <c r="Q29" s="10">
        <v>237</v>
      </c>
      <c r="R29" s="12">
        <v>3.2549999999999999</v>
      </c>
      <c r="S29">
        <f t="shared" si="3"/>
        <v>3.4789999999999992</v>
      </c>
      <c r="T29">
        <f t="shared" si="4"/>
        <v>3.2129837837837836</v>
      </c>
      <c r="U29">
        <v>1</v>
      </c>
      <c r="V29">
        <f t="shared" si="5"/>
        <v>3.3485049243243243</v>
      </c>
      <c r="W29" s="7">
        <f t="shared" si="6"/>
        <v>-0.18634276216216206</v>
      </c>
    </row>
    <row r="30" spans="1:23" ht="15.75" thickBot="1" x14ac:dyDescent="0.3">
      <c r="A30" s="9" t="s">
        <v>67</v>
      </c>
      <c r="B30" s="9" t="s">
        <v>46</v>
      </c>
      <c r="C30" s="10">
        <v>94</v>
      </c>
      <c r="D30" s="11">
        <v>0.35599999999999998</v>
      </c>
      <c r="E30" s="10">
        <v>32</v>
      </c>
      <c r="F30" s="10">
        <v>2.75</v>
      </c>
      <c r="G30" s="10">
        <f t="shared" si="0"/>
        <v>2.7515923566878979</v>
      </c>
      <c r="H30" s="10">
        <v>3.13</v>
      </c>
      <c r="I30" s="10">
        <f t="shared" si="1"/>
        <v>3.1307961783439491</v>
      </c>
      <c r="J30" s="10">
        <v>3.37</v>
      </c>
      <c r="K30" s="6">
        <v>0.106</v>
      </c>
      <c r="L30" s="10">
        <v>104.2</v>
      </c>
      <c r="M30" s="10">
        <f t="shared" si="2"/>
        <v>104.66666666666667</v>
      </c>
      <c r="N30" s="10">
        <v>10</v>
      </c>
      <c r="O30" s="10">
        <v>32</v>
      </c>
      <c r="P30" s="10">
        <v>5</v>
      </c>
      <c r="Q30" s="10">
        <v>127</v>
      </c>
      <c r="R30" s="12">
        <v>3.2549999999999999</v>
      </c>
      <c r="S30">
        <f t="shared" si="3"/>
        <v>1.9380000000000006</v>
      </c>
      <c r="T30">
        <f t="shared" si="4"/>
        <v>3.3720249520153551</v>
      </c>
      <c r="U30">
        <v>1</v>
      </c>
      <c r="V30">
        <f t="shared" si="5"/>
        <v>2.9358883451715831</v>
      </c>
      <c r="W30" s="7">
        <f t="shared" si="6"/>
        <v>-0.18429598848368522</v>
      </c>
    </row>
    <row r="31" spans="1:23" ht="15.75" thickBot="1" x14ac:dyDescent="0.3">
      <c r="A31" s="9" t="s">
        <v>81</v>
      </c>
      <c r="B31" s="9" t="s">
        <v>13</v>
      </c>
      <c r="C31" s="10">
        <v>194</v>
      </c>
      <c r="D31" s="11">
        <v>0.496</v>
      </c>
      <c r="E31" s="10">
        <v>55</v>
      </c>
      <c r="F31" s="10">
        <v>3.43</v>
      </c>
      <c r="G31" s="10">
        <f t="shared" si="0"/>
        <v>3.4295612009237879</v>
      </c>
      <c r="H31" s="10">
        <v>3.96</v>
      </c>
      <c r="I31" s="10">
        <f t="shared" si="1"/>
        <v>3.9616974595842955</v>
      </c>
      <c r="J31" s="10">
        <v>4.2</v>
      </c>
      <c r="K31" s="6">
        <v>0.113</v>
      </c>
      <c r="L31" s="10">
        <v>144.1</v>
      </c>
      <c r="M31" s="10">
        <f t="shared" si="2"/>
        <v>144.33333333333331</v>
      </c>
      <c r="N31" s="10">
        <v>22</v>
      </c>
      <c r="O31" s="10">
        <v>29</v>
      </c>
      <c r="P31" s="10">
        <v>7</v>
      </c>
      <c r="Q31" s="10">
        <v>146</v>
      </c>
      <c r="R31" s="12">
        <v>3.2549999999999999</v>
      </c>
      <c r="S31">
        <f t="shared" si="3"/>
        <v>2.6380000000000017</v>
      </c>
      <c r="T31">
        <f t="shared" si="4"/>
        <v>4.2008292852185987</v>
      </c>
      <c r="U31">
        <v>1</v>
      </c>
      <c r="V31">
        <f t="shared" si="5"/>
        <v>3.6109626027280908</v>
      </c>
      <c r="W31" s="7">
        <f t="shared" si="6"/>
        <v>-0.18140140180430286</v>
      </c>
    </row>
    <row r="32" spans="1:23" ht="15.75" thickBot="1" x14ac:dyDescent="0.3">
      <c r="A32" s="9" t="s">
        <v>72</v>
      </c>
      <c r="B32" s="9" t="s">
        <v>73</v>
      </c>
      <c r="C32" s="10">
        <v>112</v>
      </c>
      <c r="D32" s="11">
        <v>0.32600000000000001</v>
      </c>
      <c r="E32" s="10">
        <v>52</v>
      </c>
      <c r="F32" s="10">
        <v>3.76</v>
      </c>
      <c r="G32" s="10">
        <f t="shared" si="0"/>
        <v>3.7640750670241294</v>
      </c>
      <c r="H32" s="10">
        <v>3.51</v>
      </c>
      <c r="I32" s="10">
        <f t="shared" si="1"/>
        <v>3.512372654155496</v>
      </c>
      <c r="J32" s="10">
        <v>3.75</v>
      </c>
      <c r="K32" s="6">
        <v>0.107</v>
      </c>
      <c r="L32" s="10">
        <v>124.1</v>
      </c>
      <c r="M32" s="10">
        <f t="shared" si="2"/>
        <v>124.33333333333331</v>
      </c>
      <c r="N32" s="10">
        <v>12</v>
      </c>
      <c r="O32" s="10">
        <v>32</v>
      </c>
      <c r="P32" s="10">
        <v>6</v>
      </c>
      <c r="Q32" s="10">
        <v>119</v>
      </c>
      <c r="R32" s="12">
        <v>3.2549999999999999</v>
      </c>
      <c r="S32">
        <f t="shared" si="3"/>
        <v>2.2240000000000002</v>
      </c>
      <c r="T32">
        <f t="shared" si="4"/>
        <v>3.7458299758259468</v>
      </c>
      <c r="U32">
        <v>1</v>
      </c>
      <c r="V32">
        <f t="shared" si="5"/>
        <v>3.9416545674270305</v>
      </c>
      <c r="W32" s="7">
        <f t="shared" si="6"/>
        <v>-0.17757950040290105</v>
      </c>
    </row>
    <row r="33" spans="1:23" ht="15.75" thickBot="1" x14ac:dyDescent="0.3">
      <c r="A33" s="9" t="s">
        <v>82</v>
      </c>
      <c r="B33" s="9" t="s">
        <v>79</v>
      </c>
      <c r="C33" s="10">
        <v>209</v>
      </c>
      <c r="D33" s="11">
        <v>0.443</v>
      </c>
      <c r="E33" s="10">
        <v>85</v>
      </c>
      <c r="F33" s="10">
        <v>5.31</v>
      </c>
      <c r="G33" s="10">
        <f t="shared" si="0"/>
        <v>5.3125</v>
      </c>
      <c r="H33" s="10">
        <v>5.07</v>
      </c>
      <c r="I33" s="10">
        <f t="shared" si="1"/>
        <v>5.0674999999999999</v>
      </c>
      <c r="J33" s="10">
        <v>5.3</v>
      </c>
      <c r="K33" s="6">
        <v>0.115</v>
      </c>
      <c r="L33" s="10">
        <v>144</v>
      </c>
      <c r="M33" s="10">
        <f t="shared" si="2"/>
        <v>144</v>
      </c>
      <c r="N33" s="10">
        <v>24</v>
      </c>
      <c r="O33" s="10">
        <v>46</v>
      </c>
      <c r="P33" s="10">
        <v>1</v>
      </c>
      <c r="Q33" s="10">
        <v>96</v>
      </c>
      <c r="R33" s="12">
        <v>3.2549999999999999</v>
      </c>
      <c r="S33">
        <f t="shared" si="3"/>
        <v>2.5429999999999993</v>
      </c>
      <c r="T33">
        <f t="shared" si="4"/>
        <v>5.2970763888888888</v>
      </c>
      <c r="U33">
        <v>1</v>
      </c>
      <c r="V33">
        <f t="shared" si="5"/>
        <v>5.4874901874999997</v>
      </c>
      <c r="W33" s="7">
        <f t="shared" si="6"/>
        <v>-0.17499018749999973</v>
      </c>
    </row>
    <row r="34" spans="1:23" ht="15.75" thickBot="1" x14ac:dyDescent="0.3">
      <c r="A34" s="9" t="s">
        <v>78</v>
      </c>
      <c r="B34" s="9" t="s">
        <v>79</v>
      </c>
      <c r="C34" s="10">
        <v>201</v>
      </c>
      <c r="D34" s="11">
        <v>0.35099999999999998</v>
      </c>
      <c r="E34" s="10">
        <v>81</v>
      </c>
      <c r="F34" s="10">
        <v>3.47</v>
      </c>
      <c r="G34" s="10">
        <f t="shared" ref="G34:G65" si="7">E34*9/M34</f>
        <v>3.4714285714285715</v>
      </c>
      <c r="H34" s="10">
        <v>3.26</v>
      </c>
      <c r="I34" s="10">
        <f t="shared" ref="I34:I65" si="8">(13*N34+3*(O34+P34)-2*(Q34))/M34+R34</f>
        <v>3.2645238095238094</v>
      </c>
      <c r="J34" s="10">
        <v>3.49</v>
      </c>
      <c r="K34" s="6">
        <v>0.109</v>
      </c>
      <c r="L34" s="10">
        <v>210</v>
      </c>
      <c r="M34" s="10">
        <f t="shared" ref="M34:M65" si="9">(L34-_xlfn.FLOOR.MATH(L34))*10/3+_xlfn.FLOOR.MATH(L34)</f>
        <v>210</v>
      </c>
      <c r="N34" s="10">
        <v>22</v>
      </c>
      <c r="O34" s="10">
        <v>47</v>
      </c>
      <c r="P34" s="10">
        <v>5</v>
      </c>
      <c r="Q34" s="10">
        <v>220</v>
      </c>
      <c r="R34" s="12">
        <v>3.2549999999999999</v>
      </c>
      <c r="S34">
        <f t="shared" ref="S34:S65" si="10">C34*0.127-N34</f>
        <v>3.527000000000001</v>
      </c>
      <c r="T34">
        <f t="shared" ref="T34:T65" si="11">(13*(N34+S34)+3*(O34+P34)-2*Q34)/L34+R34</f>
        <v>3.4828619047619047</v>
      </c>
      <c r="U34">
        <v>1</v>
      </c>
      <c r="V34">
        <f t="shared" ref="V34:V65" si="12">S34*(2.101-U34)*9/L34+G34</f>
        <v>3.637852585714286</v>
      </c>
      <c r="W34" s="7">
        <f t="shared" ref="W34:W65" si="13">G34-V34</f>
        <v>-0.16642401428571452</v>
      </c>
    </row>
    <row r="35" spans="1:23" ht="15.75" thickBot="1" x14ac:dyDescent="0.3">
      <c r="A35" s="9" t="s">
        <v>80</v>
      </c>
      <c r="B35" s="8" t="s">
        <v>15</v>
      </c>
      <c r="C35" s="10">
        <v>177</v>
      </c>
      <c r="D35" s="11">
        <v>0.38600000000000001</v>
      </c>
      <c r="E35" s="10">
        <v>71</v>
      </c>
      <c r="F35" s="10">
        <v>4.18</v>
      </c>
      <c r="G35" s="10">
        <f t="shared" si="7"/>
        <v>4.1764705882352944</v>
      </c>
      <c r="H35" s="10">
        <v>4.46</v>
      </c>
      <c r="I35" s="10">
        <f t="shared" si="8"/>
        <v>4.4641503267973857</v>
      </c>
      <c r="J35" s="10">
        <v>4.68</v>
      </c>
      <c r="K35" s="6">
        <v>0.113</v>
      </c>
      <c r="L35" s="10">
        <v>153</v>
      </c>
      <c r="M35" s="10">
        <f t="shared" si="9"/>
        <v>153</v>
      </c>
      <c r="N35" s="10">
        <v>20</v>
      </c>
      <c r="O35" s="10">
        <v>47</v>
      </c>
      <c r="P35" s="10">
        <v>2</v>
      </c>
      <c r="Q35" s="10">
        <v>111</v>
      </c>
      <c r="R35" s="12">
        <v>3.2549999999999999</v>
      </c>
      <c r="S35">
        <f t="shared" si="10"/>
        <v>2.4789999999999992</v>
      </c>
      <c r="T35">
        <f t="shared" si="11"/>
        <v>4.6747843137254899</v>
      </c>
      <c r="U35">
        <v>1</v>
      </c>
      <c r="V35">
        <f t="shared" si="12"/>
        <v>4.3370222941176468</v>
      </c>
      <c r="W35" s="7">
        <f t="shared" si="13"/>
        <v>-0.16055170588235246</v>
      </c>
    </row>
    <row r="36" spans="1:23" ht="15.75" thickBot="1" x14ac:dyDescent="0.3">
      <c r="A36" s="9" t="s">
        <v>22</v>
      </c>
      <c r="B36" s="9" t="s">
        <v>21</v>
      </c>
      <c r="C36" s="10">
        <v>100</v>
      </c>
      <c r="D36" s="11">
        <v>0.318</v>
      </c>
      <c r="E36" s="10">
        <v>45</v>
      </c>
      <c r="F36" s="10">
        <v>3.86</v>
      </c>
      <c r="G36" s="10">
        <f t="shared" si="7"/>
        <v>3.8571428571428572</v>
      </c>
      <c r="H36" s="10">
        <v>3.75</v>
      </c>
      <c r="I36" s="10">
        <f t="shared" si="8"/>
        <v>3.7502380952380951</v>
      </c>
      <c r="J36" s="10">
        <v>3.96</v>
      </c>
      <c r="K36" s="6">
        <v>0.11</v>
      </c>
      <c r="L36" s="10">
        <v>105</v>
      </c>
      <c r="M36" s="10">
        <f t="shared" si="9"/>
        <v>105</v>
      </c>
      <c r="N36" s="10">
        <v>11</v>
      </c>
      <c r="O36" s="10">
        <v>32</v>
      </c>
      <c r="P36" s="10">
        <v>3</v>
      </c>
      <c r="Q36" s="10">
        <v>98</v>
      </c>
      <c r="R36" s="12">
        <v>3.2549999999999999</v>
      </c>
      <c r="S36">
        <f t="shared" si="10"/>
        <v>1.6999999999999993</v>
      </c>
      <c r="T36">
        <f t="shared" si="11"/>
        <v>3.9607142857142859</v>
      </c>
      <c r="U36">
        <v>1</v>
      </c>
      <c r="V36">
        <f t="shared" si="12"/>
        <v>4.0175742857142858</v>
      </c>
      <c r="W36" s="7">
        <f t="shared" si="13"/>
        <v>-0.16043142857142856</v>
      </c>
    </row>
    <row r="37" spans="1:23" ht="15.75" thickBot="1" x14ac:dyDescent="0.3">
      <c r="A37" s="9" t="s">
        <v>63</v>
      </c>
      <c r="B37" s="9" t="s">
        <v>37</v>
      </c>
      <c r="C37" s="10">
        <v>88</v>
      </c>
      <c r="D37" s="11">
        <v>0.219</v>
      </c>
      <c r="E37" s="10">
        <v>60</v>
      </c>
      <c r="F37" s="10">
        <v>3.95</v>
      </c>
      <c r="G37" s="10">
        <f t="shared" si="7"/>
        <v>3.9512195121951232</v>
      </c>
      <c r="H37" s="10">
        <v>3.58</v>
      </c>
      <c r="I37" s="10">
        <f t="shared" si="8"/>
        <v>3.5769512195121953</v>
      </c>
      <c r="J37" s="10">
        <v>3.79</v>
      </c>
      <c r="K37" s="6">
        <v>0.10199999999999999</v>
      </c>
      <c r="L37" s="10">
        <v>136.19999999999999</v>
      </c>
      <c r="M37" s="10">
        <f t="shared" si="9"/>
        <v>136.66666666666663</v>
      </c>
      <c r="N37" s="10">
        <v>9</v>
      </c>
      <c r="O37" s="10">
        <v>52</v>
      </c>
      <c r="P37" s="10">
        <v>3</v>
      </c>
      <c r="Q37" s="10">
        <v>119</v>
      </c>
      <c r="R37" s="12">
        <v>3.2549999999999999</v>
      </c>
      <c r="S37">
        <f t="shared" si="10"/>
        <v>2.1760000000000002</v>
      </c>
      <c r="T37">
        <f t="shared" si="11"/>
        <v>3.7857488986784142</v>
      </c>
      <c r="U37">
        <v>1</v>
      </c>
      <c r="V37">
        <f t="shared" si="12"/>
        <v>4.1095307016224361</v>
      </c>
      <c r="W37" s="7">
        <f t="shared" si="13"/>
        <v>-0.15831118942731282</v>
      </c>
    </row>
    <row r="38" spans="1:23" ht="15.75" thickBot="1" x14ac:dyDescent="0.3">
      <c r="A38" s="9" t="s">
        <v>86</v>
      </c>
      <c r="B38" s="9" t="s">
        <v>87</v>
      </c>
      <c r="C38" s="10">
        <v>191</v>
      </c>
      <c r="D38" s="11">
        <v>0.41099999999999998</v>
      </c>
      <c r="E38" s="10">
        <v>69</v>
      </c>
      <c r="F38" s="10">
        <v>3.91</v>
      </c>
      <c r="G38" s="10">
        <f t="shared" si="7"/>
        <v>3.9056603773584904</v>
      </c>
      <c r="H38" s="10">
        <v>4.93</v>
      </c>
      <c r="I38" s="10">
        <f t="shared" si="8"/>
        <v>4.9342452830188677</v>
      </c>
      <c r="J38" s="10">
        <v>5.12</v>
      </c>
      <c r="K38" s="6">
        <v>0.115</v>
      </c>
      <c r="L38" s="10">
        <v>159</v>
      </c>
      <c r="M38" s="10">
        <f t="shared" si="9"/>
        <v>159</v>
      </c>
      <c r="N38" s="10">
        <v>22</v>
      </c>
      <c r="O38" s="10">
        <v>80</v>
      </c>
      <c r="P38" s="10">
        <v>9</v>
      </c>
      <c r="Q38" s="10">
        <v>143</v>
      </c>
      <c r="R38" s="12">
        <v>3.2549999999999999</v>
      </c>
      <c r="S38">
        <f t="shared" si="10"/>
        <v>2.2570000000000014</v>
      </c>
      <c r="T38">
        <f t="shared" si="11"/>
        <v>5.1187798742138364</v>
      </c>
      <c r="U38">
        <v>1</v>
      </c>
      <c r="V38">
        <f t="shared" si="12"/>
        <v>4.0463183207547164</v>
      </c>
      <c r="W38" s="7">
        <f t="shared" si="13"/>
        <v>-0.14065794339622606</v>
      </c>
    </row>
    <row r="39" spans="1:23" ht="15.75" thickBot="1" x14ac:dyDescent="0.3">
      <c r="A39" s="9" t="s">
        <v>77</v>
      </c>
      <c r="B39" s="9" t="s">
        <v>40</v>
      </c>
      <c r="C39" s="10">
        <v>138</v>
      </c>
      <c r="D39" s="11">
        <v>0.34100000000000003</v>
      </c>
      <c r="E39" s="10">
        <v>45</v>
      </c>
      <c r="F39" s="10">
        <v>2.25</v>
      </c>
      <c r="G39" s="10">
        <f t="shared" si="7"/>
        <v>2.25</v>
      </c>
      <c r="H39" s="10">
        <v>3.44</v>
      </c>
      <c r="I39" s="10">
        <f t="shared" si="8"/>
        <v>3.438333333333333</v>
      </c>
      <c r="J39" s="10">
        <v>3.62</v>
      </c>
      <c r="K39" s="6">
        <v>0.109</v>
      </c>
      <c r="L39" s="10">
        <v>180</v>
      </c>
      <c r="M39" s="10">
        <f t="shared" si="9"/>
        <v>180</v>
      </c>
      <c r="N39" s="10">
        <v>15</v>
      </c>
      <c r="O39" s="10">
        <v>99</v>
      </c>
      <c r="P39" s="10">
        <v>3</v>
      </c>
      <c r="Q39" s="10">
        <v>234</v>
      </c>
      <c r="R39" s="12">
        <v>3.2549999999999999</v>
      </c>
      <c r="S39">
        <f t="shared" si="10"/>
        <v>2.5259999999999998</v>
      </c>
      <c r="T39">
        <f t="shared" si="11"/>
        <v>3.6207666666666665</v>
      </c>
      <c r="U39">
        <v>1</v>
      </c>
      <c r="V39">
        <f t="shared" si="12"/>
        <v>2.3890563</v>
      </c>
      <c r="W39" s="7">
        <f t="shared" si="13"/>
        <v>-0.13905630000000002</v>
      </c>
    </row>
    <row r="40" spans="1:23" ht="15.75" thickBot="1" x14ac:dyDescent="0.3">
      <c r="A40" s="9" t="s">
        <v>84</v>
      </c>
      <c r="B40" s="9" t="s">
        <v>85</v>
      </c>
      <c r="C40" s="10">
        <v>191</v>
      </c>
      <c r="D40" s="11">
        <v>0.40799999999999997</v>
      </c>
      <c r="E40" s="10">
        <v>71</v>
      </c>
      <c r="F40" s="10">
        <v>3.58</v>
      </c>
      <c r="G40" s="10">
        <f t="shared" si="7"/>
        <v>3.5764925373134338</v>
      </c>
      <c r="H40" s="10">
        <v>3.55</v>
      </c>
      <c r="I40" s="10">
        <f t="shared" si="8"/>
        <v>3.551641791044776</v>
      </c>
      <c r="J40" s="10">
        <v>3.72</v>
      </c>
      <c r="K40" s="6">
        <v>0.115</v>
      </c>
      <c r="L40" s="10">
        <v>178.2</v>
      </c>
      <c r="M40" s="10">
        <f t="shared" si="9"/>
        <v>178.66666666666663</v>
      </c>
      <c r="N40" s="10">
        <v>22</v>
      </c>
      <c r="O40" s="10">
        <v>55</v>
      </c>
      <c r="P40" s="10">
        <v>6</v>
      </c>
      <c r="Q40" s="10">
        <v>208</v>
      </c>
      <c r="R40" s="12">
        <v>3.2549999999999999</v>
      </c>
      <c r="S40">
        <f t="shared" si="10"/>
        <v>2.2570000000000014</v>
      </c>
      <c r="T40">
        <f t="shared" si="11"/>
        <v>3.717070707070707</v>
      </c>
      <c r="U40">
        <v>1</v>
      </c>
      <c r="V40">
        <f t="shared" si="12"/>
        <v>3.7019954161013127</v>
      </c>
      <c r="W40" s="7">
        <f t="shared" si="13"/>
        <v>-0.12550287878787891</v>
      </c>
    </row>
    <row r="41" spans="1:23" ht="15.75" thickBot="1" x14ac:dyDescent="0.3">
      <c r="A41" s="9" t="s">
        <v>90</v>
      </c>
      <c r="B41" s="9" t="s">
        <v>65</v>
      </c>
      <c r="C41" s="10">
        <v>137</v>
      </c>
      <c r="D41" s="11">
        <v>0.377</v>
      </c>
      <c r="E41" s="10">
        <v>42</v>
      </c>
      <c r="F41" s="10">
        <v>3.14</v>
      </c>
      <c r="G41" s="10">
        <f t="shared" si="7"/>
        <v>3.1412742382271475</v>
      </c>
      <c r="H41" s="10">
        <v>4.6900000000000004</v>
      </c>
      <c r="I41" s="10">
        <f t="shared" si="8"/>
        <v>4.6926731301939064</v>
      </c>
      <c r="J41" s="10">
        <v>4.8499999999999996</v>
      </c>
      <c r="K41" s="6">
        <v>0.11700000000000001</v>
      </c>
      <c r="L41" s="10">
        <v>120.1</v>
      </c>
      <c r="M41" s="10">
        <f t="shared" si="9"/>
        <v>120.33333333333331</v>
      </c>
      <c r="N41" s="10">
        <v>16</v>
      </c>
      <c r="O41" s="10">
        <v>38</v>
      </c>
      <c r="P41" s="10">
        <v>3</v>
      </c>
      <c r="Q41" s="10">
        <v>79</v>
      </c>
      <c r="R41" s="12">
        <v>3.2549999999999999</v>
      </c>
      <c r="S41">
        <f t="shared" si="10"/>
        <v>1.3990000000000009</v>
      </c>
      <c r="T41">
        <f t="shared" si="11"/>
        <v>4.8468984179850123</v>
      </c>
      <c r="U41">
        <v>1</v>
      </c>
      <c r="V41">
        <f t="shared" si="12"/>
        <v>3.2567004746967561</v>
      </c>
      <c r="W41" s="7">
        <f t="shared" si="13"/>
        <v>-0.11542623646960859</v>
      </c>
    </row>
    <row r="42" spans="1:23" ht="15.75" thickBot="1" x14ac:dyDescent="0.3">
      <c r="A42" s="9" t="s">
        <v>83</v>
      </c>
      <c r="B42" s="9" t="s">
        <v>56</v>
      </c>
      <c r="C42" s="10">
        <v>113</v>
      </c>
      <c r="D42" s="11">
        <v>0.308</v>
      </c>
      <c r="E42" s="10">
        <v>58</v>
      </c>
      <c r="F42" s="10">
        <v>4.18</v>
      </c>
      <c r="G42" s="10">
        <f t="shared" si="7"/>
        <v>4.1760000000000002</v>
      </c>
      <c r="H42" s="10">
        <v>3.9</v>
      </c>
      <c r="I42" s="10">
        <f t="shared" si="8"/>
        <v>3.903</v>
      </c>
      <c r="J42" s="10">
        <v>4.05</v>
      </c>
      <c r="K42" s="6">
        <v>0.115</v>
      </c>
      <c r="L42" s="10">
        <v>125</v>
      </c>
      <c r="M42" s="10">
        <f t="shared" si="9"/>
        <v>125</v>
      </c>
      <c r="N42" s="10">
        <v>13</v>
      </c>
      <c r="O42" s="10">
        <v>48</v>
      </c>
      <c r="P42" s="10">
        <v>2</v>
      </c>
      <c r="Q42" s="10">
        <v>119</v>
      </c>
      <c r="R42" s="12">
        <v>3.2549999999999999</v>
      </c>
      <c r="S42">
        <f t="shared" si="10"/>
        <v>1.3510000000000009</v>
      </c>
      <c r="T42">
        <f t="shared" si="11"/>
        <v>4.0435039999999995</v>
      </c>
      <c r="U42">
        <v>1</v>
      </c>
      <c r="V42">
        <f t="shared" si="12"/>
        <v>4.2830964720000004</v>
      </c>
      <c r="W42" s="7">
        <f t="shared" si="13"/>
        <v>-0.10709647200000028</v>
      </c>
    </row>
    <row r="43" spans="1:23" ht="15.75" thickBot="1" x14ac:dyDescent="0.3">
      <c r="A43" s="9" t="s">
        <v>96</v>
      </c>
      <c r="B43" s="9" t="s">
        <v>51</v>
      </c>
      <c r="C43" s="10">
        <v>161</v>
      </c>
      <c r="D43" s="11">
        <v>0.374</v>
      </c>
      <c r="E43" s="10">
        <v>58</v>
      </c>
      <c r="F43" s="10">
        <v>3.83</v>
      </c>
      <c r="G43" s="10">
        <f t="shared" si="7"/>
        <v>3.8288508557457219</v>
      </c>
      <c r="H43" s="10">
        <v>4.66</v>
      </c>
      <c r="I43" s="10">
        <f t="shared" si="8"/>
        <v>4.663312958435208</v>
      </c>
      <c r="J43" s="10">
        <v>4.8</v>
      </c>
      <c r="K43" s="6">
        <v>0.11799999999999999</v>
      </c>
      <c r="L43" s="10">
        <v>136.1</v>
      </c>
      <c r="M43" s="10">
        <f t="shared" si="9"/>
        <v>136.33333333333331</v>
      </c>
      <c r="N43" s="10">
        <v>19</v>
      </c>
      <c r="O43" s="10">
        <v>47</v>
      </c>
      <c r="P43" s="10">
        <v>2</v>
      </c>
      <c r="Q43" s="10">
        <v>101</v>
      </c>
      <c r="R43" s="12">
        <v>3.2549999999999999</v>
      </c>
      <c r="S43">
        <f t="shared" si="10"/>
        <v>1.4469999999999992</v>
      </c>
      <c r="T43">
        <f t="shared" si="11"/>
        <v>4.8039419544452606</v>
      </c>
      <c r="U43">
        <v>1</v>
      </c>
      <c r="V43">
        <f t="shared" si="12"/>
        <v>3.9342022370829737</v>
      </c>
      <c r="W43" s="7">
        <f t="shared" si="13"/>
        <v>-0.10535138133725175</v>
      </c>
    </row>
    <row r="44" spans="1:23" ht="15.75" thickBot="1" x14ac:dyDescent="0.3">
      <c r="A44" s="9" t="s">
        <v>93</v>
      </c>
      <c r="B44" s="9" t="s">
        <v>42</v>
      </c>
      <c r="C44" s="10">
        <v>162</v>
      </c>
      <c r="D44" s="11">
        <v>0.40400000000000003</v>
      </c>
      <c r="E44" s="10">
        <v>74</v>
      </c>
      <c r="F44" s="10">
        <v>4.4800000000000004</v>
      </c>
      <c r="G44" s="10">
        <f t="shared" si="7"/>
        <v>4.4798206278026917</v>
      </c>
      <c r="H44" s="10">
        <v>4.13</v>
      </c>
      <c r="I44" s="10">
        <f t="shared" si="8"/>
        <v>4.1294394618834085</v>
      </c>
      <c r="J44" s="10">
        <v>4.2699999999999996</v>
      </c>
      <c r="K44" s="6">
        <v>0.11700000000000001</v>
      </c>
      <c r="L44" s="10">
        <v>148.19999999999999</v>
      </c>
      <c r="M44" s="10">
        <f t="shared" si="9"/>
        <v>148.66666666666663</v>
      </c>
      <c r="N44" s="10">
        <v>19</v>
      </c>
      <c r="O44" s="10">
        <v>60</v>
      </c>
      <c r="P44" s="10">
        <v>13</v>
      </c>
      <c r="Q44" s="10">
        <v>168</v>
      </c>
      <c r="R44" s="12">
        <v>3.2549999999999999</v>
      </c>
      <c r="S44">
        <f t="shared" si="10"/>
        <v>1.5740000000000016</v>
      </c>
      <c r="T44">
        <f t="shared" si="11"/>
        <v>4.2702631578947372</v>
      </c>
      <c r="U44">
        <v>1</v>
      </c>
      <c r="V44">
        <f t="shared" si="12"/>
        <v>4.5850619638350807</v>
      </c>
      <c r="W44" s="7">
        <f t="shared" si="13"/>
        <v>-0.10524133603238894</v>
      </c>
    </row>
    <row r="45" spans="1:23" ht="15.75" thickBot="1" x14ac:dyDescent="0.3">
      <c r="A45" s="9" t="s">
        <v>88</v>
      </c>
      <c r="B45" s="9" t="s">
        <v>89</v>
      </c>
      <c r="C45" s="10">
        <v>147</v>
      </c>
      <c r="D45" s="11">
        <v>0.36299999999999999</v>
      </c>
      <c r="E45" s="10">
        <v>55</v>
      </c>
      <c r="F45" s="10">
        <v>2.98</v>
      </c>
      <c r="G45" s="10">
        <f t="shared" si="7"/>
        <v>2.9759519038076157</v>
      </c>
      <c r="H45" s="10">
        <v>3.63</v>
      </c>
      <c r="I45" s="10">
        <f t="shared" si="8"/>
        <v>3.6337575150300601</v>
      </c>
      <c r="J45" s="10">
        <v>3.77</v>
      </c>
      <c r="K45" s="6">
        <v>0.11600000000000001</v>
      </c>
      <c r="L45" s="10">
        <v>166.1</v>
      </c>
      <c r="M45" s="10">
        <f t="shared" si="9"/>
        <v>166.33333333333331</v>
      </c>
      <c r="N45" s="10">
        <v>17</v>
      </c>
      <c r="O45" s="10">
        <v>77</v>
      </c>
      <c r="P45" s="10">
        <v>5</v>
      </c>
      <c r="Q45" s="10">
        <v>202</v>
      </c>
      <c r="R45" s="12">
        <v>3.2549999999999999</v>
      </c>
      <c r="S45">
        <f t="shared" si="10"/>
        <v>1.6690000000000005</v>
      </c>
      <c r="T45">
        <f t="shared" si="11"/>
        <v>3.7649157134256472</v>
      </c>
      <c r="U45">
        <v>1</v>
      </c>
      <c r="V45">
        <f t="shared" si="12"/>
        <v>3.0755191584734796</v>
      </c>
      <c r="W45" s="7">
        <f t="shared" si="13"/>
        <v>-9.9567254665863913E-2</v>
      </c>
    </row>
    <row r="46" spans="1:23" ht="15.75" thickBot="1" x14ac:dyDescent="0.3">
      <c r="A46" s="9" t="s">
        <v>94</v>
      </c>
      <c r="B46" s="9" t="s">
        <v>95</v>
      </c>
      <c r="C46" s="10">
        <v>170</v>
      </c>
      <c r="D46" s="11">
        <v>0.32900000000000001</v>
      </c>
      <c r="E46" s="10">
        <v>71</v>
      </c>
      <c r="F46" s="10">
        <v>3.7</v>
      </c>
      <c r="G46" s="10">
        <f t="shared" si="7"/>
        <v>3.7007722007722017</v>
      </c>
      <c r="H46" s="10">
        <v>4.2699999999999996</v>
      </c>
      <c r="I46" s="10">
        <f t="shared" si="8"/>
        <v>4.2685135135135139</v>
      </c>
      <c r="J46" s="10">
        <v>4.3899999999999997</v>
      </c>
      <c r="K46" s="6">
        <v>0.11799999999999999</v>
      </c>
      <c r="L46" s="10">
        <v>172.2</v>
      </c>
      <c r="M46" s="10">
        <f t="shared" si="9"/>
        <v>172.66666666666663</v>
      </c>
      <c r="N46" s="10">
        <v>20</v>
      </c>
      <c r="O46" s="10">
        <v>55</v>
      </c>
      <c r="P46" s="10">
        <v>10</v>
      </c>
      <c r="Q46" s="10">
        <v>140</v>
      </c>
      <c r="R46" s="12">
        <v>3.2549999999999999</v>
      </c>
      <c r="S46">
        <f t="shared" si="10"/>
        <v>1.5899999999999999</v>
      </c>
      <c r="T46">
        <f t="shared" si="11"/>
        <v>4.3912950058072013</v>
      </c>
      <c r="U46">
        <v>1</v>
      </c>
      <c r="V46">
        <f t="shared" si="12"/>
        <v>3.792266451643282</v>
      </c>
      <c r="W46" s="7">
        <f t="shared" si="13"/>
        <v>-9.1494250871080318E-2</v>
      </c>
    </row>
    <row r="47" spans="1:23" ht="15.75" thickBot="1" x14ac:dyDescent="0.3">
      <c r="A47" s="9" t="s">
        <v>91</v>
      </c>
      <c r="B47" s="9" t="s">
        <v>92</v>
      </c>
      <c r="C47" s="10">
        <v>162</v>
      </c>
      <c r="D47" s="11">
        <v>0.33600000000000002</v>
      </c>
      <c r="E47" s="10">
        <v>69</v>
      </c>
      <c r="F47" s="10">
        <v>3.5</v>
      </c>
      <c r="G47" s="10">
        <f t="shared" si="7"/>
        <v>3.4953095684803008</v>
      </c>
      <c r="H47" s="10">
        <v>3.01</v>
      </c>
      <c r="I47" s="10">
        <f t="shared" si="8"/>
        <v>3.0073452157598499</v>
      </c>
      <c r="J47" s="10">
        <v>3.12</v>
      </c>
      <c r="K47" s="6">
        <v>0.11700000000000001</v>
      </c>
      <c r="L47" s="10">
        <v>177.2</v>
      </c>
      <c r="M47" s="10">
        <f t="shared" si="9"/>
        <v>177.66666666666663</v>
      </c>
      <c r="N47" s="10">
        <v>19</v>
      </c>
      <c r="O47" s="10">
        <v>24</v>
      </c>
      <c r="P47" s="10">
        <v>3</v>
      </c>
      <c r="Q47" s="10">
        <v>186</v>
      </c>
      <c r="R47" s="12">
        <v>3.2549999999999999</v>
      </c>
      <c r="S47">
        <f t="shared" si="10"/>
        <v>1.5740000000000016</v>
      </c>
      <c r="T47">
        <f t="shared" si="11"/>
        <v>3.1221670428893908</v>
      </c>
      <c r="U47">
        <v>1</v>
      </c>
      <c r="V47">
        <f t="shared" si="12"/>
        <v>3.5833274352974569</v>
      </c>
      <c r="W47" s="7">
        <f t="shared" si="13"/>
        <v>-8.8017866817156065E-2</v>
      </c>
    </row>
    <row r="48" spans="1:23" ht="15.75" thickBot="1" x14ac:dyDescent="0.3">
      <c r="A48" s="9" t="s">
        <v>97</v>
      </c>
      <c r="B48" s="9" t="s">
        <v>98</v>
      </c>
      <c r="C48" s="10">
        <v>118</v>
      </c>
      <c r="D48" s="11">
        <v>0.371</v>
      </c>
      <c r="E48" s="10">
        <v>58</v>
      </c>
      <c r="F48" s="10">
        <v>4.4400000000000004</v>
      </c>
      <c r="G48" s="10">
        <f t="shared" si="7"/>
        <v>4.4362606232294617</v>
      </c>
      <c r="H48" s="10">
        <v>3.9</v>
      </c>
      <c r="I48" s="10">
        <f t="shared" si="8"/>
        <v>3.9008923512747873</v>
      </c>
      <c r="J48" s="10">
        <v>4.01</v>
      </c>
      <c r="K48" s="6">
        <v>0.11899999999999999</v>
      </c>
      <c r="L48" s="10">
        <v>117.2</v>
      </c>
      <c r="M48" s="10">
        <f t="shared" si="9"/>
        <v>117.66666666666667</v>
      </c>
      <c r="N48" s="10">
        <v>14</v>
      </c>
      <c r="O48" s="10">
        <v>42</v>
      </c>
      <c r="P48" s="10">
        <v>8</v>
      </c>
      <c r="Q48" s="10">
        <v>128</v>
      </c>
      <c r="R48" s="12">
        <v>3.2549999999999999</v>
      </c>
      <c r="S48">
        <f t="shared" si="10"/>
        <v>0.98600000000000065</v>
      </c>
      <c r="T48">
        <f t="shared" si="11"/>
        <v>4.0128327645051192</v>
      </c>
      <c r="U48">
        <v>1</v>
      </c>
      <c r="V48">
        <f t="shared" si="12"/>
        <v>4.5196247358574482</v>
      </c>
      <c r="W48" s="7">
        <f t="shared" si="13"/>
        <v>-8.3364112627986486E-2</v>
      </c>
    </row>
    <row r="49" spans="1:23" ht="15.75" thickBot="1" x14ac:dyDescent="0.3">
      <c r="A49" s="9" t="s">
        <v>101</v>
      </c>
      <c r="B49" s="9" t="s">
        <v>32</v>
      </c>
      <c r="C49" s="10">
        <v>133</v>
      </c>
      <c r="D49" s="11">
        <v>0.36599999999999999</v>
      </c>
      <c r="E49" s="10">
        <v>53</v>
      </c>
      <c r="F49" s="10">
        <v>3.81</v>
      </c>
      <c r="G49" s="10">
        <f t="shared" si="7"/>
        <v>3.8058510638297878</v>
      </c>
      <c r="H49" s="10">
        <v>4.1900000000000004</v>
      </c>
      <c r="I49" s="10">
        <f t="shared" si="8"/>
        <v>4.1885106382978723</v>
      </c>
      <c r="J49" s="10">
        <v>4.28</v>
      </c>
      <c r="K49" s="6">
        <v>0.12</v>
      </c>
      <c r="L49" s="10">
        <v>125.1</v>
      </c>
      <c r="M49" s="10">
        <f t="shared" si="9"/>
        <v>125.33333333333331</v>
      </c>
      <c r="N49" s="10">
        <v>16</v>
      </c>
      <c r="O49" s="10">
        <v>48</v>
      </c>
      <c r="P49" s="10">
        <v>1</v>
      </c>
      <c r="Q49" s="10">
        <v>119</v>
      </c>
      <c r="R49" s="12">
        <v>3.2549999999999999</v>
      </c>
      <c r="S49">
        <f t="shared" si="10"/>
        <v>0.89100000000000179</v>
      </c>
      <c r="T49">
        <f t="shared" si="11"/>
        <v>4.2828417266187051</v>
      </c>
      <c r="U49">
        <v>1</v>
      </c>
      <c r="V49">
        <f t="shared" si="12"/>
        <v>3.8764259559161189</v>
      </c>
      <c r="W49" s="7">
        <f t="shared" si="13"/>
        <v>-7.0574892086331165E-2</v>
      </c>
    </row>
    <row r="50" spans="1:23" ht="15.75" thickBot="1" x14ac:dyDescent="0.3">
      <c r="A50" s="9" t="s">
        <v>104</v>
      </c>
      <c r="B50" s="9" t="s">
        <v>69</v>
      </c>
      <c r="C50" s="10">
        <v>148</v>
      </c>
      <c r="D50" s="11">
        <v>0.42499999999999999</v>
      </c>
      <c r="E50" s="10">
        <v>58</v>
      </c>
      <c r="F50" s="10">
        <v>4.46</v>
      </c>
      <c r="G50" s="10">
        <f t="shared" si="7"/>
        <v>4.4615384615384617</v>
      </c>
      <c r="H50" s="10">
        <v>4.63</v>
      </c>
      <c r="I50" s="10">
        <f t="shared" si="8"/>
        <v>4.6310683760683755</v>
      </c>
      <c r="J50" s="10">
        <v>4.72</v>
      </c>
      <c r="K50" s="6">
        <v>0.122</v>
      </c>
      <c r="L50" s="10">
        <v>117</v>
      </c>
      <c r="M50" s="10">
        <f t="shared" si="9"/>
        <v>117</v>
      </c>
      <c r="N50" s="10">
        <v>18</v>
      </c>
      <c r="O50" s="10">
        <v>39</v>
      </c>
      <c r="P50" s="10">
        <v>2</v>
      </c>
      <c r="Q50" s="10">
        <v>98</v>
      </c>
      <c r="R50" s="12">
        <v>3.2549999999999999</v>
      </c>
      <c r="S50">
        <f t="shared" si="10"/>
        <v>0.79599999999999937</v>
      </c>
      <c r="T50">
        <f t="shared" si="11"/>
        <v>4.7195128205128203</v>
      </c>
      <c r="U50">
        <v>1</v>
      </c>
      <c r="V50">
        <f t="shared" si="12"/>
        <v>4.5289535384615389</v>
      </c>
      <c r="W50" s="7">
        <f t="shared" si="13"/>
        <v>-6.7415076923077244E-2</v>
      </c>
    </row>
    <row r="51" spans="1:23" ht="15.75" thickBot="1" x14ac:dyDescent="0.3">
      <c r="A51" s="9" t="s">
        <v>99</v>
      </c>
      <c r="B51" s="9" t="s">
        <v>32</v>
      </c>
      <c r="C51" s="10">
        <v>117</v>
      </c>
      <c r="D51" s="11">
        <v>0.30299999999999999</v>
      </c>
      <c r="E51" s="10">
        <v>54</v>
      </c>
      <c r="F51" s="10">
        <v>3.8</v>
      </c>
      <c r="G51" s="10">
        <f t="shared" si="7"/>
        <v>3.796875</v>
      </c>
      <c r="H51" s="10">
        <v>3.87</v>
      </c>
      <c r="I51" s="10">
        <f t="shared" si="8"/>
        <v>3.8721874999999999</v>
      </c>
      <c r="J51" s="10">
        <v>3.96</v>
      </c>
      <c r="K51" s="6">
        <v>0.12</v>
      </c>
      <c r="L51" s="10">
        <v>128</v>
      </c>
      <c r="M51" s="10">
        <f t="shared" si="9"/>
        <v>128</v>
      </c>
      <c r="N51" s="10">
        <v>14</v>
      </c>
      <c r="O51" s="10">
        <v>34</v>
      </c>
      <c r="P51" s="10">
        <v>3</v>
      </c>
      <c r="Q51" s="10">
        <v>107</v>
      </c>
      <c r="R51" s="12">
        <v>3.2549999999999999</v>
      </c>
      <c r="S51">
        <f t="shared" si="10"/>
        <v>0.85899999999999999</v>
      </c>
      <c r="T51">
        <f t="shared" si="11"/>
        <v>3.9594296875000001</v>
      </c>
      <c r="U51">
        <v>1</v>
      </c>
      <c r="V51">
        <f t="shared" si="12"/>
        <v>3.8633736796875002</v>
      </c>
      <c r="W51" s="7">
        <f t="shared" si="13"/>
        <v>-6.6498679687500228E-2</v>
      </c>
    </row>
    <row r="52" spans="1:23" ht="15.75" thickBot="1" x14ac:dyDescent="0.3">
      <c r="A52" s="9" t="s">
        <v>100</v>
      </c>
      <c r="B52" s="9" t="s">
        <v>95</v>
      </c>
      <c r="C52" s="10">
        <v>125</v>
      </c>
      <c r="D52" s="11">
        <v>0.32100000000000001</v>
      </c>
      <c r="E52" s="10">
        <v>58</v>
      </c>
      <c r="F52" s="10">
        <v>3.63</v>
      </c>
      <c r="G52" s="10">
        <f t="shared" si="7"/>
        <v>3.625</v>
      </c>
      <c r="H52" s="10">
        <v>3.88</v>
      </c>
      <c r="I52" s="10">
        <f t="shared" si="8"/>
        <v>3.88</v>
      </c>
      <c r="J52" s="10">
        <v>3.96</v>
      </c>
      <c r="K52" s="6">
        <v>0.12</v>
      </c>
      <c r="L52" s="10">
        <v>144</v>
      </c>
      <c r="M52" s="10">
        <f t="shared" si="9"/>
        <v>144</v>
      </c>
      <c r="N52" s="10">
        <v>15</v>
      </c>
      <c r="O52" s="10">
        <v>47</v>
      </c>
      <c r="P52" s="10">
        <v>6</v>
      </c>
      <c r="Q52" s="10">
        <v>132</v>
      </c>
      <c r="R52" s="12">
        <v>3.2549999999999999</v>
      </c>
      <c r="S52">
        <f t="shared" si="10"/>
        <v>0.875</v>
      </c>
      <c r="T52">
        <f t="shared" si="11"/>
        <v>3.9589930555555553</v>
      </c>
      <c r="U52">
        <v>1</v>
      </c>
      <c r="V52">
        <f t="shared" si="12"/>
        <v>3.6852109375</v>
      </c>
      <c r="W52" s="7">
        <f t="shared" si="13"/>
        <v>-6.021093749999995E-2</v>
      </c>
    </row>
    <row r="53" spans="1:23" ht="15.75" thickBot="1" x14ac:dyDescent="0.3">
      <c r="A53" s="9" t="s">
        <v>102</v>
      </c>
      <c r="B53" s="9" t="s">
        <v>44</v>
      </c>
      <c r="C53" s="10">
        <v>157</v>
      </c>
      <c r="D53" s="11">
        <v>0.29699999999999999</v>
      </c>
      <c r="E53" s="10">
        <v>74</v>
      </c>
      <c r="F53" s="10">
        <v>3.81</v>
      </c>
      <c r="G53" s="10">
        <f t="shared" si="7"/>
        <v>3.8129770992366421</v>
      </c>
      <c r="H53" s="10">
        <v>4.42</v>
      </c>
      <c r="I53" s="10">
        <f t="shared" si="8"/>
        <v>4.4229389312977103</v>
      </c>
      <c r="J53" s="10">
        <v>4.49</v>
      </c>
      <c r="K53" s="6">
        <v>0.121</v>
      </c>
      <c r="L53" s="10">
        <v>174.2</v>
      </c>
      <c r="M53" s="10">
        <f t="shared" si="9"/>
        <v>174.66666666666663</v>
      </c>
      <c r="N53" s="10">
        <v>19</v>
      </c>
      <c r="O53" s="10">
        <v>63</v>
      </c>
      <c r="P53" s="10">
        <v>8</v>
      </c>
      <c r="Q53" s="10">
        <v>128</v>
      </c>
      <c r="R53" s="12">
        <v>3.2549999999999999</v>
      </c>
      <c r="S53">
        <f t="shared" si="10"/>
        <v>0.93900000000000006</v>
      </c>
      <c r="T53">
        <f t="shared" si="11"/>
        <v>4.4961423650975885</v>
      </c>
      <c r="U53">
        <v>1</v>
      </c>
      <c r="V53">
        <f t="shared" si="12"/>
        <v>3.866390135976022</v>
      </c>
      <c r="W53" s="7">
        <f t="shared" si="13"/>
        <v>-5.3413036739379915E-2</v>
      </c>
    </row>
    <row r="54" spans="1:23" ht="15.75" thickBot="1" x14ac:dyDescent="0.3">
      <c r="A54" s="9" t="s">
        <v>103</v>
      </c>
      <c r="B54" s="9" t="s">
        <v>44</v>
      </c>
      <c r="C54" s="10">
        <v>181</v>
      </c>
      <c r="D54" s="11">
        <v>0.437</v>
      </c>
      <c r="E54" s="10">
        <v>80</v>
      </c>
      <c r="F54" s="10">
        <v>3.86</v>
      </c>
      <c r="G54" s="10">
        <f t="shared" si="7"/>
        <v>3.8571428571428581</v>
      </c>
      <c r="H54" s="10">
        <v>2.85</v>
      </c>
      <c r="I54" s="10">
        <f t="shared" si="8"/>
        <v>2.8532142857142855</v>
      </c>
      <c r="J54" s="10">
        <v>2.92</v>
      </c>
      <c r="K54" s="6">
        <v>0.122</v>
      </c>
      <c r="L54" s="10">
        <v>186.2</v>
      </c>
      <c r="M54" s="10">
        <f t="shared" si="9"/>
        <v>186.66666666666663</v>
      </c>
      <c r="N54" s="10">
        <v>22</v>
      </c>
      <c r="O54" s="10">
        <v>58</v>
      </c>
      <c r="P54" s="10">
        <v>9</v>
      </c>
      <c r="Q54" s="10">
        <v>281</v>
      </c>
      <c r="R54" s="12">
        <v>3.2549999999999999</v>
      </c>
      <c r="S54">
        <f t="shared" si="10"/>
        <v>0.98700000000000188</v>
      </c>
      <c r="T54">
        <f t="shared" si="11"/>
        <v>2.9211170784103113</v>
      </c>
      <c r="U54">
        <v>1</v>
      </c>
      <c r="V54">
        <f t="shared" si="12"/>
        <v>3.9096680075187979</v>
      </c>
      <c r="W54" s="7">
        <f t="shared" si="13"/>
        <v>-5.2525150375939855E-2</v>
      </c>
    </row>
    <row r="55" spans="1:23" ht="15.75" thickBot="1" x14ac:dyDescent="0.3">
      <c r="A55" s="9" t="s">
        <v>105</v>
      </c>
      <c r="B55" s="9" t="s">
        <v>37</v>
      </c>
      <c r="C55" s="10">
        <v>106</v>
      </c>
      <c r="D55" s="11">
        <v>0.34499999999999997</v>
      </c>
      <c r="E55" s="10">
        <v>37</v>
      </c>
      <c r="F55" s="10">
        <v>3.05</v>
      </c>
      <c r="G55" s="10">
        <f t="shared" si="7"/>
        <v>3.0457317073170738</v>
      </c>
      <c r="H55" s="10">
        <v>4.29</v>
      </c>
      <c r="I55" s="10">
        <f t="shared" si="8"/>
        <v>4.2885365853658541</v>
      </c>
      <c r="J55" s="10">
        <v>4.3499999999999996</v>
      </c>
      <c r="K55" s="6">
        <v>0.123</v>
      </c>
      <c r="L55" s="10">
        <v>109.1</v>
      </c>
      <c r="M55" s="10">
        <f t="shared" si="9"/>
        <v>109.33333333333331</v>
      </c>
      <c r="N55" s="10">
        <v>13</v>
      </c>
      <c r="O55" s="10">
        <v>41</v>
      </c>
      <c r="P55" s="10">
        <v>3</v>
      </c>
      <c r="Q55" s="10">
        <v>94</v>
      </c>
      <c r="R55" s="12">
        <v>3.2549999999999999</v>
      </c>
      <c r="S55">
        <f t="shared" si="10"/>
        <v>0.46199999999999974</v>
      </c>
      <c r="T55">
        <f t="shared" si="11"/>
        <v>4.3457974335472045</v>
      </c>
      <c r="U55">
        <v>1</v>
      </c>
      <c r="V55">
        <f t="shared" si="12"/>
        <v>3.0876928255572205</v>
      </c>
      <c r="W55" s="7">
        <f t="shared" si="13"/>
        <v>-4.19611182401467E-2</v>
      </c>
    </row>
    <row r="56" spans="1:23" ht="15.75" thickBot="1" x14ac:dyDescent="0.3">
      <c r="A56" s="9" t="s">
        <v>106</v>
      </c>
      <c r="B56" s="9" t="s">
        <v>58</v>
      </c>
      <c r="C56" s="10">
        <v>111</v>
      </c>
      <c r="D56" s="11">
        <v>0.34499999999999997</v>
      </c>
      <c r="E56" s="10">
        <v>66</v>
      </c>
      <c r="F56" s="10">
        <v>5.42</v>
      </c>
      <c r="G56" s="10">
        <f t="shared" si="7"/>
        <v>5.4164133738601823</v>
      </c>
      <c r="H56" s="10">
        <v>4.76</v>
      </c>
      <c r="I56" s="10">
        <f t="shared" si="8"/>
        <v>4.7595592705167169</v>
      </c>
      <c r="J56" s="10">
        <v>4.7699999999999996</v>
      </c>
      <c r="K56" s="6">
        <v>0.126</v>
      </c>
      <c r="L56" s="10">
        <v>109.2</v>
      </c>
      <c r="M56" s="10">
        <f t="shared" si="9"/>
        <v>109.66666666666667</v>
      </c>
      <c r="N56" s="10">
        <v>14</v>
      </c>
      <c r="O56" s="10">
        <v>57</v>
      </c>
      <c r="P56" s="10">
        <v>8</v>
      </c>
      <c r="Q56" s="10">
        <v>106</v>
      </c>
      <c r="R56" s="12">
        <v>3.2549999999999999</v>
      </c>
      <c r="S56">
        <f t="shared" si="10"/>
        <v>9.6999999999999531E-2</v>
      </c>
      <c r="T56">
        <f t="shared" si="11"/>
        <v>4.7775366300366295</v>
      </c>
      <c r="U56">
        <v>1</v>
      </c>
      <c r="V56">
        <f t="shared" si="12"/>
        <v>5.4252153244096331</v>
      </c>
      <c r="W56" s="7">
        <f t="shared" si="13"/>
        <v>-8.8019505494507655E-3</v>
      </c>
    </row>
    <row r="57" spans="1:23" ht="15.75" thickBot="1" x14ac:dyDescent="0.3">
      <c r="A57" s="9" t="s">
        <v>107</v>
      </c>
      <c r="B57" s="9" t="s">
        <v>76</v>
      </c>
      <c r="C57" s="10">
        <v>198</v>
      </c>
      <c r="D57" s="11">
        <v>0.371</v>
      </c>
      <c r="E57" s="10">
        <v>77</v>
      </c>
      <c r="F57" s="10">
        <v>3.65</v>
      </c>
      <c r="G57" s="10">
        <f t="shared" si="7"/>
        <v>3.6537785588752203</v>
      </c>
      <c r="H57" s="10">
        <v>3.99</v>
      </c>
      <c r="I57" s="10">
        <f t="shared" si="8"/>
        <v>3.9931370826010544</v>
      </c>
      <c r="J57" s="10">
        <v>4.01</v>
      </c>
      <c r="K57" s="6">
        <v>0.126</v>
      </c>
      <c r="L57" s="10">
        <v>189.2</v>
      </c>
      <c r="M57" s="10">
        <f t="shared" si="9"/>
        <v>189.66666666666663</v>
      </c>
      <c r="N57" s="10">
        <v>25</v>
      </c>
      <c r="O57" s="10">
        <v>52</v>
      </c>
      <c r="P57" s="10">
        <v>9</v>
      </c>
      <c r="Q57" s="10">
        <v>184</v>
      </c>
      <c r="R57" s="12">
        <v>3.2549999999999999</v>
      </c>
      <c r="S57">
        <f t="shared" si="10"/>
        <v>0.1460000000000008</v>
      </c>
      <c r="T57">
        <f t="shared" si="11"/>
        <v>4.0049894291754757</v>
      </c>
      <c r="U57">
        <v>1</v>
      </c>
      <c r="V57">
        <f t="shared" si="12"/>
        <v>3.6614250387906537</v>
      </c>
      <c r="W57" s="7">
        <f t="shared" si="13"/>
        <v>-7.6464799154334351E-3</v>
      </c>
    </row>
    <row r="58" spans="1:23" ht="15.75" thickBot="1" x14ac:dyDescent="0.3">
      <c r="A58" s="9" t="s">
        <v>18</v>
      </c>
      <c r="B58" s="8" t="s">
        <v>15</v>
      </c>
      <c r="C58" s="10">
        <v>134</v>
      </c>
      <c r="D58" s="11">
        <v>0.318</v>
      </c>
      <c r="E58" s="10">
        <v>80</v>
      </c>
      <c r="F58" s="10">
        <v>4.99</v>
      </c>
      <c r="G58" s="10">
        <f t="shared" si="7"/>
        <v>4.9884526558891462</v>
      </c>
      <c r="H58" s="10">
        <v>4.3600000000000003</v>
      </c>
      <c r="I58" s="10">
        <f t="shared" si="8"/>
        <v>4.3566166281755194</v>
      </c>
      <c r="J58" s="10">
        <v>4.3600000000000003</v>
      </c>
      <c r="K58" s="6">
        <v>0.127</v>
      </c>
      <c r="L58" s="10">
        <v>144.1</v>
      </c>
      <c r="M58" s="10">
        <f t="shared" si="9"/>
        <v>144.33333333333331</v>
      </c>
      <c r="N58" s="10">
        <v>17</v>
      </c>
      <c r="O58" s="10">
        <v>66</v>
      </c>
      <c r="P58" s="10">
        <v>12</v>
      </c>
      <c r="Q58" s="10">
        <v>148</v>
      </c>
      <c r="R58" s="12">
        <v>3.2549999999999999</v>
      </c>
      <c r="S58">
        <f t="shared" si="10"/>
        <v>1.8000000000000682E-2</v>
      </c>
      <c r="T58">
        <f t="shared" si="11"/>
        <v>4.3600242886884111</v>
      </c>
      <c r="U58">
        <v>1</v>
      </c>
      <c r="V58">
        <f t="shared" si="12"/>
        <v>4.9896904213298123</v>
      </c>
      <c r="W58" s="7">
        <f t="shared" si="13"/>
        <v>-1.2377654406661165E-3</v>
      </c>
    </row>
    <row r="59" spans="1:23" ht="15.75" thickBot="1" x14ac:dyDescent="0.3">
      <c r="A59" s="9" t="s">
        <v>16</v>
      </c>
      <c r="B59" s="9" t="s">
        <v>17</v>
      </c>
      <c r="C59" s="10">
        <v>181</v>
      </c>
      <c r="D59" s="11">
        <v>0.31</v>
      </c>
      <c r="E59" s="10">
        <v>101</v>
      </c>
      <c r="F59" s="10">
        <v>4.7300000000000004</v>
      </c>
      <c r="G59" s="10">
        <f t="shared" si="7"/>
        <v>4.734375</v>
      </c>
      <c r="H59" s="10">
        <v>4.13</v>
      </c>
      <c r="I59" s="10">
        <f t="shared" si="8"/>
        <v>4.13</v>
      </c>
      <c r="J59" s="10">
        <v>4.13</v>
      </c>
      <c r="K59" s="6">
        <v>0.127</v>
      </c>
      <c r="L59" s="10">
        <v>192</v>
      </c>
      <c r="M59" s="10">
        <f t="shared" si="9"/>
        <v>192</v>
      </c>
      <c r="N59" s="10">
        <v>23</v>
      </c>
      <c r="O59" s="10">
        <v>55</v>
      </c>
      <c r="P59" s="10">
        <v>6</v>
      </c>
      <c r="Q59" s="10">
        <v>157</v>
      </c>
      <c r="R59" s="12">
        <v>3.2549999999999999</v>
      </c>
      <c r="S59">
        <f t="shared" si="10"/>
        <v>-1.2999999999998124E-2</v>
      </c>
      <c r="T59">
        <f t="shared" si="11"/>
        <v>4.1291197916666667</v>
      </c>
      <c r="U59">
        <v>1</v>
      </c>
      <c r="V59">
        <f t="shared" si="12"/>
        <v>4.7337040781250002</v>
      </c>
      <c r="W59" s="7">
        <f t="shared" si="13"/>
        <v>6.7092187499984135E-4</v>
      </c>
    </row>
    <row r="60" spans="1:23" ht="15.75" thickBot="1" x14ac:dyDescent="0.3">
      <c r="A60" s="9" t="s">
        <v>108</v>
      </c>
      <c r="B60" s="9" t="s">
        <v>71</v>
      </c>
      <c r="C60" s="10">
        <v>220</v>
      </c>
      <c r="D60" s="11">
        <v>0.42399999999999999</v>
      </c>
      <c r="E60" s="10">
        <v>73</v>
      </c>
      <c r="F60" s="10">
        <v>3.34</v>
      </c>
      <c r="G60" s="10">
        <f t="shared" si="7"/>
        <v>3.3350253807106598</v>
      </c>
      <c r="H60" s="10">
        <v>3.81</v>
      </c>
      <c r="I60" s="10">
        <f t="shared" si="8"/>
        <v>3.8082994923857867</v>
      </c>
      <c r="J60" s="10">
        <v>3.81</v>
      </c>
      <c r="K60" s="6">
        <v>0.127</v>
      </c>
      <c r="L60" s="10">
        <v>197</v>
      </c>
      <c r="M60" s="10">
        <f t="shared" si="9"/>
        <v>197</v>
      </c>
      <c r="N60" s="10">
        <v>28</v>
      </c>
      <c r="O60" s="10">
        <v>56</v>
      </c>
      <c r="P60" s="10">
        <v>5</v>
      </c>
      <c r="Q60" s="10">
        <v>219</v>
      </c>
      <c r="R60" s="12">
        <v>3.2549999999999999</v>
      </c>
      <c r="S60">
        <f t="shared" si="10"/>
        <v>-5.9999999999998721E-2</v>
      </c>
      <c r="T60">
        <f t="shared" si="11"/>
        <v>3.8043401015228424</v>
      </c>
      <c r="U60">
        <v>1</v>
      </c>
      <c r="V60">
        <f t="shared" si="12"/>
        <v>3.3320074111675129</v>
      </c>
      <c r="W60" s="7">
        <f t="shared" si="13"/>
        <v>3.0179695431469256E-3</v>
      </c>
    </row>
    <row r="61" spans="1:23" ht="15.75" thickBot="1" x14ac:dyDescent="0.3">
      <c r="A61" s="9" t="s">
        <v>109</v>
      </c>
      <c r="B61" s="9" t="s">
        <v>65</v>
      </c>
      <c r="C61" s="10">
        <v>172</v>
      </c>
      <c r="D61" s="11">
        <v>0.33900000000000002</v>
      </c>
      <c r="E61" s="10">
        <v>73</v>
      </c>
      <c r="F61" s="10">
        <v>3.39</v>
      </c>
      <c r="G61" s="10">
        <f t="shared" si="7"/>
        <v>3.3924268502581763</v>
      </c>
      <c r="H61" s="10">
        <v>3.81</v>
      </c>
      <c r="I61" s="10">
        <f t="shared" si="8"/>
        <v>3.8126592082616177</v>
      </c>
      <c r="J61" s="10">
        <v>3.8</v>
      </c>
      <c r="K61" s="6">
        <v>0.128</v>
      </c>
      <c r="L61" s="10">
        <v>193.2</v>
      </c>
      <c r="M61" s="10">
        <f t="shared" si="9"/>
        <v>193.66666666666663</v>
      </c>
      <c r="N61" s="10">
        <v>22</v>
      </c>
      <c r="O61" s="10">
        <v>66</v>
      </c>
      <c r="P61" s="10">
        <v>8</v>
      </c>
      <c r="Q61" s="10">
        <v>200</v>
      </c>
      <c r="R61" s="12">
        <v>3.2549999999999999</v>
      </c>
      <c r="S61">
        <f t="shared" si="10"/>
        <v>-0.15599999999999881</v>
      </c>
      <c r="T61">
        <f t="shared" si="11"/>
        <v>3.8035093167701866</v>
      </c>
      <c r="U61">
        <v>1</v>
      </c>
      <c r="V61">
        <f t="shared" si="12"/>
        <v>3.3844257943575551</v>
      </c>
      <c r="W61" s="7">
        <f t="shared" si="13"/>
        <v>8.0010559006211679E-3</v>
      </c>
    </row>
    <row r="62" spans="1:23" ht="15.75" thickBot="1" x14ac:dyDescent="0.3">
      <c r="A62" s="9" t="s">
        <v>110</v>
      </c>
      <c r="B62" s="9" t="s">
        <v>79</v>
      </c>
      <c r="C62" s="10">
        <v>156</v>
      </c>
      <c r="D62" s="11">
        <v>0.34100000000000003</v>
      </c>
      <c r="E62" s="10">
        <v>65</v>
      </c>
      <c r="F62" s="10">
        <v>3.29</v>
      </c>
      <c r="G62" s="10">
        <f t="shared" si="7"/>
        <v>3.292682926829269</v>
      </c>
      <c r="H62" s="10">
        <v>3.85</v>
      </c>
      <c r="I62" s="10">
        <f t="shared" si="8"/>
        <v>3.8459943714821763</v>
      </c>
      <c r="J62" s="10">
        <v>3.83</v>
      </c>
      <c r="K62" s="6">
        <v>0.128</v>
      </c>
      <c r="L62" s="10">
        <v>177.2</v>
      </c>
      <c r="M62" s="10">
        <f t="shared" si="9"/>
        <v>177.66666666666663</v>
      </c>
      <c r="N62" s="10">
        <v>20</v>
      </c>
      <c r="O62" s="10">
        <v>69</v>
      </c>
      <c r="P62" s="10">
        <v>4</v>
      </c>
      <c r="Q62" s="10">
        <v>187</v>
      </c>
      <c r="R62" s="12">
        <v>3.2549999999999999</v>
      </c>
      <c r="S62">
        <f t="shared" si="10"/>
        <v>-0.18799999999999883</v>
      </c>
      <c r="T62">
        <f t="shared" si="11"/>
        <v>3.8337584650112868</v>
      </c>
      <c r="U62">
        <v>1</v>
      </c>
      <c r="V62">
        <f t="shared" si="12"/>
        <v>3.2821699922920229</v>
      </c>
      <c r="W62" s="7">
        <f t="shared" si="13"/>
        <v>1.051293453724611E-2</v>
      </c>
    </row>
    <row r="63" spans="1:23" ht="15.75" thickBot="1" x14ac:dyDescent="0.3">
      <c r="A63" s="9" t="s">
        <v>111</v>
      </c>
      <c r="B63" s="9" t="s">
        <v>112</v>
      </c>
      <c r="C63" s="10">
        <v>156</v>
      </c>
      <c r="D63" s="11">
        <v>0.30599999999999999</v>
      </c>
      <c r="E63" s="10">
        <v>98</v>
      </c>
      <c r="F63" s="10">
        <v>5.52</v>
      </c>
      <c r="G63" s="10">
        <f t="shared" si="7"/>
        <v>5.5240083507306901</v>
      </c>
      <c r="H63" s="10">
        <v>4.29</v>
      </c>
      <c r="I63" s="10">
        <f t="shared" si="8"/>
        <v>4.2884029227557416</v>
      </c>
      <c r="J63" s="10">
        <v>4.28</v>
      </c>
      <c r="K63" s="6">
        <v>0.128</v>
      </c>
      <c r="L63" s="10">
        <v>159.19999999999999</v>
      </c>
      <c r="M63" s="10">
        <f t="shared" si="9"/>
        <v>159.66666666666663</v>
      </c>
      <c r="N63" s="10">
        <v>20</v>
      </c>
      <c r="O63" s="10">
        <v>49</v>
      </c>
      <c r="P63" s="10">
        <v>8</v>
      </c>
      <c r="Q63" s="10">
        <v>133</v>
      </c>
      <c r="R63" s="12">
        <v>3.2549999999999999</v>
      </c>
      <c r="S63">
        <f t="shared" si="10"/>
        <v>-0.18799999999999883</v>
      </c>
      <c r="T63">
        <f t="shared" si="11"/>
        <v>4.2760804020100505</v>
      </c>
      <c r="U63">
        <v>1</v>
      </c>
      <c r="V63">
        <f t="shared" si="12"/>
        <v>5.5123067678161171</v>
      </c>
      <c r="W63" s="7">
        <f t="shared" si="13"/>
        <v>1.1701582914573017E-2</v>
      </c>
    </row>
    <row r="64" spans="1:23" ht="15.75" thickBot="1" x14ac:dyDescent="0.3">
      <c r="A64" s="9" t="s">
        <v>113</v>
      </c>
      <c r="B64" s="9" t="s">
        <v>85</v>
      </c>
      <c r="C64" s="10">
        <v>170</v>
      </c>
      <c r="D64" s="11">
        <v>0.308</v>
      </c>
      <c r="E64" s="10">
        <v>85</v>
      </c>
      <c r="F64" s="10">
        <v>4.1399999999999997</v>
      </c>
      <c r="G64" s="10">
        <f t="shared" si="7"/>
        <v>4.1425992779783405</v>
      </c>
      <c r="H64" s="10">
        <v>4.03</v>
      </c>
      <c r="I64" s="10">
        <f t="shared" si="8"/>
        <v>4.0293682310469316</v>
      </c>
      <c r="J64" s="10">
        <v>4</v>
      </c>
      <c r="K64" s="6">
        <v>0.129</v>
      </c>
      <c r="L64" s="10">
        <v>184.2</v>
      </c>
      <c r="M64" s="10">
        <f t="shared" si="9"/>
        <v>184.66666666666663</v>
      </c>
      <c r="N64" s="10">
        <v>22</v>
      </c>
      <c r="O64" s="10">
        <v>48</v>
      </c>
      <c r="P64" s="10">
        <v>5</v>
      </c>
      <c r="Q64" s="10">
        <v>151</v>
      </c>
      <c r="R64" s="12">
        <v>3.2549999999999999</v>
      </c>
      <c r="S64">
        <f t="shared" si="10"/>
        <v>-0.41000000000000014</v>
      </c>
      <c r="T64">
        <f t="shared" si="11"/>
        <v>4.0023941368078173</v>
      </c>
      <c r="U64">
        <v>1</v>
      </c>
      <c r="V64">
        <f t="shared" si="12"/>
        <v>4.1205434147861579</v>
      </c>
      <c r="W64" s="7">
        <f t="shared" si="13"/>
        <v>2.2055863192182557E-2</v>
      </c>
    </row>
    <row r="65" spans="1:23" ht="15.75" thickBot="1" x14ac:dyDescent="0.3">
      <c r="A65" s="9" t="s">
        <v>114</v>
      </c>
      <c r="B65" s="9" t="s">
        <v>95</v>
      </c>
      <c r="C65" s="10">
        <v>162</v>
      </c>
      <c r="D65" s="11">
        <v>0.35599999999999998</v>
      </c>
      <c r="E65" s="10">
        <v>70</v>
      </c>
      <c r="F65" s="10">
        <v>4.45</v>
      </c>
      <c r="G65" s="10">
        <f t="shared" si="7"/>
        <v>4.4470588235294128</v>
      </c>
      <c r="H65" s="10">
        <v>4.99</v>
      </c>
      <c r="I65" s="10">
        <f t="shared" si="8"/>
        <v>4.9914705882352948</v>
      </c>
      <c r="J65" s="10">
        <v>4.96</v>
      </c>
      <c r="K65" s="6">
        <v>0.13</v>
      </c>
      <c r="L65" s="10">
        <v>141.19999999999999</v>
      </c>
      <c r="M65" s="10">
        <f t="shared" si="9"/>
        <v>141.66666666666663</v>
      </c>
      <c r="N65" s="10">
        <v>21</v>
      </c>
      <c r="O65" s="10">
        <v>49</v>
      </c>
      <c r="P65" s="10">
        <v>4</v>
      </c>
      <c r="Q65" s="10">
        <v>93</v>
      </c>
      <c r="R65" s="12">
        <v>3.2549999999999999</v>
      </c>
      <c r="S65">
        <f t="shared" si="10"/>
        <v>-0.42599999999999838</v>
      </c>
      <c r="T65">
        <f t="shared" si="11"/>
        <v>4.9579886685552417</v>
      </c>
      <c r="U65">
        <v>1</v>
      </c>
      <c r="V65">
        <f t="shared" si="12"/>
        <v>4.4171633986002341</v>
      </c>
      <c r="W65" s="7">
        <f t="shared" si="13"/>
        <v>2.9895424929178738E-2</v>
      </c>
    </row>
    <row r="66" spans="1:23" ht="15.75" thickBot="1" x14ac:dyDescent="0.3">
      <c r="A66" s="9" t="s">
        <v>115</v>
      </c>
      <c r="B66" s="9" t="s">
        <v>13</v>
      </c>
      <c r="C66" s="10">
        <v>131</v>
      </c>
      <c r="D66" s="11">
        <v>0.47499999999999998</v>
      </c>
      <c r="E66" s="10">
        <v>49</v>
      </c>
      <c r="F66" s="10">
        <v>4.2300000000000004</v>
      </c>
      <c r="G66" s="10">
        <f t="shared" ref="G66:G97" si="14">E66*9/M66</f>
        <v>4.2268370607028762</v>
      </c>
      <c r="H66" s="10">
        <v>4.0199999999999996</v>
      </c>
      <c r="I66" s="10">
        <f t="shared" ref="I66:I97" si="15">(13*N66+3*(O66+P66)-2*(Q66))/M66+R66</f>
        <v>4.0217731629392972</v>
      </c>
      <c r="J66" s="10">
        <v>3.98</v>
      </c>
      <c r="K66" s="6">
        <v>0.13</v>
      </c>
      <c r="L66" s="10">
        <v>104.1</v>
      </c>
      <c r="M66" s="10">
        <f t="shared" ref="M66:M97" si="16">(L66-_xlfn.FLOOR.MATH(L66))*10/3+_xlfn.FLOOR.MATH(L66)</f>
        <v>104.33333333333331</v>
      </c>
      <c r="N66" s="10">
        <v>17</v>
      </c>
      <c r="O66" s="10">
        <v>28</v>
      </c>
      <c r="P66" s="10">
        <v>3</v>
      </c>
      <c r="Q66" s="10">
        <v>117</v>
      </c>
      <c r="R66" s="12">
        <v>3.2549999999999999</v>
      </c>
      <c r="S66">
        <f t="shared" ref="S66:S97" si="17">C66*0.127-N66</f>
        <v>-0.36299999999999955</v>
      </c>
      <c r="T66">
        <f t="shared" ref="T66:T97" si="18">(13*(N66+S66)+3*(O66+P66)-2*Q66)/L66+R66</f>
        <v>3.9781604226705092</v>
      </c>
      <c r="U66">
        <v>1</v>
      </c>
      <c r="V66">
        <f t="shared" ref="V66:V97" si="19">S66*(2.101-U66)*9/L66+G66</f>
        <v>4.1922840635847205</v>
      </c>
      <c r="W66" s="7">
        <f t="shared" ref="W66:W97" si="20">G66-V66</f>
        <v>3.4552997118155737E-2</v>
      </c>
    </row>
    <row r="67" spans="1:23" ht="15.75" thickBot="1" x14ac:dyDescent="0.3">
      <c r="A67" s="9" t="s">
        <v>117</v>
      </c>
      <c r="B67" s="9" t="s">
        <v>89</v>
      </c>
      <c r="C67" s="10">
        <v>138</v>
      </c>
      <c r="D67" s="11">
        <v>0.35</v>
      </c>
      <c r="E67" s="10">
        <v>66</v>
      </c>
      <c r="F67" s="10">
        <v>4.7</v>
      </c>
      <c r="G67" s="10">
        <f t="shared" si="14"/>
        <v>4.7018469656992092</v>
      </c>
      <c r="H67" s="10">
        <v>4.96</v>
      </c>
      <c r="I67" s="10">
        <f t="shared" si="15"/>
        <v>4.9647625329815304</v>
      </c>
      <c r="J67" s="10">
        <v>4.92</v>
      </c>
      <c r="K67" s="6">
        <v>0.13</v>
      </c>
      <c r="L67" s="10">
        <v>126.1</v>
      </c>
      <c r="M67" s="10">
        <f t="shared" si="16"/>
        <v>126.33333333333331</v>
      </c>
      <c r="N67" s="10">
        <v>18</v>
      </c>
      <c r="O67" s="10">
        <v>58</v>
      </c>
      <c r="P67" s="10">
        <v>6</v>
      </c>
      <c r="Q67" s="10">
        <v>105</v>
      </c>
      <c r="R67" s="12">
        <v>3.2549999999999999</v>
      </c>
      <c r="S67">
        <f t="shared" si="17"/>
        <v>-0.4740000000000002</v>
      </c>
      <c r="T67">
        <f t="shared" si="18"/>
        <v>4.9190602696272796</v>
      </c>
      <c r="U67">
        <v>1</v>
      </c>
      <c r="V67">
        <f t="shared" si="19"/>
        <v>4.6645998126460766</v>
      </c>
      <c r="W67" s="7">
        <f t="shared" si="20"/>
        <v>3.7247153053132642E-2</v>
      </c>
    </row>
    <row r="68" spans="1:23" ht="15.75" thickBot="1" x14ac:dyDescent="0.3">
      <c r="A68" s="9" t="s">
        <v>118</v>
      </c>
      <c r="B68" s="9" t="s">
        <v>13</v>
      </c>
      <c r="C68" s="10">
        <v>183</v>
      </c>
      <c r="D68" s="11">
        <v>0.36299999999999999</v>
      </c>
      <c r="E68" s="10">
        <v>79</v>
      </c>
      <c r="F68" s="10">
        <v>3.66</v>
      </c>
      <c r="G68" s="10">
        <f t="shared" si="14"/>
        <v>3.6649484536082473</v>
      </c>
      <c r="H68" s="10">
        <v>3.33</v>
      </c>
      <c r="I68" s="10">
        <f t="shared" si="15"/>
        <v>3.332319587628866</v>
      </c>
      <c r="J68" s="10">
        <v>3.28</v>
      </c>
      <c r="K68" s="6">
        <v>0.13100000000000001</v>
      </c>
      <c r="L68" s="10">
        <v>194</v>
      </c>
      <c r="M68" s="10">
        <f t="shared" si="16"/>
        <v>194</v>
      </c>
      <c r="N68" s="10">
        <v>24</v>
      </c>
      <c r="O68" s="10">
        <v>48</v>
      </c>
      <c r="P68" s="10">
        <v>9</v>
      </c>
      <c r="Q68" s="10">
        <v>234</v>
      </c>
      <c r="R68" s="12">
        <v>3.2549999999999999</v>
      </c>
      <c r="S68">
        <f t="shared" si="17"/>
        <v>-0.75900000000000034</v>
      </c>
      <c r="T68">
        <f t="shared" si="18"/>
        <v>3.2814587628865977</v>
      </c>
      <c r="U68">
        <v>1</v>
      </c>
      <c r="V68">
        <f t="shared" si="19"/>
        <v>3.626180768041237</v>
      </c>
      <c r="W68" s="7">
        <f t="shared" si="20"/>
        <v>3.8767685567010268E-2</v>
      </c>
    </row>
    <row r="69" spans="1:23" ht="15.75" thickBot="1" x14ac:dyDescent="0.3">
      <c r="A69" s="9" t="s">
        <v>116</v>
      </c>
      <c r="B69" s="9" t="s">
        <v>58</v>
      </c>
      <c r="C69" s="10">
        <v>262</v>
      </c>
      <c r="D69" s="11">
        <v>0.52500000000000002</v>
      </c>
      <c r="E69" s="10">
        <v>87</v>
      </c>
      <c r="F69" s="10">
        <v>4.54</v>
      </c>
      <c r="G69" s="10">
        <f t="shared" si="14"/>
        <v>4.5435203094777572</v>
      </c>
      <c r="H69" s="10">
        <v>5.15</v>
      </c>
      <c r="I69" s="10">
        <f t="shared" si="15"/>
        <v>5.1524854932301745</v>
      </c>
      <c r="J69" s="10">
        <v>5.0999999999999996</v>
      </c>
      <c r="K69" s="6">
        <v>0.13</v>
      </c>
      <c r="L69" s="10">
        <v>172.1</v>
      </c>
      <c r="M69" s="10">
        <f t="shared" si="16"/>
        <v>172.33333333333331</v>
      </c>
      <c r="N69" s="10">
        <v>34</v>
      </c>
      <c r="O69" s="10">
        <v>53</v>
      </c>
      <c r="P69" s="10">
        <v>16</v>
      </c>
      <c r="Q69" s="10">
        <v>161</v>
      </c>
      <c r="R69" s="12">
        <v>3.2549999999999999</v>
      </c>
      <c r="S69">
        <f t="shared" si="17"/>
        <v>-0.72599999999999909</v>
      </c>
      <c r="T69">
        <f t="shared" si="18"/>
        <v>5.1002178965717606</v>
      </c>
      <c r="U69">
        <v>1</v>
      </c>
      <c r="V69">
        <f t="shared" si="19"/>
        <v>4.5017194146491688</v>
      </c>
      <c r="W69" s="7">
        <f t="shared" si="20"/>
        <v>4.1800894828588397E-2</v>
      </c>
    </row>
    <row r="70" spans="1:23" ht="15.75" thickBot="1" x14ac:dyDescent="0.3">
      <c r="A70" s="9" t="s">
        <v>119</v>
      </c>
      <c r="B70" s="9" t="s">
        <v>46</v>
      </c>
      <c r="C70" s="10">
        <v>183</v>
      </c>
      <c r="D70" s="11">
        <v>0.377</v>
      </c>
      <c r="E70" s="10">
        <v>82</v>
      </c>
      <c r="F70" s="10">
        <v>4.6399999999999997</v>
      </c>
      <c r="G70" s="10">
        <f t="shared" si="14"/>
        <v>4.6415094339622645</v>
      </c>
      <c r="H70" s="10">
        <v>4.42</v>
      </c>
      <c r="I70" s="10">
        <f t="shared" si="15"/>
        <v>4.4185220125786167</v>
      </c>
      <c r="J70" s="10">
        <v>4.3600000000000003</v>
      </c>
      <c r="K70" s="6">
        <v>0.13100000000000001</v>
      </c>
      <c r="L70" s="10">
        <v>159</v>
      </c>
      <c r="M70" s="10">
        <f t="shared" si="16"/>
        <v>159</v>
      </c>
      <c r="N70" s="10">
        <v>24</v>
      </c>
      <c r="O70" s="10">
        <v>46</v>
      </c>
      <c r="P70" s="10">
        <v>11</v>
      </c>
      <c r="Q70" s="10">
        <v>149</v>
      </c>
      <c r="R70" s="12">
        <v>3.2549999999999999</v>
      </c>
      <c r="S70">
        <f t="shared" si="17"/>
        <v>-0.75900000000000034</v>
      </c>
      <c r="T70">
        <f t="shared" si="18"/>
        <v>4.3564654088050307</v>
      </c>
      <c r="U70">
        <v>1</v>
      </c>
      <c r="V70">
        <f t="shared" si="19"/>
        <v>4.594207981132076</v>
      </c>
      <c r="W70" s="7">
        <f t="shared" si="20"/>
        <v>4.7301452830188495E-2</v>
      </c>
    </row>
    <row r="71" spans="1:23" ht="15.75" thickBot="1" x14ac:dyDescent="0.3">
      <c r="A71" s="9" t="s">
        <v>120</v>
      </c>
      <c r="B71" s="9" t="s">
        <v>76</v>
      </c>
      <c r="C71" s="10">
        <v>212</v>
      </c>
      <c r="D71" s="11">
        <v>0.377</v>
      </c>
      <c r="E71" s="10">
        <v>80</v>
      </c>
      <c r="F71" s="10">
        <v>3.6</v>
      </c>
      <c r="G71" s="10">
        <f t="shared" si="14"/>
        <v>3.6</v>
      </c>
      <c r="H71" s="10">
        <v>4.28</v>
      </c>
      <c r="I71" s="10">
        <f t="shared" si="15"/>
        <v>4.2799999999999994</v>
      </c>
      <c r="J71" s="10">
        <v>4.21</v>
      </c>
      <c r="K71" s="6">
        <v>0.13200000000000001</v>
      </c>
      <c r="L71" s="10">
        <v>200</v>
      </c>
      <c r="M71" s="10">
        <f t="shared" si="16"/>
        <v>200</v>
      </c>
      <c r="N71" s="10">
        <v>28</v>
      </c>
      <c r="O71" s="10">
        <v>59</v>
      </c>
      <c r="P71" s="10">
        <v>12</v>
      </c>
      <c r="Q71" s="10">
        <v>186</v>
      </c>
      <c r="R71" s="12">
        <v>3.2549999999999999</v>
      </c>
      <c r="S71">
        <f t="shared" si="17"/>
        <v>-1.0760000000000005</v>
      </c>
      <c r="T71">
        <f t="shared" si="18"/>
        <v>4.2100599999999995</v>
      </c>
      <c r="U71">
        <v>1</v>
      </c>
      <c r="V71">
        <f t="shared" si="19"/>
        <v>3.5466895800000002</v>
      </c>
      <c r="W71" s="7">
        <f t="shared" si="20"/>
        <v>5.3310419999999858E-2</v>
      </c>
    </row>
    <row r="72" spans="1:23" ht="15.75" thickBot="1" x14ac:dyDescent="0.3">
      <c r="A72" s="9" t="s">
        <v>123</v>
      </c>
      <c r="B72" s="9" t="s">
        <v>92</v>
      </c>
      <c r="C72" s="10">
        <v>113</v>
      </c>
      <c r="D72" s="11">
        <v>0.37</v>
      </c>
      <c r="E72" s="10">
        <v>42</v>
      </c>
      <c r="F72" s="10">
        <v>3.29</v>
      </c>
      <c r="G72" s="10">
        <f t="shared" si="14"/>
        <v>3.2869565217391306</v>
      </c>
      <c r="H72" s="10">
        <v>3.92</v>
      </c>
      <c r="I72" s="10">
        <f t="shared" si="15"/>
        <v>3.9158695652173909</v>
      </c>
      <c r="J72" s="10">
        <v>3.84</v>
      </c>
      <c r="K72" s="6">
        <v>0.13300000000000001</v>
      </c>
      <c r="L72" s="10">
        <v>115</v>
      </c>
      <c r="M72" s="10">
        <f t="shared" si="16"/>
        <v>115</v>
      </c>
      <c r="N72" s="10">
        <v>15</v>
      </c>
      <c r="O72" s="10">
        <v>41</v>
      </c>
      <c r="P72" s="10">
        <v>0</v>
      </c>
      <c r="Q72" s="10">
        <v>121</v>
      </c>
      <c r="R72" s="12">
        <v>3.2549999999999999</v>
      </c>
      <c r="S72">
        <f t="shared" si="17"/>
        <v>-0.64899999999999913</v>
      </c>
      <c r="T72">
        <f t="shared" si="18"/>
        <v>3.842504347826087</v>
      </c>
      <c r="U72">
        <v>1</v>
      </c>
      <c r="V72">
        <f t="shared" si="19"/>
        <v>3.2310352956521742</v>
      </c>
      <c r="W72" s="7">
        <f t="shared" si="20"/>
        <v>5.5921226086956377E-2</v>
      </c>
    </row>
    <row r="73" spans="1:23" ht="15.75" thickBot="1" x14ac:dyDescent="0.3">
      <c r="A73" s="9" t="s">
        <v>124</v>
      </c>
      <c r="B73" s="9" t="s">
        <v>40</v>
      </c>
      <c r="C73" s="10">
        <v>143</v>
      </c>
      <c r="D73" s="11">
        <v>0.33600000000000002</v>
      </c>
      <c r="E73" s="10">
        <v>58</v>
      </c>
      <c r="F73" s="10">
        <v>3.57</v>
      </c>
      <c r="G73" s="10">
        <f t="shared" si="14"/>
        <v>3.5671981776765382</v>
      </c>
      <c r="H73" s="10">
        <v>3.83</v>
      </c>
      <c r="I73" s="10">
        <f t="shared" si="15"/>
        <v>3.829031890660592</v>
      </c>
      <c r="J73" s="10">
        <v>3.76</v>
      </c>
      <c r="K73" s="6">
        <v>0.13300000000000001</v>
      </c>
      <c r="L73" s="10">
        <v>146.1</v>
      </c>
      <c r="M73" s="10">
        <f t="shared" si="16"/>
        <v>146.33333333333331</v>
      </c>
      <c r="N73" s="10">
        <v>19</v>
      </c>
      <c r="O73" s="10">
        <v>36</v>
      </c>
      <c r="P73" s="10">
        <v>3</v>
      </c>
      <c r="Q73" s="10">
        <v>140</v>
      </c>
      <c r="R73" s="12">
        <v>3.2549999999999999</v>
      </c>
      <c r="S73">
        <f t="shared" si="17"/>
        <v>-0.83899999999999864</v>
      </c>
      <c r="T73">
        <f t="shared" si="18"/>
        <v>3.7552943189596166</v>
      </c>
      <c r="U73">
        <v>1</v>
      </c>
      <c r="V73">
        <f t="shared" si="19"/>
        <v>3.5102943378408096</v>
      </c>
      <c r="W73" s="7">
        <f t="shared" si="20"/>
        <v>5.6903839835728665E-2</v>
      </c>
    </row>
    <row r="74" spans="1:23" ht="15.75" thickBot="1" x14ac:dyDescent="0.3">
      <c r="A74" s="9" t="s">
        <v>121</v>
      </c>
      <c r="B74" s="9" t="s">
        <v>95</v>
      </c>
      <c r="C74" s="10">
        <v>174</v>
      </c>
      <c r="D74" s="11">
        <v>0.41699999999999998</v>
      </c>
      <c r="E74" s="10">
        <v>68</v>
      </c>
      <c r="F74" s="10">
        <v>4.1500000000000004</v>
      </c>
      <c r="G74" s="10">
        <f t="shared" si="14"/>
        <v>4.1538461538461542</v>
      </c>
      <c r="H74" s="10">
        <v>4.66</v>
      </c>
      <c r="I74" s="10">
        <f t="shared" si="15"/>
        <v>4.6599773755656111</v>
      </c>
      <c r="J74" s="10">
        <v>4.58</v>
      </c>
      <c r="K74" s="6">
        <v>0.13200000000000001</v>
      </c>
      <c r="L74" s="10">
        <v>147.1</v>
      </c>
      <c r="M74" s="10">
        <f t="shared" si="16"/>
        <v>147.33333333333331</v>
      </c>
      <c r="N74" s="10">
        <v>23</v>
      </c>
      <c r="O74" s="10">
        <v>60</v>
      </c>
      <c r="P74" s="10">
        <v>10</v>
      </c>
      <c r="Q74" s="10">
        <v>151</v>
      </c>
      <c r="R74" s="12">
        <v>3.2549999999999999</v>
      </c>
      <c r="S74">
        <f t="shared" si="17"/>
        <v>-0.90200000000000102</v>
      </c>
      <c r="T74">
        <f t="shared" si="18"/>
        <v>4.5824915023793338</v>
      </c>
      <c r="U74">
        <v>1</v>
      </c>
      <c r="V74">
        <f t="shared" si="19"/>
        <v>4.0930853244783769</v>
      </c>
      <c r="W74" s="7">
        <f t="shared" si="20"/>
        <v>6.0760829367777269E-2</v>
      </c>
    </row>
    <row r="75" spans="1:23" ht="15.75" thickBot="1" x14ac:dyDescent="0.3">
      <c r="A75" s="9" t="s">
        <v>122</v>
      </c>
      <c r="B75" s="9" t="s">
        <v>54</v>
      </c>
      <c r="C75" s="10">
        <v>113</v>
      </c>
      <c r="D75" s="11">
        <v>0.435</v>
      </c>
      <c r="E75" s="10">
        <v>49</v>
      </c>
      <c r="F75" s="10">
        <v>4.3</v>
      </c>
      <c r="G75" s="10">
        <f t="shared" si="14"/>
        <v>4.295454545454545</v>
      </c>
      <c r="H75" s="10">
        <v>3.8</v>
      </c>
      <c r="I75" s="10">
        <f t="shared" si="15"/>
        <v>3.8004545454545453</v>
      </c>
      <c r="J75" s="10">
        <v>3.72</v>
      </c>
      <c r="K75" s="6">
        <v>0.13300000000000001</v>
      </c>
      <c r="L75" s="10">
        <v>102.2</v>
      </c>
      <c r="M75" s="10">
        <f t="shared" si="16"/>
        <v>102.66666666666667</v>
      </c>
      <c r="N75" s="10">
        <v>15</v>
      </c>
      <c r="O75" s="10">
        <v>29</v>
      </c>
      <c r="P75" s="10">
        <v>8</v>
      </c>
      <c r="Q75" s="10">
        <v>125</v>
      </c>
      <c r="R75" s="12">
        <v>3.2549999999999999</v>
      </c>
      <c r="S75">
        <f t="shared" si="17"/>
        <v>-0.64899999999999913</v>
      </c>
      <c r="T75">
        <f t="shared" si="18"/>
        <v>3.7203913894324852</v>
      </c>
      <c r="U75">
        <v>1</v>
      </c>
      <c r="V75">
        <f t="shared" si="19"/>
        <v>4.2325294867461301</v>
      </c>
      <c r="W75" s="7">
        <f t="shared" si="20"/>
        <v>6.2925058708414916E-2</v>
      </c>
    </row>
    <row r="76" spans="1:23" ht="15.75" thickBot="1" x14ac:dyDescent="0.3">
      <c r="A76" s="9" t="s">
        <v>125</v>
      </c>
      <c r="B76" s="9" t="s">
        <v>71</v>
      </c>
      <c r="C76" s="10">
        <v>218</v>
      </c>
      <c r="D76" s="11">
        <v>0.40500000000000003</v>
      </c>
      <c r="E76" s="10">
        <v>79</v>
      </c>
      <c r="F76" s="10">
        <v>3.73</v>
      </c>
      <c r="G76" s="10">
        <f t="shared" si="14"/>
        <v>3.7290209790209796</v>
      </c>
      <c r="H76" s="10">
        <v>3.85</v>
      </c>
      <c r="I76" s="10">
        <f t="shared" si="15"/>
        <v>3.8476573426573428</v>
      </c>
      <c r="J76" s="10">
        <v>3.76</v>
      </c>
      <c r="K76" s="6">
        <v>0.13300000000000001</v>
      </c>
      <c r="L76" s="10">
        <v>190.2</v>
      </c>
      <c r="M76" s="10">
        <f t="shared" si="16"/>
        <v>190.66666666666663</v>
      </c>
      <c r="N76" s="10">
        <v>29</v>
      </c>
      <c r="O76" s="10">
        <v>36</v>
      </c>
      <c r="P76" s="10">
        <v>2</v>
      </c>
      <c r="Q76" s="10">
        <v>189</v>
      </c>
      <c r="R76" s="12">
        <v>3.2549999999999999</v>
      </c>
      <c r="S76">
        <f t="shared" si="17"/>
        <v>-1.3140000000000001</v>
      </c>
      <c r="T76">
        <f t="shared" si="18"/>
        <v>3.7593007360672974</v>
      </c>
      <c r="U76">
        <v>1</v>
      </c>
      <c r="V76">
        <f t="shared" si="19"/>
        <v>3.6605644805982669</v>
      </c>
      <c r="W76" s="7">
        <f t="shared" si="20"/>
        <v>6.845649842271273E-2</v>
      </c>
    </row>
    <row r="77" spans="1:23" ht="15.75" thickBot="1" x14ac:dyDescent="0.3">
      <c r="A77" s="9" t="s">
        <v>128</v>
      </c>
      <c r="B77" s="9" t="s">
        <v>49</v>
      </c>
      <c r="C77" s="10">
        <v>104</v>
      </c>
      <c r="D77" s="11">
        <v>0.36499999999999999</v>
      </c>
      <c r="E77" s="10">
        <v>46</v>
      </c>
      <c r="F77" s="10">
        <v>3.99</v>
      </c>
      <c r="G77" s="10">
        <f t="shared" si="14"/>
        <v>3.993569131832797</v>
      </c>
      <c r="H77" s="10">
        <v>4.01</v>
      </c>
      <c r="I77" s="10">
        <f t="shared" si="15"/>
        <v>4.0074115755627009</v>
      </c>
      <c r="J77" s="10">
        <v>3.91</v>
      </c>
      <c r="K77" s="6">
        <v>0.13500000000000001</v>
      </c>
      <c r="L77" s="10">
        <v>103.2</v>
      </c>
      <c r="M77" s="10">
        <f t="shared" si="16"/>
        <v>103.66666666666667</v>
      </c>
      <c r="N77" s="10">
        <v>14</v>
      </c>
      <c r="O77" s="10">
        <v>33</v>
      </c>
      <c r="P77" s="10">
        <v>1</v>
      </c>
      <c r="Q77" s="10">
        <v>103</v>
      </c>
      <c r="R77" s="12">
        <v>3.2549999999999999</v>
      </c>
      <c r="S77">
        <f t="shared" si="17"/>
        <v>-0.79199999999999982</v>
      </c>
      <c r="T77">
        <f t="shared" si="18"/>
        <v>3.911046511627907</v>
      </c>
      <c r="U77">
        <v>1</v>
      </c>
      <c r="V77">
        <f t="shared" si="19"/>
        <v>3.9175233178793087</v>
      </c>
      <c r="W77" s="7">
        <f t="shared" si="20"/>
        <v>7.6045813953488306E-2</v>
      </c>
    </row>
    <row r="78" spans="1:23" ht="15.75" thickBot="1" x14ac:dyDescent="0.3">
      <c r="A78" s="9" t="s">
        <v>130</v>
      </c>
      <c r="B78" s="9" t="s">
        <v>60</v>
      </c>
      <c r="C78" s="10">
        <v>185</v>
      </c>
      <c r="D78" s="11">
        <v>0.33900000000000002</v>
      </c>
      <c r="E78" s="10">
        <v>91</v>
      </c>
      <c r="F78" s="10">
        <v>4.21</v>
      </c>
      <c r="G78" s="10">
        <f t="shared" si="14"/>
        <v>4.2144082332761581</v>
      </c>
      <c r="H78" s="10">
        <v>3.8</v>
      </c>
      <c r="I78" s="10">
        <f t="shared" si="15"/>
        <v>3.8004545454545453</v>
      </c>
      <c r="J78" s="10">
        <v>3.7</v>
      </c>
      <c r="K78" s="6">
        <v>0.13500000000000001</v>
      </c>
      <c r="L78" s="10">
        <v>194.1</v>
      </c>
      <c r="M78" s="10">
        <f t="shared" si="16"/>
        <v>194.33333333333331</v>
      </c>
      <c r="N78" s="10">
        <v>25</v>
      </c>
      <c r="O78" s="10">
        <v>55</v>
      </c>
      <c r="P78" s="10">
        <v>12</v>
      </c>
      <c r="Q78" s="10">
        <v>210</v>
      </c>
      <c r="R78" s="12">
        <v>3.2549999999999999</v>
      </c>
      <c r="S78">
        <f t="shared" si="17"/>
        <v>-1.504999999999999</v>
      </c>
      <c r="T78">
        <f t="shared" si="18"/>
        <v>3.7003116950025761</v>
      </c>
      <c r="U78">
        <v>1</v>
      </c>
      <c r="V78">
        <f t="shared" si="19"/>
        <v>4.1375764712977965</v>
      </c>
      <c r="W78" s="7">
        <f t="shared" si="20"/>
        <v>7.6831761978361612E-2</v>
      </c>
    </row>
    <row r="79" spans="1:23" ht="15.75" thickBot="1" x14ac:dyDescent="0.3">
      <c r="A79" s="9" t="s">
        <v>126</v>
      </c>
      <c r="B79" s="8" t="s">
        <v>15</v>
      </c>
      <c r="C79" s="10">
        <v>172</v>
      </c>
      <c r="D79" s="11">
        <v>0.376</v>
      </c>
      <c r="E79" s="10">
        <v>88</v>
      </c>
      <c r="F79" s="10">
        <v>5.41</v>
      </c>
      <c r="G79" s="10">
        <f t="shared" si="14"/>
        <v>5.4123006833712992</v>
      </c>
      <c r="H79" s="10">
        <v>4.87</v>
      </c>
      <c r="I79" s="10">
        <f t="shared" si="15"/>
        <v>4.8677562642369026</v>
      </c>
      <c r="J79" s="10">
        <v>4.7699999999999996</v>
      </c>
      <c r="K79" s="6">
        <v>0.13400000000000001</v>
      </c>
      <c r="L79" s="10">
        <v>146.1</v>
      </c>
      <c r="M79" s="10">
        <f t="shared" si="16"/>
        <v>146.33333333333331</v>
      </c>
      <c r="N79" s="10">
        <v>23</v>
      </c>
      <c r="O79" s="10">
        <v>58</v>
      </c>
      <c r="P79" s="10">
        <v>7</v>
      </c>
      <c r="Q79" s="10">
        <v>129</v>
      </c>
      <c r="R79" s="12">
        <v>3.2549999999999999</v>
      </c>
      <c r="S79">
        <f t="shared" si="17"/>
        <v>-1.1559999999999988</v>
      </c>
      <c r="T79">
        <f t="shared" si="18"/>
        <v>4.7674709103353869</v>
      </c>
      <c r="U79">
        <v>1</v>
      </c>
      <c r="V79">
        <f t="shared" si="19"/>
        <v>5.3338968230016892</v>
      </c>
      <c r="W79" s="7">
        <f t="shared" si="20"/>
        <v>7.8403860369610001E-2</v>
      </c>
    </row>
    <row r="80" spans="1:23" ht="15.75" thickBot="1" x14ac:dyDescent="0.3">
      <c r="A80" s="9" t="s">
        <v>131</v>
      </c>
      <c r="B80" s="9" t="s">
        <v>40</v>
      </c>
      <c r="C80" s="10">
        <v>133</v>
      </c>
      <c r="D80" s="11">
        <v>0.35</v>
      </c>
      <c r="E80" s="10">
        <v>69</v>
      </c>
      <c r="F80" s="10">
        <v>4.5599999999999996</v>
      </c>
      <c r="G80" s="10">
        <f t="shared" si="14"/>
        <v>4.555012224938876</v>
      </c>
      <c r="H80" s="10">
        <v>4.03</v>
      </c>
      <c r="I80" s="10">
        <f t="shared" si="15"/>
        <v>4.0251711491442546</v>
      </c>
      <c r="J80" s="10">
        <v>3.92</v>
      </c>
      <c r="K80" s="6">
        <v>0.13500000000000001</v>
      </c>
      <c r="L80" s="10">
        <v>136.1</v>
      </c>
      <c r="M80" s="10">
        <f t="shared" si="16"/>
        <v>136.33333333333331</v>
      </c>
      <c r="N80" s="10">
        <v>18</v>
      </c>
      <c r="O80" s="10">
        <v>43</v>
      </c>
      <c r="P80" s="10">
        <v>8</v>
      </c>
      <c r="Q80" s="10">
        <v>141</v>
      </c>
      <c r="R80" s="12">
        <v>3.2549999999999999</v>
      </c>
      <c r="S80">
        <f t="shared" si="17"/>
        <v>-1.1089999999999982</v>
      </c>
      <c r="T80">
        <f t="shared" si="18"/>
        <v>3.9205620867009552</v>
      </c>
      <c r="U80">
        <v>1</v>
      </c>
      <c r="V80">
        <f t="shared" si="19"/>
        <v>4.4742695283922194</v>
      </c>
      <c r="W80" s="7">
        <f t="shared" si="20"/>
        <v>8.0742696546656667E-2</v>
      </c>
    </row>
    <row r="81" spans="1:23" ht="15.75" thickBot="1" x14ac:dyDescent="0.3">
      <c r="A81" s="9" t="s">
        <v>129</v>
      </c>
      <c r="B81" s="9" t="s">
        <v>95</v>
      </c>
      <c r="C81" s="10">
        <v>163</v>
      </c>
      <c r="D81" s="11">
        <v>0.36499999999999999</v>
      </c>
      <c r="E81" s="10">
        <v>72</v>
      </c>
      <c r="F81" s="10">
        <v>4.12</v>
      </c>
      <c r="G81" s="10">
        <f t="shared" si="14"/>
        <v>4.1186440677966107</v>
      </c>
      <c r="H81" s="10">
        <v>4.47</v>
      </c>
      <c r="I81" s="10">
        <f t="shared" si="15"/>
        <v>4.4689830508474575</v>
      </c>
      <c r="J81" s="10">
        <v>4.3600000000000003</v>
      </c>
      <c r="K81" s="6">
        <v>0.13500000000000001</v>
      </c>
      <c r="L81" s="10">
        <v>157.1</v>
      </c>
      <c r="M81" s="10">
        <f t="shared" si="16"/>
        <v>157.33333333333331</v>
      </c>
      <c r="N81" s="10">
        <v>22</v>
      </c>
      <c r="O81" s="10">
        <v>54</v>
      </c>
      <c r="P81" s="10">
        <v>9</v>
      </c>
      <c r="Q81" s="10">
        <v>142</v>
      </c>
      <c r="R81" s="12">
        <v>3.2549999999999999</v>
      </c>
      <c r="S81">
        <f t="shared" si="17"/>
        <v>-1.2989999999999995</v>
      </c>
      <c r="T81">
        <f t="shared" si="18"/>
        <v>4.3632940802036924</v>
      </c>
      <c r="U81">
        <v>1</v>
      </c>
      <c r="V81">
        <f t="shared" si="19"/>
        <v>4.0367103249576548</v>
      </c>
      <c r="W81" s="7">
        <f t="shared" si="20"/>
        <v>8.1933742838955936E-2</v>
      </c>
    </row>
    <row r="82" spans="1:23" ht="15.75" thickBot="1" x14ac:dyDescent="0.3">
      <c r="A82" s="9" t="s">
        <v>140</v>
      </c>
      <c r="B82" s="9" t="s">
        <v>51</v>
      </c>
      <c r="C82" s="10">
        <v>136</v>
      </c>
      <c r="D82" s="11">
        <v>0.254</v>
      </c>
      <c r="E82" s="10">
        <v>76</v>
      </c>
      <c r="F82" s="10">
        <v>3.45</v>
      </c>
      <c r="G82" s="10">
        <f t="shared" si="14"/>
        <v>3.4545454545454546</v>
      </c>
      <c r="H82" s="10">
        <v>3.5</v>
      </c>
      <c r="I82" s="10">
        <f t="shared" si="15"/>
        <v>3.4974242424242421</v>
      </c>
      <c r="J82" s="10">
        <v>3.39</v>
      </c>
      <c r="K82" s="6">
        <v>0.14000000000000001</v>
      </c>
      <c r="L82" s="10">
        <v>198</v>
      </c>
      <c r="M82" s="10">
        <f t="shared" si="16"/>
        <v>198</v>
      </c>
      <c r="N82" s="10">
        <v>19</v>
      </c>
      <c r="O82" s="10">
        <v>57</v>
      </c>
      <c r="P82" s="10">
        <v>10</v>
      </c>
      <c r="Q82" s="10">
        <v>200</v>
      </c>
      <c r="R82" s="12">
        <v>3.2549999999999999</v>
      </c>
      <c r="S82">
        <f t="shared" si="17"/>
        <v>-1.7280000000000015</v>
      </c>
      <c r="T82">
        <f t="shared" si="18"/>
        <v>3.3839696969696966</v>
      </c>
      <c r="U82">
        <v>1</v>
      </c>
      <c r="V82">
        <f t="shared" si="19"/>
        <v>3.368066909090909</v>
      </c>
      <c r="W82" s="7">
        <f t="shared" si="20"/>
        <v>8.6478545454545586E-2</v>
      </c>
    </row>
    <row r="83" spans="1:23" ht="15.75" thickBot="1" x14ac:dyDescent="0.3">
      <c r="A83" s="9" t="s">
        <v>127</v>
      </c>
      <c r="B83" s="9" t="s">
        <v>37</v>
      </c>
      <c r="C83" s="10">
        <v>201</v>
      </c>
      <c r="D83" s="11">
        <v>0.43</v>
      </c>
      <c r="E83" s="10">
        <v>83</v>
      </c>
      <c r="F83" s="10">
        <v>4.84</v>
      </c>
      <c r="G83" s="10">
        <f t="shared" si="14"/>
        <v>4.8401727861771064</v>
      </c>
      <c r="H83" s="10">
        <v>4.6100000000000003</v>
      </c>
      <c r="I83" s="10">
        <f t="shared" si="15"/>
        <v>4.6092116630669544</v>
      </c>
      <c r="J83" s="10">
        <v>4.49</v>
      </c>
      <c r="K83" s="6">
        <v>0.13400000000000001</v>
      </c>
      <c r="L83" s="10">
        <v>154.1</v>
      </c>
      <c r="M83" s="10">
        <f t="shared" si="16"/>
        <v>154.33333333333331</v>
      </c>
      <c r="N83" s="10">
        <v>27</v>
      </c>
      <c r="O83" s="10">
        <v>41</v>
      </c>
      <c r="P83" s="10">
        <v>5</v>
      </c>
      <c r="Q83" s="10">
        <v>140</v>
      </c>
      <c r="R83" s="12">
        <v>3.2549999999999999</v>
      </c>
      <c r="S83">
        <f t="shared" si="17"/>
        <v>-1.472999999999999</v>
      </c>
      <c r="T83">
        <f t="shared" si="18"/>
        <v>4.4869987021414666</v>
      </c>
      <c r="U83">
        <v>1</v>
      </c>
      <c r="V83">
        <f t="shared" si="19"/>
        <v>4.7454553494477096</v>
      </c>
      <c r="W83" s="7">
        <f t="shared" si="20"/>
        <v>9.4717436729396809E-2</v>
      </c>
    </row>
    <row r="84" spans="1:23" ht="15.75" thickBot="1" x14ac:dyDescent="0.3">
      <c r="A84" s="9" t="s">
        <v>139</v>
      </c>
      <c r="B84" s="9" t="s">
        <v>40</v>
      </c>
      <c r="C84" s="10">
        <v>86</v>
      </c>
      <c r="D84" s="11">
        <v>0.28199999999999997</v>
      </c>
      <c r="E84" s="10">
        <v>42</v>
      </c>
      <c r="F84" s="10">
        <v>3.43</v>
      </c>
      <c r="G84" s="10">
        <f t="shared" si="14"/>
        <v>3.425981873111783</v>
      </c>
      <c r="H84" s="10">
        <v>3.92</v>
      </c>
      <c r="I84" s="10">
        <f t="shared" si="15"/>
        <v>3.9166314199395771</v>
      </c>
      <c r="J84" s="10">
        <v>3.79</v>
      </c>
      <c r="K84" s="6">
        <v>0.14000000000000001</v>
      </c>
      <c r="L84" s="10">
        <v>110.1</v>
      </c>
      <c r="M84" s="10">
        <f t="shared" si="16"/>
        <v>110.33333333333331</v>
      </c>
      <c r="N84" s="10">
        <v>12</v>
      </c>
      <c r="O84" s="10">
        <v>40</v>
      </c>
      <c r="P84" s="10">
        <v>3</v>
      </c>
      <c r="Q84" s="10">
        <v>106</v>
      </c>
      <c r="R84" s="12">
        <v>3.2549999999999999</v>
      </c>
      <c r="S84">
        <f t="shared" si="17"/>
        <v>-1.0779999999999994</v>
      </c>
      <c r="T84">
        <f t="shared" si="18"/>
        <v>3.7907493188010899</v>
      </c>
      <c r="U84">
        <v>1</v>
      </c>
      <c r="V84">
        <f t="shared" si="19"/>
        <v>3.3289618731117829</v>
      </c>
      <c r="W84" s="7">
        <f t="shared" si="20"/>
        <v>9.7020000000000106E-2</v>
      </c>
    </row>
    <row r="85" spans="1:23" ht="15.75" thickBot="1" x14ac:dyDescent="0.3">
      <c r="A85" s="9" t="s">
        <v>137</v>
      </c>
      <c r="B85" s="9" t="s">
        <v>17</v>
      </c>
      <c r="C85" s="10">
        <v>115</v>
      </c>
      <c r="D85" s="11">
        <v>0.33700000000000002</v>
      </c>
      <c r="E85" s="10">
        <v>59</v>
      </c>
      <c r="F85" s="10">
        <v>4.3499999999999996</v>
      </c>
      <c r="G85" s="10">
        <f t="shared" si="14"/>
        <v>4.3524590163934427</v>
      </c>
      <c r="H85" s="10">
        <v>3.93</v>
      </c>
      <c r="I85" s="10">
        <f t="shared" si="15"/>
        <v>3.9271311475409836</v>
      </c>
      <c r="J85" s="10">
        <v>3.78</v>
      </c>
      <c r="K85" s="6">
        <v>0.13900000000000001</v>
      </c>
      <c r="L85" s="10">
        <v>122</v>
      </c>
      <c r="M85" s="10">
        <f t="shared" si="16"/>
        <v>122</v>
      </c>
      <c r="N85" s="10">
        <v>16</v>
      </c>
      <c r="O85" s="10">
        <v>42</v>
      </c>
      <c r="P85" s="10">
        <v>2</v>
      </c>
      <c r="Q85" s="10">
        <v>129</v>
      </c>
      <c r="R85" s="12">
        <v>3.2549999999999999</v>
      </c>
      <c r="S85">
        <f t="shared" si="17"/>
        <v>-1.3949999999999996</v>
      </c>
      <c r="T85">
        <f t="shared" si="18"/>
        <v>3.7784836065573773</v>
      </c>
      <c r="U85">
        <v>1</v>
      </c>
      <c r="V85">
        <f t="shared" si="19"/>
        <v>4.2391552868852456</v>
      </c>
      <c r="W85" s="7">
        <f t="shared" si="20"/>
        <v>0.11330372950819712</v>
      </c>
    </row>
    <row r="86" spans="1:23" ht="15.75" thickBot="1" x14ac:dyDescent="0.3">
      <c r="A86" s="9" t="s">
        <v>145</v>
      </c>
      <c r="B86" s="9" t="s">
        <v>92</v>
      </c>
      <c r="C86" s="10">
        <v>90</v>
      </c>
      <c r="D86" s="11">
        <v>0.316</v>
      </c>
      <c r="E86" s="10">
        <v>47</v>
      </c>
      <c r="F86" s="10">
        <v>3.53</v>
      </c>
      <c r="G86" s="10">
        <f t="shared" si="14"/>
        <v>3.5249999999999999</v>
      </c>
      <c r="H86" s="10">
        <v>2.91</v>
      </c>
      <c r="I86" s="10">
        <f t="shared" si="15"/>
        <v>2.9133333333333331</v>
      </c>
      <c r="J86" s="10">
        <v>2.75</v>
      </c>
      <c r="K86" s="6">
        <v>0.14399999999999999</v>
      </c>
      <c r="L86" s="10">
        <v>120</v>
      </c>
      <c r="M86" s="10">
        <f t="shared" si="16"/>
        <v>120</v>
      </c>
      <c r="N86" s="10">
        <v>13</v>
      </c>
      <c r="O86" s="10">
        <v>37</v>
      </c>
      <c r="P86" s="10">
        <v>1</v>
      </c>
      <c r="Q86" s="10">
        <v>162</v>
      </c>
      <c r="R86" s="12">
        <v>3.2549999999999999</v>
      </c>
      <c r="S86">
        <f t="shared" si="17"/>
        <v>-1.5700000000000003</v>
      </c>
      <c r="T86">
        <f t="shared" si="18"/>
        <v>2.7432500000000002</v>
      </c>
      <c r="U86">
        <v>1</v>
      </c>
      <c r="V86">
        <f t="shared" si="19"/>
        <v>3.39535725</v>
      </c>
      <c r="W86" s="7">
        <f t="shared" si="20"/>
        <v>0.12964274999999992</v>
      </c>
    </row>
    <row r="87" spans="1:23" ht="15.75" thickBot="1" x14ac:dyDescent="0.3">
      <c r="A87" s="9" t="s">
        <v>135</v>
      </c>
      <c r="B87" s="9" t="s">
        <v>87</v>
      </c>
      <c r="C87" s="10">
        <v>145</v>
      </c>
      <c r="D87" s="11">
        <v>0.39500000000000002</v>
      </c>
      <c r="E87" s="10">
        <v>62</v>
      </c>
      <c r="F87" s="10">
        <v>4.6100000000000003</v>
      </c>
      <c r="G87" s="10">
        <f t="shared" si="14"/>
        <v>4.6115702479338845</v>
      </c>
      <c r="H87" s="10">
        <v>5.3</v>
      </c>
      <c r="I87" s="10">
        <f t="shared" si="15"/>
        <v>5.3045867768595034</v>
      </c>
      <c r="J87" s="10">
        <v>5.14</v>
      </c>
      <c r="K87" s="6">
        <v>0.13800000000000001</v>
      </c>
      <c r="L87" s="10">
        <v>121</v>
      </c>
      <c r="M87" s="10">
        <f t="shared" si="16"/>
        <v>121</v>
      </c>
      <c r="N87" s="10">
        <v>20</v>
      </c>
      <c r="O87" s="10">
        <v>54</v>
      </c>
      <c r="P87" s="10">
        <v>8</v>
      </c>
      <c r="Q87" s="10">
        <v>99</v>
      </c>
      <c r="R87" s="12">
        <v>3.2549999999999999</v>
      </c>
      <c r="S87">
        <f t="shared" si="17"/>
        <v>-1.5850000000000009</v>
      </c>
      <c r="T87">
        <f t="shared" si="18"/>
        <v>5.134297520661157</v>
      </c>
      <c r="U87">
        <v>1</v>
      </c>
      <c r="V87">
        <f t="shared" si="19"/>
        <v>4.4817705371900827</v>
      </c>
      <c r="W87" s="7">
        <f t="shared" si="20"/>
        <v>0.12979971074380181</v>
      </c>
    </row>
    <row r="88" spans="1:23" ht="15.75" thickBot="1" x14ac:dyDescent="0.3">
      <c r="A88" s="9" t="s">
        <v>132</v>
      </c>
      <c r="B88" s="9" t="s">
        <v>133</v>
      </c>
      <c r="C88" s="10">
        <v>212</v>
      </c>
      <c r="D88" s="11">
        <v>0.39800000000000002</v>
      </c>
      <c r="E88" s="10">
        <v>87</v>
      </c>
      <c r="F88" s="10">
        <v>5.03</v>
      </c>
      <c r="G88" s="10">
        <f t="shared" si="14"/>
        <v>5.0299785867237699</v>
      </c>
      <c r="H88" s="10">
        <v>5.3</v>
      </c>
      <c r="I88" s="10">
        <f t="shared" si="15"/>
        <v>5.297826552462527</v>
      </c>
      <c r="J88" s="10">
        <v>5.13</v>
      </c>
      <c r="K88" s="6">
        <v>0.13700000000000001</v>
      </c>
      <c r="L88" s="10">
        <v>155.19999999999999</v>
      </c>
      <c r="M88" s="10">
        <f t="shared" si="16"/>
        <v>155.66666666666663</v>
      </c>
      <c r="N88" s="10">
        <v>29</v>
      </c>
      <c r="O88" s="10">
        <v>42</v>
      </c>
      <c r="P88" s="10">
        <v>1</v>
      </c>
      <c r="Q88" s="10">
        <v>94</v>
      </c>
      <c r="R88" s="12">
        <v>3.2549999999999999</v>
      </c>
      <c r="S88">
        <f t="shared" si="17"/>
        <v>-2.0760000000000005</v>
      </c>
      <c r="T88">
        <f t="shared" si="18"/>
        <v>5.1300773195876292</v>
      </c>
      <c r="U88">
        <v>1</v>
      </c>
      <c r="V88">
        <f t="shared" si="19"/>
        <v>4.8974329423938725</v>
      </c>
      <c r="W88" s="7">
        <f t="shared" si="20"/>
        <v>0.13254564432989735</v>
      </c>
    </row>
    <row r="89" spans="1:23" ht="15.75" thickBot="1" x14ac:dyDescent="0.3">
      <c r="A89" s="9" t="s">
        <v>138</v>
      </c>
      <c r="B89" s="9" t="s">
        <v>17</v>
      </c>
      <c r="C89" s="10">
        <v>194</v>
      </c>
      <c r="D89" s="11">
        <v>0.376</v>
      </c>
      <c r="E89" s="10">
        <v>79</v>
      </c>
      <c r="F89" s="10">
        <v>4.12</v>
      </c>
      <c r="G89" s="10">
        <f t="shared" si="14"/>
        <v>4.1177606177606183</v>
      </c>
      <c r="H89" s="10">
        <v>4.51</v>
      </c>
      <c r="I89" s="10">
        <f t="shared" si="15"/>
        <v>4.5117567567567569</v>
      </c>
      <c r="J89" s="10">
        <v>4.34</v>
      </c>
      <c r="K89" s="6">
        <v>0.13900000000000001</v>
      </c>
      <c r="L89" s="10">
        <v>172.2</v>
      </c>
      <c r="M89" s="10">
        <f t="shared" si="16"/>
        <v>172.66666666666663</v>
      </c>
      <c r="N89" s="10">
        <v>27</v>
      </c>
      <c r="O89" s="10">
        <v>55</v>
      </c>
      <c r="P89" s="10">
        <v>5</v>
      </c>
      <c r="Q89" s="10">
        <v>157</v>
      </c>
      <c r="R89" s="12">
        <v>3.2549999999999999</v>
      </c>
      <c r="S89">
        <f t="shared" si="17"/>
        <v>-2.3619999999999983</v>
      </c>
      <c r="T89">
        <f t="shared" si="18"/>
        <v>4.3368466898954701</v>
      </c>
      <c r="U89">
        <v>1</v>
      </c>
      <c r="V89">
        <f t="shared" si="19"/>
        <v>3.9818427431961583</v>
      </c>
      <c r="W89" s="7">
        <f t="shared" si="20"/>
        <v>0.13591787456446003</v>
      </c>
    </row>
    <row r="90" spans="1:23" ht="15.75" thickBot="1" x14ac:dyDescent="0.3">
      <c r="A90" s="9" t="s">
        <v>134</v>
      </c>
      <c r="B90" s="9" t="s">
        <v>73</v>
      </c>
      <c r="C90" s="10">
        <v>138</v>
      </c>
      <c r="D90" s="11">
        <v>0.45500000000000002</v>
      </c>
      <c r="E90" s="10">
        <v>57</v>
      </c>
      <c r="F90" s="10">
        <v>4.9800000000000004</v>
      </c>
      <c r="G90" s="10">
        <f t="shared" si="14"/>
        <v>4.9805825242718447</v>
      </c>
      <c r="H90" s="10">
        <v>5.43</v>
      </c>
      <c r="I90" s="10">
        <f t="shared" si="15"/>
        <v>5.4297572815533979</v>
      </c>
      <c r="J90" s="10">
        <v>5.25</v>
      </c>
      <c r="K90" s="6">
        <v>0.13800000000000001</v>
      </c>
      <c r="L90" s="10">
        <v>103</v>
      </c>
      <c r="M90" s="10">
        <f t="shared" si="16"/>
        <v>103</v>
      </c>
      <c r="N90" s="10">
        <v>19</v>
      </c>
      <c r="O90" s="10">
        <v>40</v>
      </c>
      <c r="P90" s="10">
        <v>7</v>
      </c>
      <c r="Q90" s="10">
        <v>82</v>
      </c>
      <c r="R90" s="12">
        <v>3.2549999999999999</v>
      </c>
      <c r="S90">
        <f t="shared" si="17"/>
        <v>-1.4740000000000002</v>
      </c>
      <c r="T90">
        <f t="shared" si="18"/>
        <v>5.2437184466019415</v>
      </c>
      <c r="U90">
        <v>1</v>
      </c>
      <c r="V90">
        <f t="shared" si="19"/>
        <v>4.8387779999999996</v>
      </c>
      <c r="W90" s="7">
        <f t="shared" si="20"/>
        <v>0.14180452427184509</v>
      </c>
    </row>
    <row r="91" spans="1:23" ht="15.75" thickBot="1" x14ac:dyDescent="0.3">
      <c r="A91" s="9" t="s">
        <v>153</v>
      </c>
      <c r="B91" s="9" t="s">
        <v>98</v>
      </c>
      <c r="C91" s="10">
        <v>130</v>
      </c>
      <c r="D91" s="11">
        <v>0.21099999999999999</v>
      </c>
      <c r="E91" s="10">
        <v>78</v>
      </c>
      <c r="F91" s="10">
        <v>3.25</v>
      </c>
      <c r="G91" s="10">
        <f t="shared" si="14"/>
        <v>3.25</v>
      </c>
      <c r="H91" s="10">
        <v>3.16</v>
      </c>
      <c r="I91" s="10">
        <f t="shared" si="15"/>
        <v>3.1624074074074073</v>
      </c>
      <c r="J91" s="10">
        <v>2.95</v>
      </c>
      <c r="K91" s="6">
        <v>0.154</v>
      </c>
      <c r="L91" s="10">
        <v>216</v>
      </c>
      <c r="M91" s="10">
        <f t="shared" si="16"/>
        <v>216</v>
      </c>
      <c r="N91" s="10">
        <v>20</v>
      </c>
      <c r="O91" s="10">
        <v>31</v>
      </c>
      <c r="P91" s="10">
        <v>5</v>
      </c>
      <c r="Q91" s="10">
        <v>194</v>
      </c>
      <c r="R91" s="12">
        <v>3.2549999999999999</v>
      </c>
      <c r="S91">
        <f t="shared" si="17"/>
        <v>-3.4899999999999984</v>
      </c>
      <c r="T91">
        <f t="shared" si="18"/>
        <v>2.9523611111111112</v>
      </c>
      <c r="U91">
        <v>1</v>
      </c>
      <c r="V91">
        <f t="shared" si="19"/>
        <v>3.0898962500000002</v>
      </c>
      <c r="W91" s="7">
        <f t="shared" si="20"/>
        <v>0.16010374999999977</v>
      </c>
    </row>
    <row r="92" spans="1:23" ht="15.75" thickBot="1" x14ac:dyDescent="0.3">
      <c r="A92" s="9" t="s">
        <v>136</v>
      </c>
      <c r="B92" s="9" t="s">
        <v>21</v>
      </c>
      <c r="C92" s="10">
        <v>144</v>
      </c>
      <c r="D92" s="11">
        <v>0.375</v>
      </c>
      <c r="E92" s="10">
        <v>83</v>
      </c>
      <c r="F92" s="10">
        <v>7.4</v>
      </c>
      <c r="G92" s="10">
        <f t="shared" si="14"/>
        <v>7.3960396039603964</v>
      </c>
      <c r="H92" s="10">
        <v>5.99</v>
      </c>
      <c r="I92" s="10">
        <f t="shared" si="15"/>
        <v>5.9876732673267323</v>
      </c>
      <c r="J92" s="10">
        <v>5.77</v>
      </c>
      <c r="K92" s="6">
        <v>0.13900000000000001</v>
      </c>
      <c r="L92" s="10">
        <v>101</v>
      </c>
      <c r="M92" s="10">
        <f t="shared" si="16"/>
        <v>101</v>
      </c>
      <c r="N92" s="10">
        <v>20</v>
      </c>
      <c r="O92" s="10">
        <v>41</v>
      </c>
      <c r="P92" s="10">
        <v>1</v>
      </c>
      <c r="Q92" s="10">
        <v>55</v>
      </c>
      <c r="R92" s="12">
        <v>3.2549999999999999</v>
      </c>
      <c r="S92">
        <f t="shared" si="17"/>
        <v>-1.7119999999999997</v>
      </c>
      <c r="T92">
        <f t="shared" si="18"/>
        <v>5.7673168316831687</v>
      </c>
      <c r="U92">
        <v>1</v>
      </c>
      <c r="V92">
        <f t="shared" si="19"/>
        <v>7.2280771485148518</v>
      </c>
      <c r="W92" s="7">
        <f t="shared" si="20"/>
        <v>0.16796245544554456</v>
      </c>
    </row>
    <row r="93" spans="1:23" ht="15.75" thickBot="1" x14ac:dyDescent="0.3">
      <c r="A93" s="9" t="s">
        <v>142</v>
      </c>
      <c r="B93" s="9" t="s">
        <v>58</v>
      </c>
      <c r="C93" s="10">
        <v>170</v>
      </c>
      <c r="D93" s="11">
        <v>0.40300000000000002</v>
      </c>
      <c r="E93" s="10">
        <v>84</v>
      </c>
      <c r="F93" s="10">
        <v>5.36</v>
      </c>
      <c r="G93" s="10">
        <f t="shared" si="14"/>
        <v>5.3617021276595747</v>
      </c>
      <c r="H93" s="10">
        <v>5.3</v>
      </c>
      <c r="I93" s="10">
        <f t="shared" si="15"/>
        <v>5.2975531914893619</v>
      </c>
      <c r="J93" s="10">
        <v>5.08</v>
      </c>
      <c r="K93" s="6">
        <v>0.14099999999999999</v>
      </c>
      <c r="L93" s="10">
        <v>141</v>
      </c>
      <c r="M93" s="10">
        <f t="shared" si="16"/>
        <v>141</v>
      </c>
      <c r="N93" s="10">
        <v>24</v>
      </c>
      <c r="O93" s="10">
        <v>71</v>
      </c>
      <c r="P93" s="10">
        <v>9</v>
      </c>
      <c r="Q93" s="10">
        <v>132</v>
      </c>
      <c r="R93" s="12">
        <v>3.2549999999999999</v>
      </c>
      <c r="S93">
        <f t="shared" si="17"/>
        <v>-2.41</v>
      </c>
      <c r="T93">
        <f t="shared" si="18"/>
        <v>5.0753546099290787</v>
      </c>
      <c r="U93">
        <v>1</v>
      </c>
      <c r="V93">
        <f t="shared" si="19"/>
        <v>5.1923355319148934</v>
      </c>
      <c r="W93" s="7">
        <f t="shared" si="20"/>
        <v>0.16936659574468127</v>
      </c>
    </row>
    <row r="94" spans="1:23" ht="15.75" thickBot="1" x14ac:dyDescent="0.3">
      <c r="A94" s="9" t="s">
        <v>144</v>
      </c>
      <c r="B94" s="9" t="s">
        <v>69</v>
      </c>
      <c r="C94" s="10">
        <v>133</v>
      </c>
      <c r="D94" s="11">
        <v>0.46700000000000003</v>
      </c>
      <c r="E94" s="10">
        <v>60</v>
      </c>
      <c r="F94" s="10">
        <v>4.82</v>
      </c>
      <c r="G94" s="10">
        <f t="shared" si="14"/>
        <v>4.8214285714285712</v>
      </c>
      <c r="H94" s="10">
        <v>4.25</v>
      </c>
      <c r="I94" s="10">
        <f t="shared" si="15"/>
        <v>4.2460714285714287</v>
      </c>
      <c r="J94" s="10">
        <v>4</v>
      </c>
      <c r="K94" s="6">
        <v>0.14299999999999999</v>
      </c>
      <c r="L94" s="10">
        <v>112</v>
      </c>
      <c r="M94" s="10">
        <f t="shared" si="16"/>
        <v>112</v>
      </c>
      <c r="N94" s="10">
        <v>19</v>
      </c>
      <c r="O94" s="10">
        <v>48</v>
      </c>
      <c r="P94" s="10">
        <v>8</v>
      </c>
      <c r="Q94" s="10">
        <v>152</v>
      </c>
      <c r="R94" s="12">
        <v>3.2549999999999999</v>
      </c>
      <c r="S94">
        <f t="shared" si="17"/>
        <v>-2.1089999999999982</v>
      </c>
      <c r="T94">
        <f t="shared" si="18"/>
        <v>4.0012767857142855</v>
      </c>
      <c r="U94">
        <v>1</v>
      </c>
      <c r="V94">
        <f t="shared" si="19"/>
        <v>4.6348385624999997</v>
      </c>
      <c r="W94" s="7">
        <f t="shared" si="20"/>
        <v>0.18659000892857147</v>
      </c>
    </row>
    <row r="95" spans="1:23" ht="15.75" thickBot="1" x14ac:dyDescent="0.3">
      <c r="A95" s="9" t="s">
        <v>143</v>
      </c>
      <c r="B95" s="9" t="s">
        <v>37</v>
      </c>
      <c r="C95" s="10">
        <v>183</v>
      </c>
      <c r="D95" s="11">
        <v>0.439</v>
      </c>
      <c r="E95" s="10">
        <v>79</v>
      </c>
      <c r="F95" s="10">
        <v>5</v>
      </c>
      <c r="G95" s="10">
        <f t="shared" si="14"/>
        <v>4.9953161592505859</v>
      </c>
      <c r="H95" s="10">
        <v>4.96</v>
      </c>
      <c r="I95" s="10">
        <f t="shared" si="15"/>
        <v>4.9552341920374712</v>
      </c>
      <c r="J95" s="10">
        <v>4.71</v>
      </c>
      <c r="K95" s="6">
        <v>0.14199999999999999</v>
      </c>
      <c r="L95" s="10">
        <v>142.1</v>
      </c>
      <c r="M95" s="10">
        <f t="shared" si="16"/>
        <v>142.33333333333331</v>
      </c>
      <c r="N95" s="10">
        <v>26</v>
      </c>
      <c r="O95" s="10">
        <v>56</v>
      </c>
      <c r="P95" s="10">
        <v>6</v>
      </c>
      <c r="Q95" s="10">
        <v>141</v>
      </c>
      <c r="R95" s="12">
        <v>3.2549999999999999</v>
      </c>
      <c r="S95">
        <f t="shared" si="17"/>
        <v>-2.7590000000000003</v>
      </c>
      <c r="T95">
        <f t="shared" si="18"/>
        <v>4.7056192821956362</v>
      </c>
      <c r="U95">
        <v>1</v>
      </c>
      <c r="V95">
        <f t="shared" si="19"/>
        <v>4.8029239636137104</v>
      </c>
      <c r="W95" s="7">
        <f t="shared" si="20"/>
        <v>0.19239219563687548</v>
      </c>
    </row>
    <row r="96" spans="1:23" ht="15.75" thickBot="1" x14ac:dyDescent="0.3">
      <c r="A96" s="9" t="s">
        <v>151</v>
      </c>
      <c r="B96" s="9" t="s">
        <v>85</v>
      </c>
      <c r="C96" s="10">
        <v>132</v>
      </c>
      <c r="D96" s="11">
        <v>0.28599999999999998</v>
      </c>
      <c r="E96" s="10">
        <v>65</v>
      </c>
      <c r="F96" s="10">
        <v>3.66</v>
      </c>
      <c r="G96" s="10">
        <f t="shared" si="14"/>
        <v>3.6638830897703558</v>
      </c>
      <c r="H96" s="10">
        <v>3.68</v>
      </c>
      <c r="I96" s="10">
        <f t="shared" si="15"/>
        <v>3.6808872651356994</v>
      </c>
      <c r="J96" s="10">
        <v>3.42</v>
      </c>
      <c r="K96" s="6">
        <v>0.152</v>
      </c>
      <c r="L96" s="10">
        <v>159.19999999999999</v>
      </c>
      <c r="M96" s="10">
        <f t="shared" si="16"/>
        <v>159.66666666666663</v>
      </c>
      <c r="N96" s="10">
        <v>20</v>
      </c>
      <c r="O96" s="10">
        <v>29</v>
      </c>
      <c r="P96" s="10">
        <v>11</v>
      </c>
      <c r="Q96" s="10">
        <v>156</v>
      </c>
      <c r="R96" s="12">
        <v>3.2549999999999999</v>
      </c>
      <c r="S96">
        <f t="shared" si="17"/>
        <v>-3.2360000000000007</v>
      </c>
      <c r="T96">
        <f t="shared" si="18"/>
        <v>3.4178894472361807</v>
      </c>
      <c r="U96">
        <v>1</v>
      </c>
      <c r="V96">
        <f t="shared" si="19"/>
        <v>3.4624664817301549</v>
      </c>
      <c r="W96" s="7">
        <f t="shared" si="20"/>
        <v>0.2014166080402009</v>
      </c>
    </row>
    <row r="97" spans="1:23" ht="15.75" thickBot="1" x14ac:dyDescent="0.3">
      <c r="A97" s="9" t="s">
        <v>141</v>
      </c>
      <c r="B97" s="9" t="s">
        <v>112</v>
      </c>
      <c r="C97" s="10">
        <v>277</v>
      </c>
      <c r="D97" s="11">
        <v>0.48599999999999999</v>
      </c>
      <c r="E97" s="10">
        <v>124</v>
      </c>
      <c r="F97" s="10">
        <v>6.28</v>
      </c>
      <c r="G97" s="10">
        <f t="shared" si="14"/>
        <v>6.28142589118199</v>
      </c>
      <c r="H97" s="10">
        <v>5.62</v>
      </c>
      <c r="I97" s="10">
        <f t="shared" si="15"/>
        <v>5.6189774859287063</v>
      </c>
      <c r="J97" s="10">
        <v>5.34</v>
      </c>
      <c r="K97" s="6">
        <v>0.14099999999999999</v>
      </c>
      <c r="L97" s="10">
        <v>177.2</v>
      </c>
      <c r="M97" s="10">
        <f t="shared" si="16"/>
        <v>177.66666666666663</v>
      </c>
      <c r="N97" s="10">
        <v>39</v>
      </c>
      <c r="O97" s="10">
        <v>45</v>
      </c>
      <c r="P97" s="10">
        <v>6</v>
      </c>
      <c r="Q97" s="10">
        <v>120</v>
      </c>
      <c r="R97" s="12">
        <v>3.2549999999999999</v>
      </c>
      <c r="S97">
        <f t="shared" si="17"/>
        <v>-3.820999999999998</v>
      </c>
      <c r="T97">
        <f t="shared" si="18"/>
        <v>5.3448814898419865</v>
      </c>
      <c r="U97">
        <v>1</v>
      </c>
      <c r="V97">
        <f t="shared" si="19"/>
        <v>6.0677560886989204</v>
      </c>
      <c r="W97" s="7">
        <f t="shared" si="20"/>
        <v>0.21366980248306966</v>
      </c>
    </row>
    <row r="98" spans="1:23" ht="15.75" thickBot="1" x14ac:dyDescent="0.3">
      <c r="A98" s="9" t="s">
        <v>146</v>
      </c>
      <c r="B98" s="8" t="s">
        <v>15</v>
      </c>
      <c r="C98" s="10">
        <v>192</v>
      </c>
      <c r="D98" s="11">
        <v>0.48599999999999999</v>
      </c>
      <c r="E98" s="10">
        <v>64</v>
      </c>
      <c r="F98" s="10">
        <v>3.77</v>
      </c>
      <c r="G98" s="10">
        <f t="shared" ref="G98:G128" si="21">E98*9/M98</f>
        <v>3.7729257641921405</v>
      </c>
      <c r="H98" s="10">
        <v>4.32</v>
      </c>
      <c r="I98" s="10">
        <f t="shared" ref="I98:I128" si="22">(13*N98+3*(O98+P98)-2*(Q98))/M98+R98</f>
        <v>4.3226855895196508</v>
      </c>
      <c r="J98" s="10">
        <v>4.0199999999999996</v>
      </c>
      <c r="K98" s="6">
        <v>0.14599999999999999</v>
      </c>
      <c r="L98" s="10">
        <v>152.19999999999999</v>
      </c>
      <c r="M98" s="10">
        <f t="shared" ref="M98:M129" si="23">(L98-_xlfn.FLOOR.MATH(L98))*10/3+_xlfn.FLOOR.MATH(L98)</f>
        <v>152.66666666666663</v>
      </c>
      <c r="N98" s="10">
        <v>28</v>
      </c>
      <c r="O98" s="10">
        <v>45</v>
      </c>
      <c r="P98" s="10">
        <v>4</v>
      </c>
      <c r="Q98" s="10">
        <v>174</v>
      </c>
      <c r="R98" s="12">
        <v>3.2549999999999999</v>
      </c>
      <c r="S98">
        <f t="shared" ref="S98:S128" si="24">C98*0.127-N98</f>
        <v>-3.6159999999999997</v>
      </c>
      <c r="T98">
        <f t="shared" ref="T98:T129" si="25">(13*(N98+S98)+3*(O98+P98)-2*Q98)/L98+R98</f>
        <v>4.0171024967148492</v>
      </c>
      <c r="U98">
        <v>1</v>
      </c>
      <c r="V98">
        <f t="shared" ref="V98:V129" si="26">S98*(2.101-U98)*9/L98+G98</f>
        <v>3.5375056327860959</v>
      </c>
      <c r="W98" s="7">
        <f t="shared" ref="W98:W129" si="27">G98-V98</f>
        <v>0.23542013140604467</v>
      </c>
    </row>
    <row r="99" spans="1:23" ht="15.75" thickBot="1" x14ac:dyDescent="0.3">
      <c r="A99" s="9" t="s">
        <v>148</v>
      </c>
      <c r="B99" s="9" t="s">
        <v>112</v>
      </c>
      <c r="C99" s="10">
        <v>169</v>
      </c>
      <c r="D99" s="11">
        <v>0.36299999999999999</v>
      </c>
      <c r="E99" s="10">
        <v>80</v>
      </c>
      <c r="F99" s="10">
        <v>5.0599999999999996</v>
      </c>
      <c r="G99" s="10">
        <f t="shared" si="21"/>
        <v>5.0585480093676818</v>
      </c>
      <c r="H99" s="10">
        <v>4.74</v>
      </c>
      <c r="I99" s="10">
        <f t="shared" si="22"/>
        <v>4.7444613583138171</v>
      </c>
      <c r="J99" s="10">
        <v>4.42</v>
      </c>
      <c r="K99" s="6">
        <v>0.14799999999999999</v>
      </c>
      <c r="L99" s="10">
        <v>142.1</v>
      </c>
      <c r="M99" s="10">
        <f t="shared" si="23"/>
        <v>142.33333333333331</v>
      </c>
      <c r="N99" s="10">
        <v>25</v>
      </c>
      <c r="O99" s="10">
        <v>23</v>
      </c>
      <c r="P99" s="10">
        <v>4</v>
      </c>
      <c r="Q99" s="10">
        <v>97</v>
      </c>
      <c r="R99" s="12">
        <v>3.2549999999999999</v>
      </c>
      <c r="S99">
        <f t="shared" si="24"/>
        <v>-3.536999999999999</v>
      </c>
      <c r="T99">
        <f t="shared" si="25"/>
        <v>4.4233251231527095</v>
      </c>
      <c r="U99">
        <v>1</v>
      </c>
      <c r="V99">
        <f t="shared" si="26"/>
        <v>4.8119038643993495</v>
      </c>
      <c r="W99" s="7">
        <f t="shared" si="27"/>
        <v>0.24664414496833231</v>
      </c>
    </row>
    <row r="100" spans="1:23" ht="15.75" thickBot="1" x14ac:dyDescent="0.3">
      <c r="A100" s="9" t="s">
        <v>152</v>
      </c>
      <c r="B100" s="9" t="s">
        <v>76</v>
      </c>
      <c r="C100" s="10">
        <v>177</v>
      </c>
      <c r="D100" s="11">
        <v>0.38200000000000001</v>
      </c>
      <c r="E100" s="10">
        <v>72</v>
      </c>
      <c r="F100" s="10">
        <v>3.86</v>
      </c>
      <c r="G100" s="10">
        <f t="shared" si="21"/>
        <v>3.8648111332007962</v>
      </c>
      <c r="H100" s="10">
        <v>4.12</v>
      </c>
      <c r="I100" s="10">
        <f t="shared" si="22"/>
        <v>4.1198111332007956</v>
      </c>
      <c r="J100" s="10">
        <v>3.77</v>
      </c>
      <c r="K100" s="6">
        <v>0.153</v>
      </c>
      <c r="L100" s="10">
        <v>167.2</v>
      </c>
      <c r="M100" s="10">
        <f t="shared" si="23"/>
        <v>167.66666666666663</v>
      </c>
      <c r="N100" s="10">
        <v>27</v>
      </c>
      <c r="O100" s="10">
        <v>48</v>
      </c>
      <c r="P100" s="10">
        <v>4</v>
      </c>
      <c r="Q100" s="10">
        <v>181</v>
      </c>
      <c r="R100" s="12">
        <v>3.2549999999999999</v>
      </c>
      <c r="S100">
        <f t="shared" si="24"/>
        <v>-4.5210000000000008</v>
      </c>
      <c r="T100">
        <f t="shared" si="25"/>
        <v>3.7707117224880382</v>
      </c>
      <c r="U100">
        <v>1</v>
      </c>
      <c r="V100">
        <f t="shared" si="26"/>
        <v>3.5968769884639542</v>
      </c>
      <c r="W100" s="7">
        <f t="shared" si="27"/>
        <v>0.26793414473684196</v>
      </c>
    </row>
    <row r="101" spans="1:23" ht="15.75" thickBot="1" x14ac:dyDescent="0.3">
      <c r="A101" s="9" t="s">
        <v>149</v>
      </c>
      <c r="B101" s="9" t="s">
        <v>133</v>
      </c>
      <c r="C101" s="10">
        <v>175</v>
      </c>
      <c r="D101" s="11">
        <v>0.38</v>
      </c>
      <c r="E101" s="10">
        <v>85</v>
      </c>
      <c r="F101" s="10">
        <v>5.5</v>
      </c>
      <c r="G101" s="10">
        <f t="shared" si="21"/>
        <v>5.5035971223021587</v>
      </c>
      <c r="H101" s="10">
        <v>5.43</v>
      </c>
      <c r="I101" s="10">
        <f t="shared" si="22"/>
        <v>5.4276618705035968</v>
      </c>
      <c r="J101" s="10">
        <v>5.08</v>
      </c>
      <c r="K101" s="6">
        <v>0.14899999999999999</v>
      </c>
      <c r="L101" s="10">
        <v>139</v>
      </c>
      <c r="M101" s="10">
        <f t="shared" si="23"/>
        <v>139</v>
      </c>
      <c r="N101" s="10">
        <v>26</v>
      </c>
      <c r="O101" s="10">
        <v>43</v>
      </c>
      <c r="P101" s="10">
        <v>3</v>
      </c>
      <c r="Q101" s="10">
        <v>87</v>
      </c>
      <c r="R101" s="12">
        <v>3.2549999999999999</v>
      </c>
      <c r="S101">
        <f t="shared" si="24"/>
        <v>-3.7749999999999986</v>
      </c>
      <c r="T101">
        <f t="shared" si="25"/>
        <v>5.0746043165467629</v>
      </c>
      <c r="U101">
        <v>1</v>
      </c>
      <c r="V101">
        <f t="shared" si="26"/>
        <v>5.2344857913669074</v>
      </c>
      <c r="W101" s="7">
        <f t="shared" si="27"/>
        <v>0.2691113309352513</v>
      </c>
    </row>
    <row r="102" spans="1:23" ht="15.75" thickBot="1" x14ac:dyDescent="0.3">
      <c r="A102" s="9" t="s">
        <v>147</v>
      </c>
      <c r="B102" s="9" t="s">
        <v>17</v>
      </c>
      <c r="C102" s="10">
        <v>171</v>
      </c>
      <c r="D102" s="11">
        <v>0.54600000000000004</v>
      </c>
      <c r="E102" s="10">
        <v>48</v>
      </c>
      <c r="F102" s="10">
        <v>3.64</v>
      </c>
      <c r="G102" s="10">
        <f t="shared" si="21"/>
        <v>3.6404494382022472</v>
      </c>
      <c r="H102" s="10">
        <v>4.9800000000000004</v>
      </c>
      <c r="I102" s="10">
        <f t="shared" si="22"/>
        <v>4.9825280898876407</v>
      </c>
      <c r="J102" s="10">
        <v>4.63</v>
      </c>
      <c r="K102" s="6">
        <v>0.14599999999999999</v>
      </c>
      <c r="L102" s="10">
        <v>118.2</v>
      </c>
      <c r="M102" s="10">
        <f t="shared" si="23"/>
        <v>118.66666666666667</v>
      </c>
      <c r="N102" s="10">
        <v>25</v>
      </c>
      <c r="O102" s="10">
        <v>34</v>
      </c>
      <c r="P102" s="10">
        <v>4</v>
      </c>
      <c r="Q102" s="10">
        <v>117</v>
      </c>
      <c r="R102" s="12">
        <v>3.2549999999999999</v>
      </c>
      <c r="S102">
        <f t="shared" si="24"/>
        <v>-3.2830000000000013</v>
      </c>
      <c r="T102">
        <f t="shared" si="25"/>
        <v>4.6282741116751263</v>
      </c>
      <c r="U102">
        <v>1</v>
      </c>
      <c r="V102">
        <f t="shared" si="26"/>
        <v>3.3652273823646834</v>
      </c>
      <c r="W102" s="7">
        <f t="shared" si="27"/>
        <v>0.27522205583756376</v>
      </c>
    </row>
    <row r="103" spans="1:23" ht="15.75" thickBot="1" x14ac:dyDescent="0.3">
      <c r="A103" s="9" t="s">
        <v>158</v>
      </c>
      <c r="B103" s="9" t="s">
        <v>54</v>
      </c>
      <c r="C103" s="10">
        <v>87</v>
      </c>
      <c r="D103" s="11">
        <v>0.27600000000000002</v>
      </c>
      <c r="E103" s="10">
        <v>59</v>
      </c>
      <c r="F103" s="10">
        <v>5.01</v>
      </c>
      <c r="G103" s="10">
        <f t="shared" si="21"/>
        <v>5.0094339622641506</v>
      </c>
      <c r="H103" s="10">
        <v>4.43</v>
      </c>
      <c r="I103" s="10">
        <f t="shared" si="22"/>
        <v>4.4342452830188677</v>
      </c>
      <c r="J103" s="10">
        <v>4.07</v>
      </c>
      <c r="K103" s="6">
        <v>0.161</v>
      </c>
      <c r="L103" s="10">
        <v>106</v>
      </c>
      <c r="M103" s="10">
        <f t="shared" si="23"/>
        <v>106</v>
      </c>
      <c r="N103" s="10">
        <v>14</v>
      </c>
      <c r="O103" s="10">
        <v>41</v>
      </c>
      <c r="P103" s="10">
        <v>6</v>
      </c>
      <c r="Q103" s="10">
        <v>99</v>
      </c>
      <c r="R103" s="12">
        <v>3.2549999999999999</v>
      </c>
      <c r="S103">
        <f t="shared" si="24"/>
        <v>-2.9510000000000005</v>
      </c>
      <c r="T103">
        <f t="shared" si="25"/>
        <v>4.0723301886792456</v>
      </c>
      <c r="U103">
        <v>1</v>
      </c>
      <c r="V103">
        <f t="shared" si="26"/>
        <v>4.7335711415094339</v>
      </c>
      <c r="W103" s="7">
        <f t="shared" si="27"/>
        <v>0.27586282075471669</v>
      </c>
    </row>
    <row r="104" spans="1:23" ht="15.75" thickBot="1" x14ac:dyDescent="0.3">
      <c r="A104" s="9" t="s">
        <v>150</v>
      </c>
      <c r="B104" s="9" t="s">
        <v>13</v>
      </c>
      <c r="C104" s="10">
        <v>215</v>
      </c>
      <c r="D104" s="11">
        <v>0.499</v>
      </c>
      <c r="E104" s="10">
        <v>81</v>
      </c>
      <c r="F104" s="10">
        <v>4.51</v>
      </c>
      <c r="G104" s="10">
        <f t="shared" si="21"/>
        <v>4.5092783505154648</v>
      </c>
      <c r="H104" s="10">
        <v>4.13</v>
      </c>
      <c r="I104" s="10">
        <f t="shared" si="22"/>
        <v>4.1333505154639179</v>
      </c>
      <c r="J104" s="10">
        <v>3.76</v>
      </c>
      <c r="K104" s="6">
        <v>0.14899999999999999</v>
      </c>
      <c r="L104" s="10">
        <v>161.19999999999999</v>
      </c>
      <c r="M104" s="10">
        <f t="shared" si="23"/>
        <v>161.66666666666663</v>
      </c>
      <c r="N104" s="10">
        <v>32</v>
      </c>
      <c r="O104" s="10">
        <v>34</v>
      </c>
      <c r="P104" s="10">
        <v>6</v>
      </c>
      <c r="Q104" s="10">
        <v>197</v>
      </c>
      <c r="R104" s="12">
        <v>3.2549999999999999</v>
      </c>
      <c r="S104">
        <f t="shared" si="24"/>
        <v>-4.6950000000000003</v>
      </c>
      <c r="T104">
        <f t="shared" si="25"/>
        <v>3.7572642679900743</v>
      </c>
      <c r="U104">
        <v>1</v>
      </c>
      <c r="V104">
        <f t="shared" si="26"/>
        <v>4.2206756520042985</v>
      </c>
      <c r="W104" s="7">
        <f t="shared" si="27"/>
        <v>0.28860269851116627</v>
      </c>
    </row>
    <row r="105" spans="1:23" ht="15.75" thickBot="1" x14ac:dyDescent="0.3">
      <c r="A105" s="9" t="s">
        <v>154</v>
      </c>
      <c r="B105" s="9" t="s">
        <v>56</v>
      </c>
      <c r="C105" s="10">
        <v>205</v>
      </c>
      <c r="D105" s="11">
        <v>0.378</v>
      </c>
      <c r="E105" s="10">
        <v>96</v>
      </c>
      <c r="F105" s="10">
        <v>4.46</v>
      </c>
      <c r="G105" s="10">
        <f t="shared" si="21"/>
        <v>4.4612736660929437</v>
      </c>
      <c r="H105" s="10">
        <v>4.03</v>
      </c>
      <c r="I105" s="10">
        <f t="shared" si="22"/>
        <v>4.0295266781411359</v>
      </c>
      <c r="J105" s="10">
        <v>3.63</v>
      </c>
      <c r="K105" s="6">
        <v>0.156</v>
      </c>
      <c r="L105" s="10">
        <v>193.2</v>
      </c>
      <c r="M105" s="10">
        <f t="shared" si="23"/>
        <v>193.66666666666663</v>
      </c>
      <c r="N105" s="10">
        <v>32</v>
      </c>
      <c r="O105" s="10">
        <v>45</v>
      </c>
      <c r="P105" s="10">
        <v>1</v>
      </c>
      <c r="Q105" s="10">
        <v>202</v>
      </c>
      <c r="R105" s="12">
        <v>3.2549999999999999</v>
      </c>
      <c r="S105">
        <f t="shared" si="24"/>
        <v>-5.9649999999999999</v>
      </c>
      <c r="T105">
        <f t="shared" si="25"/>
        <v>3.6300258799171843</v>
      </c>
      <c r="U105">
        <v>1</v>
      </c>
      <c r="V105">
        <f t="shared" si="26"/>
        <v>4.1553358555339379</v>
      </c>
      <c r="W105" s="7">
        <f t="shared" si="27"/>
        <v>0.30593781055900582</v>
      </c>
    </row>
    <row r="106" spans="1:23" ht="15.75" thickBot="1" x14ac:dyDescent="0.3">
      <c r="A106" s="9" t="s">
        <v>155</v>
      </c>
      <c r="B106" s="9" t="s">
        <v>54</v>
      </c>
      <c r="C106" s="10">
        <v>145</v>
      </c>
      <c r="D106" s="11">
        <v>0.41899999999999998</v>
      </c>
      <c r="E106" s="10">
        <v>64</v>
      </c>
      <c r="F106" s="10">
        <v>4.04</v>
      </c>
      <c r="G106" s="10">
        <f t="shared" si="21"/>
        <v>4.0373831775700948</v>
      </c>
      <c r="H106" s="10">
        <v>3.96</v>
      </c>
      <c r="I106" s="10">
        <f t="shared" si="22"/>
        <v>3.9629439252336449</v>
      </c>
      <c r="J106" s="10">
        <v>3.55</v>
      </c>
      <c r="K106" s="6">
        <v>0.159</v>
      </c>
      <c r="L106" s="10">
        <v>142.19999999999999</v>
      </c>
      <c r="M106" s="10">
        <f t="shared" si="23"/>
        <v>142.66666666666663</v>
      </c>
      <c r="N106" s="10">
        <v>23</v>
      </c>
      <c r="O106" s="10">
        <v>50</v>
      </c>
      <c r="P106" s="10">
        <v>6</v>
      </c>
      <c r="Q106" s="10">
        <v>183</v>
      </c>
      <c r="R106" s="12">
        <v>3.2549999999999999</v>
      </c>
      <c r="S106">
        <f t="shared" si="24"/>
        <v>-4.5850000000000009</v>
      </c>
      <c r="T106">
        <f t="shared" si="25"/>
        <v>3.5461040787623066</v>
      </c>
      <c r="U106">
        <v>1</v>
      </c>
      <c r="V106">
        <f t="shared" si="26"/>
        <v>3.7178841269371832</v>
      </c>
      <c r="W106" s="7">
        <f t="shared" si="27"/>
        <v>0.31949905063291162</v>
      </c>
    </row>
    <row r="107" spans="1:23" ht="15.75" thickBot="1" x14ac:dyDescent="0.3">
      <c r="A107" s="9" t="s">
        <v>162</v>
      </c>
      <c r="B107" s="9" t="s">
        <v>42</v>
      </c>
      <c r="C107" s="10">
        <v>108</v>
      </c>
      <c r="D107" s="11">
        <v>0.36399999999999999</v>
      </c>
      <c r="E107" s="10">
        <v>46</v>
      </c>
      <c r="F107" s="10">
        <v>3.14</v>
      </c>
      <c r="G107" s="10">
        <f t="shared" si="21"/>
        <v>3.1363636363636362</v>
      </c>
      <c r="H107" s="10">
        <v>4</v>
      </c>
      <c r="I107" s="10">
        <f t="shared" si="22"/>
        <v>3.9974242424242421</v>
      </c>
      <c r="J107" s="10">
        <v>3.58</v>
      </c>
      <c r="K107" s="6">
        <v>0.16700000000000001</v>
      </c>
      <c r="L107" s="10">
        <v>132</v>
      </c>
      <c r="M107" s="10">
        <f t="shared" si="23"/>
        <v>132</v>
      </c>
      <c r="N107" s="10">
        <v>18</v>
      </c>
      <c r="O107" s="10">
        <v>55</v>
      </c>
      <c r="P107" s="10">
        <v>11</v>
      </c>
      <c r="Q107" s="10">
        <v>167</v>
      </c>
      <c r="R107" s="12">
        <v>3.2549999999999999</v>
      </c>
      <c r="S107">
        <f t="shared" si="24"/>
        <v>-4.2839999999999989</v>
      </c>
      <c r="T107">
        <f t="shared" si="25"/>
        <v>3.5755151515151513</v>
      </c>
      <c r="U107">
        <v>1</v>
      </c>
      <c r="V107">
        <f t="shared" si="26"/>
        <v>2.8147715454545454</v>
      </c>
      <c r="W107" s="7">
        <f t="shared" si="27"/>
        <v>0.3215920909090908</v>
      </c>
    </row>
    <row r="108" spans="1:23" ht="15.75" thickBot="1" x14ac:dyDescent="0.3">
      <c r="A108" s="9" t="s">
        <v>156</v>
      </c>
      <c r="B108" s="9" t="s">
        <v>65</v>
      </c>
      <c r="C108" s="10">
        <v>162</v>
      </c>
      <c r="D108" s="11">
        <v>0.4</v>
      </c>
      <c r="E108" s="10">
        <v>71</v>
      </c>
      <c r="F108" s="10">
        <v>3.86</v>
      </c>
      <c r="G108" s="10">
        <f t="shared" si="21"/>
        <v>3.8571428571428581</v>
      </c>
      <c r="H108" s="10">
        <v>3.85</v>
      </c>
      <c r="I108" s="10">
        <f t="shared" si="22"/>
        <v>3.8465492957746479</v>
      </c>
      <c r="J108" s="10">
        <v>3.42</v>
      </c>
      <c r="K108" s="6">
        <v>0.16</v>
      </c>
      <c r="L108" s="10">
        <v>165.2</v>
      </c>
      <c r="M108" s="10">
        <f t="shared" si="23"/>
        <v>165.66666666666663</v>
      </c>
      <c r="N108" s="10">
        <v>26</v>
      </c>
      <c r="O108" s="10">
        <v>54</v>
      </c>
      <c r="P108" s="10">
        <v>6</v>
      </c>
      <c r="Q108" s="10">
        <v>210</v>
      </c>
      <c r="R108" s="12">
        <v>3.2549999999999999</v>
      </c>
      <c r="S108">
        <f t="shared" si="24"/>
        <v>-5.4259999999999984</v>
      </c>
      <c r="T108">
        <f t="shared" si="25"/>
        <v>3.4212348668280872</v>
      </c>
      <c r="U108">
        <v>1</v>
      </c>
      <c r="V108">
        <f t="shared" si="26"/>
        <v>3.5316813922518171</v>
      </c>
      <c r="W108" s="7">
        <f t="shared" si="27"/>
        <v>0.325461464891041</v>
      </c>
    </row>
    <row r="109" spans="1:23" ht="15.75" thickBot="1" x14ac:dyDescent="0.3">
      <c r="A109" s="9" t="s">
        <v>164</v>
      </c>
      <c r="B109" s="9" t="s">
        <v>73</v>
      </c>
      <c r="C109" s="10">
        <v>113</v>
      </c>
      <c r="D109" s="11">
        <v>0.33100000000000002</v>
      </c>
      <c r="E109" s="10">
        <v>36</v>
      </c>
      <c r="F109" s="10">
        <v>2.46</v>
      </c>
      <c r="G109" s="10">
        <f t="shared" si="21"/>
        <v>2.4607594936708868</v>
      </c>
      <c r="H109" s="10">
        <v>4.03</v>
      </c>
      <c r="I109" s="10">
        <f t="shared" si="22"/>
        <v>4.0296835443037979</v>
      </c>
      <c r="J109" s="10">
        <v>3.57</v>
      </c>
      <c r="K109" s="6">
        <v>0.16800000000000001</v>
      </c>
      <c r="L109" s="10">
        <v>131.19999999999999</v>
      </c>
      <c r="M109" s="10">
        <f t="shared" si="23"/>
        <v>131.66666666666663</v>
      </c>
      <c r="N109" s="10">
        <v>19</v>
      </c>
      <c r="O109" s="10">
        <v>40</v>
      </c>
      <c r="P109" s="10">
        <v>3</v>
      </c>
      <c r="Q109" s="10">
        <v>137</v>
      </c>
      <c r="R109" s="12">
        <v>3.2549999999999999</v>
      </c>
      <c r="S109">
        <f t="shared" si="24"/>
        <v>-4.6489999999999991</v>
      </c>
      <c r="T109">
        <f t="shared" si="25"/>
        <v>3.5717911585365854</v>
      </c>
      <c r="U109">
        <v>1</v>
      </c>
      <c r="V109">
        <f t="shared" si="26"/>
        <v>2.1096395165367405</v>
      </c>
      <c r="W109" s="7">
        <f t="shared" si="27"/>
        <v>0.35111997713414622</v>
      </c>
    </row>
    <row r="110" spans="1:23" ht="15.75" thickBot="1" x14ac:dyDescent="0.3">
      <c r="A110" s="9" t="s">
        <v>157</v>
      </c>
      <c r="B110" s="9" t="s">
        <v>42</v>
      </c>
      <c r="C110" s="10">
        <v>137</v>
      </c>
      <c r="D110" s="11">
        <v>0.38700000000000001</v>
      </c>
      <c r="E110" s="10">
        <v>61</v>
      </c>
      <c r="F110" s="10">
        <v>4.32</v>
      </c>
      <c r="G110" s="10">
        <f t="shared" si="21"/>
        <v>4.3228346456692917</v>
      </c>
      <c r="H110" s="10">
        <v>4.29</v>
      </c>
      <c r="I110" s="10">
        <f t="shared" si="22"/>
        <v>4.2864960629921258</v>
      </c>
      <c r="J110" s="10">
        <v>3.82</v>
      </c>
      <c r="K110" s="6">
        <v>0.161</v>
      </c>
      <c r="L110" s="10">
        <v>127</v>
      </c>
      <c r="M110" s="10">
        <f t="shared" si="23"/>
        <v>127</v>
      </c>
      <c r="N110" s="10">
        <v>22</v>
      </c>
      <c r="O110" s="10">
        <v>36</v>
      </c>
      <c r="P110" s="10">
        <v>5</v>
      </c>
      <c r="Q110" s="10">
        <v>139</v>
      </c>
      <c r="R110" s="12">
        <v>3.2549999999999999</v>
      </c>
      <c r="S110">
        <f t="shared" si="24"/>
        <v>-4.6009999999999991</v>
      </c>
      <c r="T110">
        <f t="shared" si="25"/>
        <v>3.8155275590551181</v>
      </c>
      <c r="U110">
        <v>1</v>
      </c>
      <c r="V110">
        <f t="shared" si="26"/>
        <v>3.9638479606299217</v>
      </c>
      <c r="W110" s="7">
        <f t="shared" si="27"/>
        <v>0.35898668503936992</v>
      </c>
    </row>
    <row r="111" spans="1:23" ht="15.75" thickBot="1" x14ac:dyDescent="0.3">
      <c r="A111" s="9" t="s">
        <v>163</v>
      </c>
      <c r="B111" s="9" t="s">
        <v>69</v>
      </c>
      <c r="C111" s="10">
        <v>138</v>
      </c>
      <c r="D111" s="11">
        <v>0.308</v>
      </c>
      <c r="E111" s="10">
        <v>77</v>
      </c>
      <c r="F111" s="10">
        <v>4.76</v>
      </c>
      <c r="G111" s="10">
        <f t="shared" si="21"/>
        <v>4.7574370709382166</v>
      </c>
      <c r="H111" s="10">
        <v>5.0599999999999996</v>
      </c>
      <c r="I111" s="10">
        <f t="shared" si="22"/>
        <v>5.0604919908466819</v>
      </c>
      <c r="J111" s="10">
        <v>4.57</v>
      </c>
      <c r="K111" s="6">
        <v>0.16700000000000001</v>
      </c>
      <c r="L111" s="10">
        <v>145.19999999999999</v>
      </c>
      <c r="M111" s="10">
        <f t="shared" si="23"/>
        <v>145.66666666666663</v>
      </c>
      <c r="N111" s="10">
        <v>23</v>
      </c>
      <c r="O111" s="10">
        <v>52</v>
      </c>
      <c r="P111" s="10">
        <v>10</v>
      </c>
      <c r="Q111" s="10">
        <v>111</v>
      </c>
      <c r="R111" s="12">
        <v>3.2549999999999999</v>
      </c>
      <c r="S111">
        <f t="shared" si="24"/>
        <v>-5.4740000000000002</v>
      </c>
      <c r="T111">
        <f t="shared" si="25"/>
        <v>4.5761983471074377</v>
      </c>
      <c r="U111">
        <v>1</v>
      </c>
      <c r="V111">
        <f t="shared" si="26"/>
        <v>4.3838705006902829</v>
      </c>
      <c r="W111" s="7">
        <f t="shared" si="27"/>
        <v>0.3735665702479336</v>
      </c>
    </row>
    <row r="112" spans="1:23" ht="15.75" thickBot="1" x14ac:dyDescent="0.3">
      <c r="A112" s="9" t="s">
        <v>174</v>
      </c>
      <c r="B112" s="9" t="s">
        <v>98</v>
      </c>
      <c r="C112" s="10">
        <v>104</v>
      </c>
      <c r="D112" s="11">
        <v>0.222</v>
      </c>
      <c r="E112" s="10">
        <v>65</v>
      </c>
      <c r="F112" s="10">
        <v>3.87</v>
      </c>
      <c r="G112" s="10">
        <f t="shared" si="21"/>
        <v>3.8656387665198242</v>
      </c>
      <c r="H112" s="10">
        <v>4.01</v>
      </c>
      <c r="I112" s="10">
        <f t="shared" si="22"/>
        <v>4.008303964757709</v>
      </c>
      <c r="J112" s="10">
        <v>3.51</v>
      </c>
      <c r="K112" s="6">
        <v>0.183</v>
      </c>
      <c r="L112" s="10">
        <v>151.1</v>
      </c>
      <c r="M112" s="10">
        <f t="shared" si="23"/>
        <v>151.33333333333331</v>
      </c>
      <c r="N112" s="10">
        <v>19</v>
      </c>
      <c r="O112" s="10">
        <v>37</v>
      </c>
      <c r="P112" s="10">
        <v>6</v>
      </c>
      <c r="Q112" s="10">
        <v>131</v>
      </c>
      <c r="R112" s="12">
        <v>3.2549999999999999</v>
      </c>
      <c r="S112">
        <f t="shared" si="24"/>
        <v>-5.7919999999999998</v>
      </c>
      <c r="T112">
        <f t="shared" si="25"/>
        <v>3.5111482461945731</v>
      </c>
      <c r="U112">
        <v>1</v>
      </c>
      <c r="V112">
        <f t="shared" si="26"/>
        <v>3.485804696367607</v>
      </c>
      <c r="W112" s="7">
        <f t="shared" si="27"/>
        <v>0.37983407015221715</v>
      </c>
    </row>
    <row r="113" spans="1:23" ht="15.75" thickBot="1" x14ac:dyDescent="0.3">
      <c r="A113" s="9" t="s">
        <v>168</v>
      </c>
      <c r="B113" s="9" t="s">
        <v>54</v>
      </c>
      <c r="C113" s="10">
        <v>140</v>
      </c>
      <c r="D113" s="11">
        <v>0.28899999999999998</v>
      </c>
      <c r="E113" s="10">
        <v>74</v>
      </c>
      <c r="F113" s="10">
        <v>4.24</v>
      </c>
      <c r="G113" s="10">
        <f t="shared" si="21"/>
        <v>4.2420382165605099</v>
      </c>
      <c r="H113" s="10">
        <v>4.54</v>
      </c>
      <c r="I113" s="10">
        <f t="shared" si="22"/>
        <v>4.5352547770700635</v>
      </c>
      <c r="J113" s="10">
        <v>4.0199999999999996</v>
      </c>
      <c r="K113" s="6">
        <v>0.17100000000000001</v>
      </c>
      <c r="L113" s="10">
        <v>157</v>
      </c>
      <c r="M113" s="10">
        <f t="shared" si="23"/>
        <v>157</v>
      </c>
      <c r="N113" s="10">
        <v>24</v>
      </c>
      <c r="O113" s="10">
        <v>45</v>
      </c>
      <c r="P113" s="10">
        <v>6</v>
      </c>
      <c r="Q113" s="10">
        <v>132</v>
      </c>
      <c r="R113" s="12">
        <v>3.2549999999999999</v>
      </c>
      <c r="S113">
        <f t="shared" si="24"/>
        <v>-6.2199999999999989</v>
      </c>
      <c r="T113">
        <f t="shared" si="25"/>
        <v>4.0202229299363053</v>
      </c>
      <c r="U113">
        <v>1</v>
      </c>
      <c r="V113">
        <f t="shared" si="26"/>
        <v>3.8494650955414018</v>
      </c>
      <c r="W113" s="7">
        <f t="shared" si="27"/>
        <v>0.39257312101910813</v>
      </c>
    </row>
    <row r="114" spans="1:23" ht="15.75" thickBot="1" x14ac:dyDescent="0.3">
      <c r="A114" s="9" t="s">
        <v>160</v>
      </c>
      <c r="B114" s="9" t="s">
        <v>87</v>
      </c>
      <c r="C114" s="10">
        <v>203</v>
      </c>
      <c r="D114" s="11">
        <v>0.34100000000000003</v>
      </c>
      <c r="E114" s="10">
        <v>104</v>
      </c>
      <c r="F114" s="10">
        <v>5.2</v>
      </c>
      <c r="G114" s="10">
        <f t="shared" si="21"/>
        <v>5.2</v>
      </c>
      <c r="H114" s="10">
        <v>5.28</v>
      </c>
      <c r="I114" s="10">
        <f t="shared" si="22"/>
        <v>5.277222222222222</v>
      </c>
      <c r="J114" s="10">
        <v>4.76</v>
      </c>
      <c r="K114" s="6">
        <v>0.16300000000000001</v>
      </c>
      <c r="L114" s="10">
        <v>180</v>
      </c>
      <c r="M114" s="10">
        <f t="shared" si="23"/>
        <v>180</v>
      </c>
      <c r="N114" s="10">
        <v>33</v>
      </c>
      <c r="O114" s="10">
        <v>57</v>
      </c>
      <c r="P114" s="10">
        <v>4</v>
      </c>
      <c r="Q114" s="10">
        <v>124</v>
      </c>
      <c r="R114" s="12">
        <v>3.2549999999999999</v>
      </c>
      <c r="S114">
        <f t="shared" si="24"/>
        <v>-7.2190000000000012</v>
      </c>
      <c r="T114">
        <f t="shared" si="25"/>
        <v>4.7558499999999997</v>
      </c>
      <c r="U114">
        <v>1</v>
      </c>
      <c r="V114">
        <f t="shared" si="26"/>
        <v>4.8025940499999997</v>
      </c>
      <c r="W114" s="7">
        <f t="shared" si="27"/>
        <v>0.39740595000000045</v>
      </c>
    </row>
    <row r="115" spans="1:23" ht="15.75" thickBot="1" x14ac:dyDescent="0.3">
      <c r="A115" s="9" t="s">
        <v>159</v>
      </c>
      <c r="B115" s="9" t="s">
        <v>73</v>
      </c>
      <c r="C115" s="10">
        <v>149</v>
      </c>
      <c r="D115" s="11">
        <v>0.45300000000000001</v>
      </c>
      <c r="E115" s="10">
        <v>60</v>
      </c>
      <c r="F115" s="10">
        <v>4.5999999999999996</v>
      </c>
      <c r="G115" s="10">
        <f t="shared" si="21"/>
        <v>4.6022727272727284</v>
      </c>
      <c r="H115" s="10">
        <v>4.6900000000000004</v>
      </c>
      <c r="I115" s="10">
        <f t="shared" si="22"/>
        <v>4.6868181818181824</v>
      </c>
      <c r="J115" s="10">
        <v>4.13</v>
      </c>
      <c r="K115" s="6">
        <v>0.161</v>
      </c>
      <c r="L115" s="10">
        <v>117.1</v>
      </c>
      <c r="M115" s="10">
        <f t="shared" si="23"/>
        <v>117.33333333333331</v>
      </c>
      <c r="N115" s="10">
        <v>24</v>
      </c>
      <c r="O115" s="10">
        <v>24</v>
      </c>
      <c r="P115" s="10">
        <v>6</v>
      </c>
      <c r="Q115" s="10">
        <v>117</v>
      </c>
      <c r="R115" s="12">
        <v>3.2549999999999999</v>
      </c>
      <c r="S115">
        <f t="shared" si="24"/>
        <v>-5.0769999999999982</v>
      </c>
      <c r="T115">
        <f t="shared" si="25"/>
        <v>4.1260418445772844</v>
      </c>
      <c r="U115">
        <v>1</v>
      </c>
      <c r="V115">
        <f t="shared" si="26"/>
        <v>4.17265707398494</v>
      </c>
      <c r="W115" s="7">
        <f t="shared" si="27"/>
        <v>0.42961565328778839</v>
      </c>
    </row>
    <row r="116" spans="1:23" ht="15.75" thickBot="1" x14ac:dyDescent="0.3">
      <c r="A116" s="9" t="s">
        <v>165</v>
      </c>
      <c r="B116" s="9" t="s">
        <v>65</v>
      </c>
      <c r="C116" s="10">
        <v>136</v>
      </c>
      <c r="D116" s="11">
        <v>0.377</v>
      </c>
      <c r="E116" s="10">
        <v>63</v>
      </c>
      <c r="F116" s="10">
        <v>4.55</v>
      </c>
      <c r="G116" s="10">
        <f t="shared" si="21"/>
        <v>4.5481283422459891</v>
      </c>
      <c r="H116" s="10">
        <v>4.9000000000000004</v>
      </c>
      <c r="I116" s="10">
        <f t="shared" si="22"/>
        <v>4.8993850267379679</v>
      </c>
      <c r="J116" s="10">
        <v>4.3</v>
      </c>
      <c r="K116" s="6">
        <v>0.16900000000000001</v>
      </c>
      <c r="L116" s="10">
        <v>124.2</v>
      </c>
      <c r="M116" s="10">
        <f t="shared" si="23"/>
        <v>124.66666666666667</v>
      </c>
      <c r="N116" s="10">
        <v>23</v>
      </c>
      <c r="O116" s="10">
        <v>38</v>
      </c>
      <c r="P116" s="10">
        <v>4</v>
      </c>
      <c r="Q116" s="10">
        <v>110</v>
      </c>
      <c r="R116" s="12">
        <v>3.2549999999999999</v>
      </c>
      <c r="S116">
        <f t="shared" si="24"/>
        <v>-5.7280000000000015</v>
      </c>
      <c r="T116">
        <f t="shared" si="25"/>
        <v>4.3060144927536221</v>
      </c>
      <c r="U116">
        <v>1</v>
      </c>
      <c r="V116">
        <f t="shared" si="26"/>
        <v>4.0911335596372931</v>
      </c>
      <c r="W116" s="7">
        <f t="shared" si="27"/>
        <v>0.45699478260869597</v>
      </c>
    </row>
    <row r="117" spans="1:23" ht="15.75" thickBot="1" x14ac:dyDescent="0.3">
      <c r="A117" s="9" t="s">
        <v>167</v>
      </c>
      <c r="B117" s="9" t="s">
        <v>46</v>
      </c>
      <c r="C117" s="10">
        <v>117</v>
      </c>
      <c r="D117" s="11">
        <v>0.40500000000000003</v>
      </c>
      <c r="E117" s="10">
        <v>55</v>
      </c>
      <c r="F117" s="10">
        <v>4.5599999999999996</v>
      </c>
      <c r="G117" s="10">
        <f t="shared" si="21"/>
        <v>4.5552147239263805</v>
      </c>
      <c r="H117" s="10">
        <v>4.6500000000000004</v>
      </c>
      <c r="I117" s="10">
        <f t="shared" si="22"/>
        <v>4.6537730061349691</v>
      </c>
      <c r="J117" s="10">
        <v>4.04</v>
      </c>
      <c r="K117" s="6">
        <v>0.17100000000000001</v>
      </c>
      <c r="L117" s="10">
        <v>108.2</v>
      </c>
      <c r="M117" s="10">
        <f t="shared" si="23"/>
        <v>108.66666666666667</v>
      </c>
      <c r="N117" s="10">
        <v>20</v>
      </c>
      <c r="O117" s="10">
        <v>34</v>
      </c>
      <c r="P117" s="10">
        <v>6</v>
      </c>
      <c r="Q117" s="10">
        <v>114</v>
      </c>
      <c r="R117" s="12">
        <v>3.2549999999999999</v>
      </c>
      <c r="S117">
        <f t="shared" si="24"/>
        <v>-5.141</v>
      </c>
      <c r="T117">
        <f t="shared" si="25"/>
        <v>4.0421256931608136</v>
      </c>
      <c r="U117">
        <v>1</v>
      </c>
      <c r="V117">
        <f t="shared" si="26"/>
        <v>4.0843998533163992</v>
      </c>
      <c r="W117" s="7">
        <f t="shared" si="27"/>
        <v>0.47081487060998128</v>
      </c>
    </row>
    <row r="118" spans="1:23" ht="15.75" thickBot="1" x14ac:dyDescent="0.3">
      <c r="A118" s="9" t="s">
        <v>161</v>
      </c>
      <c r="B118" s="9" t="s">
        <v>49</v>
      </c>
      <c r="C118" s="10">
        <v>153</v>
      </c>
      <c r="D118" s="11">
        <v>0.442</v>
      </c>
      <c r="E118" s="10">
        <v>81</v>
      </c>
      <c r="F118" s="10">
        <v>6.9</v>
      </c>
      <c r="G118" s="10">
        <f t="shared" si="21"/>
        <v>6.8990536277602521</v>
      </c>
      <c r="H118" s="10">
        <v>5.81</v>
      </c>
      <c r="I118" s="10">
        <f t="shared" si="22"/>
        <v>5.810205047318612</v>
      </c>
      <c r="J118" s="10">
        <v>5.13</v>
      </c>
      <c r="K118" s="6">
        <v>0.16300000000000001</v>
      </c>
      <c r="L118" s="10">
        <v>105.2</v>
      </c>
      <c r="M118" s="10">
        <f t="shared" si="23"/>
        <v>105.66666666666667</v>
      </c>
      <c r="N118" s="10">
        <v>25</v>
      </c>
      <c r="O118" s="10">
        <v>47</v>
      </c>
      <c r="P118" s="10">
        <v>0</v>
      </c>
      <c r="Q118" s="10">
        <v>98</v>
      </c>
      <c r="R118" s="12">
        <v>3.2549999999999999</v>
      </c>
      <c r="S118">
        <f t="shared" si="24"/>
        <v>-5.5689999999999991</v>
      </c>
      <c r="T118">
        <f t="shared" si="25"/>
        <v>5.1333555133079845</v>
      </c>
      <c r="U118">
        <v>1</v>
      </c>
      <c r="V118">
        <f t="shared" si="26"/>
        <v>6.3744982950606328</v>
      </c>
      <c r="W118" s="7">
        <f t="shared" si="27"/>
        <v>0.52455533269961929</v>
      </c>
    </row>
    <row r="119" spans="1:23" ht="15.75" thickBot="1" x14ac:dyDescent="0.3">
      <c r="A119" s="4" t="s">
        <v>178</v>
      </c>
      <c r="B119" s="4" t="s">
        <v>89</v>
      </c>
      <c r="C119" s="5">
        <v>76</v>
      </c>
      <c r="D119" s="6">
        <v>0.25</v>
      </c>
      <c r="E119" s="5">
        <v>62</v>
      </c>
      <c r="F119" s="5">
        <v>5.03</v>
      </c>
      <c r="G119" s="10">
        <f t="shared" si="21"/>
        <v>5.0270270270270272</v>
      </c>
      <c r="H119" s="5">
        <v>4.34</v>
      </c>
      <c r="I119" s="10">
        <f t="shared" si="22"/>
        <v>4.3360810810810815</v>
      </c>
      <c r="J119" s="5">
        <v>3.59</v>
      </c>
      <c r="K119" s="6">
        <v>0.21099999999999999</v>
      </c>
      <c r="L119" s="5">
        <v>111</v>
      </c>
      <c r="M119" s="10">
        <f t="shared" si="23"/>
        <v>111</v>
      </c>
      <c r="N119" s="5">
        <v>16</v>
      </c>
      <c r="O119" s="5">
        <v>50</v>
      </c>
      <c r="P119" s="5">
        <v>6</v>
      </c>
      <c r="Q119" s="5">
        <v>128</v>
      </c>
      <c r="R119" s="12">
        <v>3.2549999999999999</v>
      </c>
      <c r="S119">
        <f t="shared" si="24"/>
        <v>-6.347999999999999</v>
      </c>
      <c r="T119">
        <f t="shared" si="25"/>
        <v>3.5926216216216216</v>
      </c>
      <c r="U119">
        <v>1</v>
      </c>
      <c r="V119">
        <f t="shared" si="26"/>
        <v>4.4603393513513518</v>
      </c>
      <c r="W119" s="7">
        <f t="shared" si="27"/>
        <v>0.56668767567567535</v>
      </c>
    </row>
    <row r="120" spans="1:23" ht="15.75" thickBot="1" x14ac:dyDescent="0.3">
      <c r="A120" s="9" t="s">
        <v>166</v>
      </c>
      <c r="B120" s="9" t="s">
        <v>87</v>
      </c>
      <c r="C120" s="10">
        <v>200</v>
      </c>
      <c r="D120" s="11">
        <v>0.41199999999999998</v>
      </c>
      <c r="E120" s="10">
        <v>89</v>
      </c>
      <c r="F120" s="10">
        <v>5.55</v>
      </c>
      <c r="G120" s="10">
        <f t="shared" si="21"/>
        <v>5.5496535796766748</v>
      </c>
      <c r="H120" s="10">
        <v>5.98</v>
      </c>
      <c r="I120" s="10">
        <f t="shared" si="22"/>
        <v>5.9847921478060044</v>
      </c>
      <c r="J120" s="10">
        <v>5.21</v>
      </c>
      <c r="K120" s="6">
        <v>0.17</v>
      </c>
      <c r="L120" s="10">
        <v>144.1</v>
      </c>
      <c r="M120" s="10">
        <f t="shared" si="23"/>
        <v>144.33333333333331</v>
      </c>
      <c r="N120" s="10">
        <v>34</v>
      </c>
      <c r="O120" s="10">
        <v>53</v>
      </c>
      <c r="P120" s="10">
        <v>5</v>
      </c>
      <c r="Q120" s="10">
        <v>111</v>
      </c>
      <c r="R120" s="12">
        <v>3.2549999999999999</v>
      </c>
      <c r="S120">
        <f t="shared" si="24"/>
        <v>-8.6000000000000014</v>
      </c>
      <c r="T120">
        <f t="shared" si="25"/>
        <v>5.2133622484385844</v>
      </c>
      <c r="U120">
        <v>1</v>
      </c>
      <c r="V120">
        <f t="shared" si="26"/>
        <v>4.9582767580250442</v>
      </c>
      <c r="W120" s="7">
        <f t="shared" si="27"/>
        <v>0.59137682165163064</v>
      </c>
    </row>
    <row r="121" spans="1:23" ht="15.75" thickBot="1" x14ac:dyDescent="0.3">
      <c r="A121" s="9" t="s">
        <v>173</v>
      </c>
      <c r="B121" s="9" t="s">
        <v>87</v>
      </c>
      <c r="C121" s="10">
        <v>148</v>
      </c>
      <c r="D121" s="11">
        <v>0.40100000000000002</v>
      </c>
      <c r="E121" s="10">
        <v>67</v>
      </c>
      <c r="F121" s="10">
        <v>4.42</v>
      </c>
      <c r="G121" s="10">
        <f t="shared" si="21"/>
        <v>4.4229828850855748</v>
      </c>
      <c r="H121" s="10">
        <v>4.8899999999999997</v>
      </c>
      <c r="I121" s="10">
        <f t="shared" si="22"/>
        <v>4.8906968215158928</v>
      </c>
      <c r="J121" s="10">
        <v>4.1100000000000003</v>
      </c>
      <c r="K121" s="6">
        <v>0.182</v>
      </c>
      <c r="L121" s="10">
        <v>136.1</v>
      </c>
      <c r="M121" s="10">
        <f t="shared" si="23"/>
        <v>136.33333333333331</v>
      </c>
      <c r="N121" s="10">
        <v>27</v>
      </c>
      <c r="O121" s="10">
        <v>57</v>
      </c>
      <c r="P121" s="10">
        <v>1</v>
      </c>
      <c r="Q121" s="10">
        <v>151</v>
      </c>
      <c r="R121" s="12">
        <v>3.2549999999999999</v>
      </c>
      <c r="S121">
        <f t="shared" si="24"/>
        <v>-8.2040000000000006</v>
      </c>
      <c r="T121">
        <f t="shared" si="25"/>
        <v>4.1098714180749445</v>
      </c>
      <c r="U121">
        <v>1</v>
      </c>
      <c r="V121">
        <f t="shared" si="26"/>
        <v>3.825676228215626</v>
      </c>
      <c r="W121" s="7">
        <f t="shared" si="27"/>
        <v>0.59730665686994877</v>
      </c>
    </row>
    <row r="122" spans="1:23" ht="15.75" thickBot="1" x14ac:dyDescent="0.3">
      <c r="A122" s="9" t="s">
        <v>169</v>
      </c>
      <c r="B122" s="9" t="s">
        <v>34</v>
      </c>
      <c r="C122" s="10">
        <v>167</v>
      </c>
      <c r="D122" s="11">
        <v>0.47399999999999998</v>
      </c>
      <c r="E122" s="10">
        <v>78</v>
      </c>
      <c r="F122" s="10">
        <v>5.43</v>
      </c>
      <c r="G122" s="10">
        <f t="shared" si="21"/>
        <v>5.4278350515463929</v>
      </c>
      <c r="H122" s="10">
        <v>6.46</v>
      </c>
      <c r="I122" s="10">
        <f t="shared" si="22"/>
        <v>6.4637628865979391</v>
      </c>
      <c r="J122" s="10">
        <v>5.68</v>
      </c>
      <c r="K122" s="6">
        <v>0.17399999999999999</v>
      </c>
      <c r="L122" s="10">
        <v>129.1</v>
      </c>
      <c r="M122" s="10">
        <f t="shared" si="23"/>
        <v>129.33333333333331</v>
      </c>
      <c r="N122" s="10">
        <v>29</v>
      </c>
      <c r="O122" s="10">
        <v>91</v>
      </c>
      <c r="P122" s="10">
        <v>11</v>
      </c>
      <c r="Q122" s="10">
        <v>134</v>
      </c>
      <c r="R122" s="12">
        <v>3.2549999999999999</v>
      </c>
      <c r="S122">
        <f t="shared" si="24"/>
        <v>-7.7910000000000004</v>
      </c>
      <c r="T122">
        <f t="shared" si="25"/>
        <v>5.6850309837335402</v>
      </c>
      <c r="U122">
        <v>1</v>
      </c>
      <c r="V122">
        <f t="shared" si="26"/>
        <v>4.8298411011203664</v>
      </c>
      <c r="W122" s="7">
        <f t="shared" si="27"/>
        <v>0.59799395042602654</v>
      </c>
    </row>
    <row r="123" spans="1:23" ht="15.75" thickBot="1" x14ac:dyDescent="0.3">
      <c r="A123" s="9" t="s">
        <v>170</v>
      </c>
      <c r="B123" s="8" t="s">
        <v>171</v>
      </c>
      <c r="C123" s="10">
        <v>231</v>
      </c>
      <c r="D123" s="11">
        <v>0.45700000000000002</v>
      </c>
      <c r="E123" s="10">
        <v>100</v>
      </c>
      <c r="F123" s="10">
        <v>4.88</v>
      </c>
      <c r="G123" s="10">
        <f t="shared" si="21"/>
        <v>4.8824593128390603</v>
      </c>
      <c r="H123" s="10">
        <v>5.27</v>
      </c>
      <c r="I123" s="10">
        <f t="shared" si="22"/>
        <v>5.2676582278481012</v>
      </c>
      <c r="J123" s="10">
        <v>4.45</v>
      </c>
      <c r="K123" s="6">
        <v>0.17699999999999999</v>
      </c>
      <c r="L123" s="10">
        <v>184.1</v>
      </c>
      <c r="M123" s="10">
        <f t="shared" si="23"/>
        <v>184.33333333333331</v>
      </c>
      <c r="N123" s="10">
        <v>41</v>
      </c>
      <c r="O123" s="10">
        <v>73</v>
      </c>
      <c r="P123" s="10">
        <v>9</v>
      </c>
      <c r="Q123" s="10">
        <v>204</v>
      </c>
      <c r="R123" s="12">
        <v>3.2549999999999999</v>
      </c>
      <c r="S123">
        <f t="shared" si="24"/>
        <v>-11.663</v>
      </c>
      <c r="T123">
        <f t="shared" si="25"/>
        <v>4.4466404128191197</v>
      </c>
      <c r="U123">
        <v>1</v>
      </c>
      <c r="V123">
        <f t="shared" si="26"/>
        <v>4.2547098994767572</v>
      </c>
      <c r="W123" s="7">
        <f t="shared" si="27"/>
        <v>0.62774941336230317</v>
      </c>
    </row>
    <row r="124" spans="1:23" ht="15.75" thickBot="1" x14ac:dyDescent="0.3">
      <c r="A124" s="9" t="s">
        <v>177</v>
      </c>
      <c r="B124" s="9" t="s">
        <v>51</v>
      </c>
      <c r="C124" s="10">
        <v>124</v>
      </c>
      <c r="D124" s="11">
        <v>0.29399999999999998</v>
      </c>
      <c r="E124" s="10">
        <v>88</v>
      </c>
      <c r="F124" s="10">
        <v>5.09</v>
      </c>
      <c r="G124" s="10">
        <f t="shared" si="21"/>
        <v>5.087794432548181</v>
      </c>
      <c r="H124" s="10">
        <v>4.37</v>
      </c>
      <c r="I124" s="10">
        <f t="shared" si="22"/>
        <v>4.3727730192719489</v>
      </c>
      <c r="J124" s="10">
        <v>3.52</v>
      </c>
      <c r="K124" s="6">
        <v>0.21</v>
      </c>
      <c r="L124" s="10">
        <v>155.19999999999999</v>
      </c>
      <c r="M124" s="10">
        <f t="shared" si="23"/>
        <v>155.66666666666663</v>
      </c>
      <c r="N124" s="10">
        <v>26</v>
      </c>
      <c r="O124" s="10">
        <v>55</v>
      </c>
      <c r="P124" s="10">
        <v>9</v>
      </c>
      <c r="Q124" s="10">
        <v>178</v>
      </c>
      <c r="R124" s="12">
        <v>3.2549999999999999</v>
      </c>
      <c r="S124">
        <f t="shared" si="24"/>
        <v>-10.251999999999999</v>
      </c>
      <c r="T124">
        <f t="shared" si="25"/>
        <v>3.517396907216495</v>
      </c>
      <c r="U124">
        <v>1</v>
      </c>
      <c r="V124">
        <f t="shared" si="26"/>
        <v>4.4332385820327174</v>
      </c>
      <c r="W124" s="7">
        <f t="shared" si="27"/>
        <v>0.65455585051546361</v>
      </c>
    </row>
    <row r="125" spans="1:23" ht="15.75" thickBot="1" x14ac:dyDescent="0.3">
      <c r="A125" s="9" t="s">
        <v>172</v>
      </c>
      <c r="B125" s="8" t="s">
        <v>171</v>
      </c>
      <c r="C125" s="10">
        <v>160</v>
      </c>
      <c r="D125" s="11">
        <v>0.39100000000000001</v>
      </c>
      <c r="E125" s="10">
        <v>88</v>
      </c>
      <c r="F125" s="10">
        <v>6.4</v>
      </c>
      <c r="G125" s="10">
        <f t="shared" si="21"/>
        <v>6.4043126684636116</v>
      </c>
      <c r="H125" s="10">
        <v>5.61</v>
      </c>
      <c r="I125" s="10">
        <f t="shared" si="22"/>
        <v>5.6080997304582212</v>
      </c>
      <c r="J125" s="10">
        <v>4.7</v>
      </c>
      <c r="K125" s="6">
        <v>0.18099999999999999</v>
      </c>
      <c r="L125" s="10">
        <v>123.2</v>
      </c>
      <c r="M125" s="10">
        <f t="shared" si="23"/>
        <v>123.66666666666667</v>
      </c>
      <c r="N125" s="10">
        <v>29</v>
      </c>
      <c r="O125" s="10">
        <v>40</v>
      </c>
      <c r="P125" s="10">
        <v>4</v>
      </c>
      <c r="Q125" s="10">
        <v>109</v>
      </c>
      <c r="R125" s="12">
        <v>3.2549999999999999</v>
      </c>
      <c r="S125">
        <f t="shared" si="24"/>
        <v>-8.68</v>
      </c>
      <c r="T125">
        <f t="shared" si="25"/>
        <v>4.7011038961038967</v>
      </c>
      <c r="U125">
        <v>1</v>
      </c>
      <c r="V125">
        <f t="shared" si="26"/>
        <v>5.7061785775545211</v>
      </c>
      <c r="W125" s="7">
        <f t="shared" si="27"/>
        <v>0.69813409090909051</v>
      </c>
    </row>
    <row r="126" spans="1:23" ht="15.75" thickBot="1" x14ac:dyDescent="0.3">
      <c r="A126" s="9" t="s">
        <v>175</v>
      </c>
      <c r="B126" s="9" t="s">
        <v>92</v>
      </c>
      <c r="C126" s="10">
        <v>120</v>
      </c>
      <c r="D126" s="11">
        <v>0.41399999999999998</v>
      </c>
      <c r="E126" s="10">
        <v>65</v>
      </c>
      <c r="F126" s="10">
        <v>5.59</v>
      </c>
      <c r="G126" s="10">
        <f t="shared" si="21"/>
        <v>5.5891719745222925</v>
      </c>
      <c r="H126" s="10">
        <v>4.79</v>
      </c>
      <c r="I126" s="10">
        <f t="shared" si="22"/>
        <v>4.7932165605095545</v>
      </c>
      <c r="J126" s="10">
        <v>3.83</v>
      </c>
      <c r="K126" s="6">
        <v>0.192</v>
      </c>
      <c r="L126" s="10">
        <v>104.2</v>
      </c>
      <c r="M126" s="10">
        <f t="shared" si="23"/>
        <v>104.66666666666667</v>
      </c>
      <c r="N126" s="10">
        <v>23</v>
      </c>
      <c r="O126" s="10">
        <v>39</v>
      </c>
      <c r="P126" s="10">
        <v>1</v>
      </c>
      <c r="Q126" s="10">
        <v>129</v>
      </c>
      <c r="R126" s="12">
        <v>3.2549999999999999</v>
      </c>
      <c r="S126">
        <f t="shared" si="24"/>
        <v>-7.76</v>
      </c>
      <c r="T126">
        <f t="shared" si="25"/>
        <v>3.8319673704414585</v>
      </c>
      <c r="U126">
        <v>1</v>
      </c>
      <c r="V126">
        <f t="shared" si="26"/>
        <v>4.8512272528332332</v>
      </c>
      <c r="W126" s="7">
        <f t="shared" si="27"/>
        <v>0.73794472168905934</v>
      </c>
    </row>
    <row r="127" spans="1:23" ht="15.75" thickBot="1" x14ac:dyDescent="0.3">
      <c r="A127" s="9" t="s">
        <v>14</v>
      </c>
      <c r="B127" s="8" t="s">
        <v>15</v>
      </c>
      <c r="C127" s="10">
        <v>231</v>
      </c>
      <c r="D127" s="11">
        <v>0.433</v>
      </c>
      <c r="E127" s="10">
        <v>117</v>
      </c>
      <c r="F127" s="10">
        <v>5.73</v>
      </c>
      <c r="G127" s="10">
        <f t="shared" si="21"/>
        <v>5.7332123411978237</v>
      </c>
      <c r="H127" s="10">
        <v>5.53</v>
      </c>
      <c r="I127" s="10">
        <f t="shared" si="22"/>
        <v>5.5308620689655177</v>
      </c>
      <c r="J127" s="10">
        <v>4.5</v>
      </c>
      <c r="K127" s="6">
        <v>0.19</v>
      </c>
      <c r="L127" s="10">
        <v>183.2</v>
      </c>
      <c r="M127" s="10">
        <f t="shared" si="23"/>
        <v>183.66666666666663</v>
      </c>
      <c r="N127" s="10">
        <v>44</v>
      </c>
      <c r="O127" s="10">
        <v>67</v>
      </c>
      <c r="P127" s="10">
        <v>9</v>
      </c>
      <c r="Q127" s="10">
        <v>191</v>
      </c>
      <c r="R127" s="12">
        <v>3.2549999999999999</v>
      </c>
      <c r="S127">
        <f t="shared" si="24"/>
        <v>-14.663</v>
      </c>
      <c r="T127">
        <f t="shared" si="25"/>
        <v>4.4961626637554586</v>
      </c>
      <c r="U127">
        <v>1</v>
      </c>
      <c r="V127">
        <f t="shared" si="26"/>
        <v>4.9401137222021907</v>
      </c>
      <c r="W127" s="7">
        <f t="shared" si="27"/>
        <v>0.79309861899563305</v>
      </c>
    </row>
    <row r="128" spans="1:23" ht="15.75" thickBot="1" x14ac:dyDescent="0.3">
      <c r="A128" s="9" t="s">
        <v>176</v>
      </c>
      <c r="B128" s="8" t="s">
        <v>15</v>
      </c>
      <c r="C128" s="10">
        <v>129</v>
      </c>
      <c r="D128" s="11">
        <v>0.371</v>
      </c>
      <c r="E128" s="10">
        <v>78</v>
      </c>
      <c r="F128" s="10">
        <v>6.86</v>
      </c>
      <c r="G128" s="10">
        <f t="shared" si="21"/>
        <v>6.8599348534201967</v>
      </c>
      <c r="H128" s="10">
        <v>6.22</v>
      </c>
      <c r="I128" s="10">
        <f t="shared" si="22"/>
        <v>6.2159120521172646</v>
      </c>
      <c r="J128" s="10">
        <v>5.12</v>
      </c>
      <c r="K128" s="6">
        <v>0.19400000000000001</v>
      </c>
      <c r="L128" s="10">
        <v>102.1</v>
      </c>
      <c r="M128" s="10">
        <f t="shared" si="23"/>
        <v>102.33333333333331</v>
      </c>
      <c r="N128" s="10">
        <v>25</v>
      </c>
      <c r="O128" s="10">
        <v>38</v>
      </c>
      <c r="P128" s="10">
        <v>4</v>
      </c>
      <c r="Q128" s="10">
        <v>74</v>
      </c>
      <c r="R128" s="12">
        <v>3.2549999999999999</v>
      </c>
      <c r="S128">
        <f t="shared" si="24"/>
        <v>-8.6170000000000009</v>
      </c>
      <c r="T128">
        <f t="shared" si="25"/>
        <v>5.1255093046033302</v>
      </c>
      <c r="U128">
        <v>1</v>
      </c>
      <c r="V128">
        <f t="shared" si="26"/>
        <v>6.0236385458785708</v>
      </c>
      <c r="W128" s="7">
        <f t="shared" si="27"/>
        <v>0.83629630754162587</v>
      </c>
    </row>
  </sheetData>
  <sortState xmlns:xlrd2="http://schemas.microsoft.com/office/spreadsheetml/2017/richdata2" ref="A2:W131">
    <sortCondition ref="W1"/>
  </sortState>
  <hyperlinks>
    <hyperlink ref="A122" r:id="rId1" display="https://www.fangraphs.com/players/michael-kopech/17282/stats" xr:uid="{EA4D9C82-5055-4D14-A20F-452AD52B84DC}"/>
    <hyperlink ref="B122" r:id="rId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D67307BB-ED77-4A30-8A56-28036DB5279D}"/>
    <hyperlink ref="A123" r:id="rId3" display="https://www.fangraphs.com/players/lucas-giolito/15474/stats" xr:uid="{5A595F8C-7073-4882-969A-9793B8B66262}"/>
    <hyperlink ref="A125" r:id="rId4" display="https://www.fangraphs.com/players/luke-weaver/16918/stats" xr:uid="{63808FB4-DE52-4976-A39A-35763E614105}"/>
    <hyperlink ref="A121" r:id="rId5" display="https://www.fangraphs.com/players/mackenzie-gore/22201/stats" xr:uid="{9E5E5211-91DC-4B48-9F1B-D32772BDFADA}"/>
    <hyperlink ref="B121" r:id="rId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0E694868-6E61-4B26-95CC-EAA7BFD1C9FF}"/>
    <hyperlink ref="A112" r:id="rId7" display="https://www.fangraphs.com/players/alex-cobb/6562/stats" xr:uid="{FED51CB7-7F22-4767-9593-8A620B46E9EE}"/>
    <hyperlink ref="B112" r:id="rId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D6314271-85ED-40EB-BAFB-790EC7E76983}"/>
    <hyperlink ref="A127" r:id="rId9" display="https://www.fangraphs.com/players/lance-lynn/2520/stats" xr:uid="{2BD2E28A-E9A8-4088-BB8A-ED87319295D1}"/>
    <hyperlink ref="A126" r:id="rId10" display="https://www.fangraphs.com/players/taj-bradley/22543/stats" xr:uid="{F78D9A5D-D261-4DDF-B9D0-4EA5F52D5B93}"/>
    <hyperlink ref="B126" r:id="rId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A2797715-0553-4513-B398-A73DC1AD8063}"/>
    <hyperlink ref="A128" r:id="rId12" display="https://www.fangraphs.com/players/chris-flexen/13896/stats" xr:uid="{ED4C5EB9-82CE-4CDB-8DB9-468F3FB5A81D}"/>
    <hyperlink ref="A124" r:id="rId13" display="https://www.fangraphs.com/players/hunter-brown/25880/stats" xr:uid="{1A21C7C8-53F3-4102-97D1-EA49E18D832A}"/>
    <hyperlink ref="B124" r:id="rId1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B501A0DB-9C6D-41FD-A40C-F3B8B6CFF371}"/>
    <hyperlink ref="A119" r:id="rId15" display="https://www.fangraphs.com/players/david-peterson/20302/stats" xr:uid="{4B5E27AB-FBB2-4961-8670-4236B2353EEC}"/>
    <hyperlink ref="B119" r:id="rId1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5B8EB594-7CB2-4324-8382-2A977FC5E2C4}"/>
    <hyperlink ref="B113" r:id="rId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FA9AC53F-F38A-486E-AA1F-9D16B16AA8A9}"/>
    <hyperlink ref="A113" r:id="rId18" display="https://www.fangraphs.com/players/brayan-bello/23920/stats" xr:uid="{DFAC2A73-72AB-4B06-B5DF-4A5221AD82E6}"/>
    <hyperlink ref="B117" r:id="rId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3D91378D-B094-437A-B3BA-D4DB27EB63C1}"/>
    <hyperlink ref="A117" r:id="rId20" display="https://www.fangraphs.com/players/domingo-german/17149/stats" xr:uid="{344AE507-FF25-47C7-8ED2-48A3D1F14476}"/>
    <hyperlink ref="B120" r:id="rId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715AC325-0090-4D84-A06C-131564898583}"/>
    <hyperlink ref="A120" r:id="rId22" display="https://www.fangraphs.com/players/trevor-williams/16977/stats" xr:uid="{67DE2E6C-C715-4E81-A745-3CF7C23F94B5}"/>
    <hyperlink ref="B116" r:id="rId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EFB0C19A-A470-4930-A531-0FB66EBE35F5}"/>
    <hyperlink ref="A116" r:id="rId24" display="https://www.fangraphs.com/players/colin-rea/12317/stats" xr:uid="{2E62426F-7130-4934-9A77-E9DCCD2E909F}"/>
    <hyperlink ref="B109" r:id="rId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5100939B-320E-42DF-9CCB-D640EA7068CD}"/>
    <hyperlink ref="A109" r:id="rId26" display="https://www.fangraphs.com/players/clayton-kershaw/2036/stats" xr:uid="{D03D9A13-68F4-4642-8DBD-9BAE9F4F5279}"/>
    <hyperlink ref="B111" r:id="rId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DD7909EF-BD56-47AE-B485-AB3D97BB4C79}"/>
    <hyperlink ref="A111" r:id="rId28" display="https://www.fangraphs.com/players/graham-ashcraft/27552/stats" xr:uid="{0A4FB914-E083-4446-A3F5-A60674D3C8B1}"/>
    <hyperlink ref="B107" r:id="rId2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D9CC6256-E176-4FA0-A8DA-E2496C0E2468}"/>
    <hyperlink ref="A107" r:id="rId30" display="https://www.fangraphs.com/players/shohei-ohtani/19755/stats" xr:uid="{3BDDC9B4-B4FA-4D85-9ADF-ECF5E88FC19F}"/>
    <hyperlink ref="B118" r:id="rId3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BC210CF1-18AD-470F-8B74-4A3497B44D14}"/>
    <hyperlink ref="A118" r:id="rId32" display="https://www.fangraphs.com/players/joey-wentz/19962/stats" xr:uid="{EC7A1DC6-BDD7-4A1E-83A6-E95CA55E39AF}"/>
    <hyperlink ref="B114" r:id="rId3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C225896F-BE79-4F3B-B811-55FDAA3CF7B0}"/>
    <hyperlink ref="A114" r:id="rId34" display="https://www.fangraphs.com/players/patrick-corbin/9323/stats" xr:uid="{58DB365B-740B-4BBC-90ED-35A53BEE99FF}"/>
    <hyperlink ref="B115" r:id="rId3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7B0EE823-063B-4C18-9DCA-0DFCC0A21477}"/>
    <hyperlink ref="A115" r:id="rId36" display="https://www.fangraphs.com/players/julio-urias/14765/stats" xr:uid="{5B05FE3A-3FC0-4045-9AE6-DB6D00149EC2}"/>
    <hyperlink ref="B103" r:id="rId3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B317C72C-A768-4372-A0AA-F7037BB538E1}"/>
    <hyperlink ref="A103" r:id="rId38" display="https://www.fangraphs.com/players/tanner-houck/19879/stats" xr:uid="{F5297A94-E105-435C-AF72-CE95CDE8486E}"/>
    <hyperlink ref="B110" r:id="rId3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BE98E87B-7794-44A3-86D4-526445B429EF}"/>
    <hyperlink ref="A110" r:id="rId40" display="https://www.fangraphs.com/players/griffin-canning/19867/stats" xr:uid="{7B4AF186-E863-41B8-A380-E875EE2E0DD6}"/>
    <hyperlink ref="B108" r:id="rId4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C1150CD7-E97D-467D-A9A0-2A06D83B2307}"/>
    <hyperlink ref="A108" r:id="rId42" display="https://www.fangraphs.com/players/freddy-peralta/18679/stats" xr:uid="{436C51C4-AF78-4C17-BC90-62039C44B907}"/>
    <hyperlink ref="B106" r:id="rId4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7523453C-7B66-4F10-94A4-E87A472CEE5D}"/>
    <hyperlink ref="A106" r:id="rId44" display="https://www.fangraphs.com/players/nick-pivetta/15454/stats" xr:uid="{5C20D61A-2128-4288-B2E9-B782AB143F2D}"/>
    <hyperlink ref="B105" r:id="rId4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E2261BBC-6385-4755-8EE6-A58CE342A79C}"/>
    <hyperlink ref="A105" r:id="rId46" display="https://www.fangraphs.com/players/aaron-nola/16149/stats" xr:uid="{29831094-D864-4C5A-A9C5-AC64047FE66E}"/>
    <hyperlink ref="B91" r:id="rId4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3CB7ADFA-B4B3-4EAA-82D8-AF247725C742}"/>
    <hyperlink ref="A91" r:id="rId48" display="https://www.fangraphs.com/players/logan-webb/17995/stats" xr:uid="{C6B1A95E-26C0-4AEE-88EA-5FE6F9D41809}"/>
    <hyperlink ref="B100" r:id="rId4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D2229EAC-CF7D-468B-B532-C676E676CED1}"/>
    <hyperlink ref="A100" r:id="rId50" display="https://www.fangraphs.com/players/yusei-kikuchi/20633/stats" xr:uid="{D3247115-3345-4A2F-82AE-F8A518565CBB}"/>
    <hyperlink ref="B96" r:id="rId5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FECB01C8-5F25-46A2-881B-E6A324BBD02C}"/>
    <hyperlink ref="A96" r:id="rId52" display="https://www.fangraphs.com/players/braxton-garrett/21844/stats" xr:uid="{FC23A016-0C32-4EED-A5C2-563AE6795FDB}"/>
    <hyperlink ref="B104" r:id="rId5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E7BB5FE6-D706-487F-A477-6B1F071430F9}"/>
    <hyperlink ref="A104" r:id="rId54" display="https://www.fangraphs.com/players/joe-ryan/21390/stats" xr:uid="{A08C665B-4A0A-437D-AF99-766C59AB5F6B}"/>
    <hyperlink ref="B101" r:id="rId5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xr:uid="{CAB0C223-21C3-4228-B5F7-3CAABFA503BE}"/>
    <hyperlink ref="A101" r:id="rId56" display="https://www.fangraphs.com/players/austin-gomber/16561/stats" xr:uid="{31DD1820-4371-4052-9482-2EC38561E84A}"/>
    <hyperlink ref="B99" r:id="rId5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BD0BEB7C-FE34-4085-8532-97C31EF3966F}"/>
    <hyperlink ref="A99" r:id="rId58" display="https://www.fangraphs.com/players/zack-greinke/1943/stats" xr:uid="{06093770-7697-4793-8A43-83B635C2EDBC}"/>
    <hyperlink ref="B102" r:id="rId5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A2FCBB5C-7797-41F7-9A42-C9FF272D8840}"/>
    <hyperlink ref="A102" r:id="rId60" display="https://www.fangraphs.com/players/tyler-wells/20000/stats" xr:uid="{6F44FC48-C715-4B02-955E-FF15B12FF73A}"/>
    <hyperlink ref="A98" r:id="rId61" display="https://www.fangraphs.com/players/max-scherzer/3137/stats" xr:uid="{FE860784-3678-4B6A-BAAD-E576B3BEF9AA}"/>
    <hyperlink ref="B86" r:id="rId6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5C8DE5C1-68A2-4211-B87C-B45D5DBD506A}"/>
    <hyperlink ref="A86" r:id="rId63" display="https://www.fangraphs.com/players/tyler-glasnow/14374/stats" xr:uid="{B8916631-012C-41F1-B3F5-C97A462CE006}"/>
    <hyperlink ref="B94" r:id="rId6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4ABA4690-1A4E-47FD-96D0-A37F5721908B}"/>
    <hyperlink ref="A94" r:id="rId65" display="https://www.fangraphs.com/players/hunter-greene/22182/stats" xr:uid="{74F9C456-51E9-4EBF-9EAB-BC4E84A03E50}"/>
    <hyperlink ref="B95" r:id="rId6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6E6BA28F-D425-4C9F-B535-EC580E1186CD}"/>
    <hyperlink ref="A95" r:id="rId67" display="https://www.fangraphs.com/players/drew-smyly/11760/stats" xr:uid="{27E53BC2-A99F-4EE9-8694-53FADCA7C208}"/>
    <hyperlink ref="B93" r:id="rId6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0D397D2F-68C8-4F6D-A0CF-A67C6DD334A1}"/>
    <hyperlink ref="A93" r:id="rId69" display="https://www.fangraphs.com/players/ken-waldichuk/27681/stats" xr:uid="{AE49E3A4-51EF-450A-AC29-01C5CF13D6C9}"/>
    <hyperlink ref="B97" r:id="rId7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3E5BEF7D-39CD-4243-AF75-AC2BA222134E}"/>
    <hyperlink ref="A97" r:id="rId71" display="https://www.fangraphs.com/players/jordan-lyles/7593/stats" xr:uid="{E6D45915-DFD9-436A-A6C1-DDD953055F62}"/>
    <hyperlink ref="B82" r:id="rId7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6196ACDE-D1B7-46D9-AE7C-6EA239E2D364}"/>
    <hyperlink ref="A82" r:id="rId73" display="https://www.fangraphs.com/players/framber-valdez/17295/stats" xr:uid="{7965EFF8-2451-4D69-A3FB-7BC571C9BF06}"/>
    <hyperlink ref="B84" r:id="rId7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44860DDB-808B-42EB-9685-500B90257453}"/>
    <hyperlink ref="A84" r:id="rId75" display="https://www.fangraphs.com/players/nick-martinez/12730/stats" xr:uid="{4DC6A52A-EC11-41EB-8D8A-E8B552EB9310}"/>
    <hyperlink ref="B89" r:id="rId7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ED44AA27-5E8C-4169-A0C5-1DC2100E4F72}"/>
    <hyperlink ref="A89" r:id="rId77" display="https://www.fangraphs.com/players/dean-kremer/19350/stats" xr:uid="{B63C6AE2-97CB-4FEB-8DB1-4A57C44F4FCB}"/>
    <hyperlink ref="B85" r:id="rId7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52FF6226-8748-49AD-AA0C-DD2A1254BC27}"/>
    <hyperlink ref="A85" r:id="rId79" display="https://www.fangraphs.com/players/grayson-rodriguez/24492/stats" xr:uid="{BEC7B629-B41A-402A-ACFA-40B93E8CD05E}"/>
    <hyperlink ref="B92" r:id="rId8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2AFBB0CA-4439-4882-94B8-F97F12D1F262}"/>
    <hyperlink ref="A92" r:id="rId81" display="https://www.fangraphs.com/players/adam-wainwright/2233/stats" xr:uid="{103247D1-C0BC-4DCB-994B-121C849CAABD}"/>
    <hyperlink ref="B87" r:id="rId8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9B99FE5F-9581-4FCA-A0AC-66DCD82BBCCC}"/>
    <hyperlink ref="A87" r:id="rId83" display="https://www.fangraphs.com/players/jake-irvin/21504/stats" xr:uid="{EC792A14-8DBE-46E2-8969-810901FE237C}"/>
    <hyperlink ref="B90" r:id="rId8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0E47E9DA-0CD0-4269-8A6D-70F9140B58CE}"/>
    <hyperlink ref="A90" r:id="rId85" display="https://www.fangraphs.com/players/tony-gonsolin/19388/stats" xr:uid="{290C9C72-3614-428F-9C9F-FCAAF5F9D145}"/>
    <hyperlink ref="B88" r:id="rId8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xr:uid="{E31EB2B1-0238-4483-8780-D08092B8F0E1}"/>
    <hyperlink ref="A88" r:id="rId87" display="https://www.fangraphs.com/players/kyle-freeland/16256/stats" xr:uid="{FB2677C1-E9DA-4A4D-AA7E-43100D5D9BF0}"/>
    <hyperlink ref="B80" r:id="rId8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E352DBA4-A52D-40FF-B7F4-3FE5CF7F181B}"/>
    <hyperlink ref="A80" r:id="rId89" display="https://www.fangraphs.com/players/yu-darvish/13074/stats" xr:uid="{5CF66814-E3E6-4977-A26D-813C6D7EBB9D}"/>
    <hyperlink ref="B78" r:id="rId9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xr:uid="{22ECC14E-DAD5-4514-9816-021DE1834432}"/>
    <hyperlink ref="A78" r:id="rId91" display="https://www.fangraphs.com/players/mitch-keller/17594/stats" xr:uid="{148707C4-AF91-4F86-8D65-21781AD786FA}"/>
    <hyperlink ref="B81" r:id="rId9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8CD771E3-2509-4A79-B0DA-7CE39B5B6673}"/>
    <hyperlink ref="A81" r:id="rId93" display="https://www.fangraphs.com/players/jon-gray/14916/stats" xr:uid="{91ABD64C-1D28-4ED9-813C-8C54EC707E0B}"/>
    <hyperlink ref="B77" r:id="rId9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1F47CF02-6115-4222-A5F2-F684B457BF2D}"/>
    <hyperlink ref="A77" r:id="rId95" display="https://www.fangraphs.com/players/reese-olson/24968/stats" xr:uid="{561C2A0D-C904-4247-957C-8061398B00D7}"/>
    <hyperlink ref="B83" r:id="rId9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2BDFBFB0-2341-47CD-BB8B-7C345A5641D2}"/>
    <hyperlink ref="A83" r:id="rId97" display="https://www.fangraphs.com/players/jameson-taillon/11674/stats" xr:uid="{BA2CFA87-B85B-48E1-8490-81CD78DE563E}"/>
    <hyperlink ref="A79" r:id="rId98" display="https://www.fangraphs.com/players/rich-hill/4806/stats" xr:uid="{4537355D-20CD-46C0-BA2C-C33CABE3E5F6}"/>
    <hyperlink ref="B76" r:id="rId9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CF41F1B2-D702-479B-A494-EDF7F256C282}"/>
    <hyperlink ref="A76" r:id="rId100" display="https://www.fangraphs.com/players/logan-gilbert/22250/stats" xr:uid="{34DE1EA2-8474-4AEF-B528-A1B6A55F17D0}"/>
    <hyperlink ref="B73" r:id="rId10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967E8513-1809-4E8C-95F5-124D43E6B5ED}"/>
    <hyperlink ref="A73" r:id="rId102" display="https://www.fangraphs.com/players/seth-lugo/12447/stats" xr:uid="{4DD9CD30-C420-4EA8-BC11-965FD3B21347}"/>
    <hyperlink ref="B72" r:id="rId10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C1D4200B-F588-434E-AEFB-A0A815BBC9D3}"/>
    <hyperlink ref="A72" r:id="rId104" display="https://www.fangraphs.com/players/shane-mcclanahan/21483/stats" xr:uid="{6CDE4B6F-9F1C-4DB6-BA90-FB29C470969D}"/>
    <hyperlink ref="B75" r:id="rId10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BEE453A3-702B-4C31-A00C-A935D71D0B6A}"/>
    <hyperlink ref="A75" r:id="rId106" display="https://www.fangraphs.com/players/chris-sale/10603/stats" xr:uid="{65A36EC4-2C5E-4D45-8686-58BCF3BCF3E3}"/>
    <hyperlink ref="B74" r:id="rId10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350A4FD7-BE18-4F76-9BF7-0A29E6297A7B}"/>
    <hyperlink ref="A74" r:id="rId108" display="https://www.fangraphs.com/players/andrew-heaney/15423/stats" xr:uid="{0C862F21-DC62-416F-A9AA-945DE3B58A99}"/>
    <hyperlink ref="B71" r:id="rId10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2E7E8208-51AC-407C-965C-D20BA8445299}"/>
    <hyperlink ref="A71" r:id="rId110" display="https://www.fangraphs.com/players/chris-bassitt/12304/stats" xr:uid="{B9855A81-0BB9-4800-B5B1-A0AC53A8546B}"/>
    <hyperlink ref="B70" r:id="rId1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A7F3C623-4A59-4F3C-947A-2C10073B7DD9}"/>
    <hyperlink ref="A70" r:id="rId112" display="https://www.fangraphs.com/players/clarke-schmidt/19899/stats" xr:uid="{921280BF-53CC-46C9-A062-3AD79996EDE1}"/>
    <hyperlink ref="B68" r:id="rId11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09DC876D-4D73-4AC9-A071-842C92092B6E}"/>
    <hyperlink ref="A68" r:id="rId114" display="https://www.fangraphs.com/players/pablo-lopez/17085/stats" xr:uid="{1C598061-E166-40EE-A834-DEF467CAB3AE}"/>
    <hyperlink ref="B67" r:id="rId11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0FFC32CD-DC19-4ECC-B569-C0AA2342A9FE}"/>
    <hyperlink ref="A67" r:id="rId116" display="https://www.fangraphs.com/players/tylor-megill/21318/stats" xr:uid="{8AA55E6B-782A-4F4D-82F2-9DC62DE25D6F}"/>
    <hyperlink ref="B69" r:id="rId1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CAE463AF-4430-45D7-9482-DD34376F664C}"/>
    <hyperlink ref="A69" r:id="rId118" display="https://www.fangraphs.com/players/jp-sears/23429/stats" xr:uid="{36978CD3-00AB-4D2E-81D7-3433F97A02B4}"/>
    <hyperlink ref="B66" r:id="rId1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32E4F903-01A0-451F-8DBD-32F33656E59F}"/>
    <hyperlink ref="A66" r:id="rId120" display="https://www.fangraphs.com/players/kenta-maeda/18498/stats" xr:uid="{B214E2BE-41BF-470A-9BEA-B2C77F5F38AA}"/>
    <hyperlink ref="B65" r:id="rId1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86DB40F2-6207-47E4-92A4-1222F2A4924D}"/>
    <hyperlink ref="A65" r:id="rId122" display="https://www.fangraphs.com/players/martin-perez/6902/stats" xr:uid="{ECF449C3-8375-4284-8110-20FA5057D671}"/>
    <hyperlink ref="B64" r:id="rId1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52149F6C-0340-4C12-AC1E-2399F381E1BF}"/>
    <hyperlink ref="A64" r:id="rId124" display="https://www.fangraphs.com/players/sandy-alcantara/18684/stats" xr:uid="{8CABB750-2DD8-4968-83CA-E04392A8D107}"/>
    <hyperlink ref="B63" r:id="rId1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3B9F6285-F97B-4AB9-A1A6-FA6586E43C12}"/>
    <hyperlink ref="A63" r:id="rId126" display="https://www.fangraphs.com/players/brady-singer/25377/stats" xr:uid="{9417670B-AAB0-4A23-A917-7F4C5C76D0FA}"/>
    <hyperlink ref="B62" r:id="rId1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ED80C2F0-E73D-41DE-A2CE-2C77F8F7C53A}"/>
    <hyperlink ref="A62" r:id="rId128" display="https://www.fangraphs.com/players/merrill-kelly/11156/stats" xr:uid="{F1715F86-9D71-485C-8F93-E7F1C50EEC9E}"/>
    <hyperlink ref="B61" r:id="rId12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14543E62-B710-4E00-B7C6-CD9FB1086A28}"/>
    <hyperlink ref="A61" r:id="rId130" display="https://www.fangraphs.com/players/corbin-burnes/19361/stats" xr:uid="{30ED5FBA-7888-43CA-B73E-91AA7DED4635}"/>
    <hyperlink ref="B60" r:id="rId13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29E23053-3F0E-40D7-A8BF-A27B5CAF7431}"/>
    <hyperlink ref="A60" r:id="rId132" display="https://www.fangraphs.com/players/luis-castillo/15689/stats" xr:uid="{52463C7A-7E8D-403B-8FDB-B2475E9B2145}"/>
    <hyperlink ref="B59" r:id="rId13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F13525F9-04B3-4C96-AF9A-A8F9B9CC046F}"/>
    <hyperlink ref="A59" r:id="rId134" display="https://www.fangraphs.com/players/kyle-gibson/10123/stats" xr:uid="{23955174-F276-4204-841B-31CB3A2B0857}"/>
    <hyperlink ref="A58" r:id="rId135" display="https://www.fangraphs.com/players/jack-flaherty/17479/stats" xr:uid="{DDF9EBDC-62AA-44F0-88B1-91E8BE9ED024}"/>
    <hyperlink ref="B57" r:id="rId13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DB71267D-44AA-449A-9361-4C199B22F961}"/>
    <hyperlink ref="A57" r:id="rId137" display="https://www.fangraphs.com/players/jose-berrios/14168/stats" xr:uid="{CBCB4384-93FC-48BC-8F7B-77C22A140EC6}"/>
    <hyperlink ref="B56" r:id="rId13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81CB01D8-C6CB-4EFE-B2EA-1A33201931B8}"/>
    <hyperlink ref="A56" r:id="rId139" display="https://www.fangraphs.com/players/luis-medina/21649/stats" xr:uid="{74EDAB87-42DF-4062-9435-A55D06DB960E}"/>
    <hyperlink ref="B55" r:id="rId14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E8333997-C2E2-4369-9AA9-B43C0C921F03}"/>
    <hyperlink ref="A55" r:id="rId141" display="https://www.fangraphs.com/players/javier-assad/21741/stats" xr:uid="{E5026EB4-4618-4683-9FDD-D6D43DD6FB2E}"/>
    <hyperlink ref="B50" r:id="rId14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B7743E6A-4337-4770-AFA8-6F7AA8893121}"/>
    <hyperlink ref="A50" r:id="rId143" display="https://www.fangraphs.com/players/brandon-williamson/25463/stats" xr:uid="{78C480F2-FD46-4FAF-9E77-06789406F814}"/>
    <hyperlink ref="B54" r:id="rId14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7B6F511D-2CEB-4BE3-B882-BF5ADCAFB718}"/>
    <hyperlink ref="A54" r:id="rId145" display="https://www.fangraphs.com/players/spencer-strider/27498/stats" xr:uid="{57AC225B-A26F-41F1-A008-0AB3E58CAE65}"/>
    <hyperlink ref="B53" r:id="rId14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B620C2BF-DED6-4462-83A1-86BDABB3D481}"/>
    <hyperlink ref="A53" r:id="rId147" display="https://www.fangraphs.com/players/bryce-elder/27779/stats" xr:uid="{BF85D0A4-86E6-40B4-983F-C10ECE1261A5}"/>
    <hyperlink ref="B49" r:id="rId14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49584C15-6792-4F58-82CD-03A9446DDB07}"/>
    <hyperlink ref="A49" r:id="rId149" display="https://www.fangraphs.com/players/logan-allen/27589/stats" xr:uid="{1E7C85DC-3F4A-4B1D-B9EC-02357F45403E}"/>
    <hyperlink ref="B52" r:id="rId15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2D8FBC63-6609-4461-942D-60F571730823}"/>
    <hyperlink ref="A52" r:id="rId151" display="https://www.fangraphs.com/players/nathan-eovaldi/9132/stats" xr:uid="{90DAF054-2C17-49BE-BFD3-9E24C8B34C32}"/>
    <hyperlink ref="B51" r:id="rId15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78B1DF49-1AD8-4779-9CCA-A726B3C21C73}"/>
    <hyperlink ref="A51" r:id="rId153" display="https://www.fangraphs.com/players/shane-bieber/19427/stats" xr:uid="{60706448-0BE5-4F54-A2A8-5D4DFD2F992D}"/>
    <hyperlink ref="B48" r:id="rId15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3E52ECAC-B3B0-4CBE-8840-6C37346BB6E5}"/>
    <hyperlink ref="A48" r:id="rId155" display="https://www.fangraphs.com/players/sean-manaea/15873/stats" xr:uid="{DFD1DA91-095D-4D7D-BD51-C9CAFC0B4C68}"/>
    <hyperlink ref="B43" r:id="rId15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8E32A310-7BAE-409B-BB2C-9FB01CCC189F}"/>
    <hyperlink ref="A43" r:id="rId157" display="https://www.fangraphs.com/players/jp-france/21212/stats" xr:uid="{ECB400AF-5768-4ADD-AF5C-87449B4B1B77}"/>
    <hyperlink ref="B46" r:id="rId15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2B5F758B-C7D2-48ED-910F-EBC97B6CA5AD}"/>
    <hyperlink ref="A46" r:id="rId159" display="https://www.fangraphs.com/players/dane-dunning/19409/stats" xr:uid="{3FCEA2A0-3138-4C69-8574-DDFD7AC7589C}"/>
    <hyperlink ref="B44" r:id="rId16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1474C6FB-28BF-48A8-8057-F01CCEDD6E62}"/>
    <hyperlink ref="A44" r:id="rId161" display="https://www.fangraphs.com/players/reid-detmers/27468/stats" xr:uid="{9DECD309-A0A2-4AD9-84E3-9673E5699FCE}"/>
    <hyperlink ref="B47" r:id="rId16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A63562FB-4ABF-430E-BD46-E5D15FF192AC}"/>
    <hyperlink ref="A47" r:id="rId163" display="https://www.fangraphs.com/players/zach-eflin/13774/stats" xr:uid="{281E5EEB-9FBD-43DD-A522-92F72F65D2D7}"/>
    <hyperlink ref="B41" r:id="rId16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D348D363-ECA5-4C15-A1FE-4B6850CB2448}"/>
    <hyperlink ref="A41" r:id="rId165" display="https://www.fangraphs.com/players/wade-miley/8779/stats" xr:uid="{4D423DB0-EF7F-4FED-8169-428B489AAF47}"/>
    <hyperlink ref="B45" r:id="rId16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B5A26A80-9775-447C-A0EC-CED90C87650B}"/>
    <hyperlink ref="A45" r:id="rId167" display="https://www.fangraphs.com/players/kodai-senga/31838/stats" xr:uid="{B83B6CB2-1C0E-4FAA-BA1E-83B0A9D2FB45}"/>
    <hyperlink ref="B38" r:id="rId16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15CF0E8A-4A2E-4E6E-969F-0AFDF70F8742}"/>
    <hyperlink ref="A38" r:id="rId169" display="https://www.fangraphs.com/players/josiah-gray/24580/stats" xr:uid="{5CE89429-87C0-4CE1-A643-E96BF42BF778}"/>
    <hyperlink ref="B40" r:id="rId17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79AE7262-A3A9-4F39-8954-98BAF8EA3446}"/>
    <hyperlink ref="A40" r:id="rId171" display="https://www.fangraphs.com/players/jesus-luzardo/19959/stats" xr:uid="{5EBE6A8A-A020-4C20-A612-054313270946}"/>
    <hyperlink ref="B42" r:id="rId17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3EBC56AA-63BB-4134-9ADA-966D7CD20E41}"/>
    <hyperlink ref="A42" r:id="rId173" display="https://www.fangraphs.com/players/ranger-suarez/17277/stats" xr:uid="{3AE41AE9-14DF-4257-8832-3D7DD0C36747}"/>
    <hyperlink ref="B33" r:id="rId17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614DFB3D-07FC-47A5-A686-BBDC28DF8722}"/>
    <hyperlink ref="A33" r:id="rId175" display="https://www.fangraphs.com/players/ryne-nelson/26253/stats" xr:uid="{F9E0D59E-9082-47A4-9737-E0C4FC2DEC27}"/>
    <hyperlink ref="B31" r:id="rId17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EF09381B-6D69-4AB6-AC3E-0E0374484D14}"/>
    <hyperlink ref="A31" r:id="rId177" display="https://www.fangraphs.com/players/bailey-ober/21224/stats" xr:uid="{A97998D8-C600-4A3E-8C4E-F4C928460865}"/>
    <hyperlink ref="A35" r:id="rId178" display="https://www.fangraphs.com/players/michael-lorenzen/14843/stats" xr:uid="{EF07ACD4-94BB-44DA-8962-BF7409C6CB10}"/>
    <hyperlink ref="B36" r:id="rId17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4C93B1BC-C49D-46B9-9995-D7B50690F074}"/>
    <hyperlink ref="A36" r:id="rId180" display="https://www.fangraphs.com/players/steven-matz/13361/stats" xr:uid="{38D3E661-6F51-406C-B115-706912F805D7}"/>
    <hyperlink ref="B34" r:id="rId18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6D9B8A5A-5CA3-4DAD-AB3A-1C4D98339923}"/>
    <hyperlink ref="A34" r:id="rId182" display="https://www.fangraphs.com/players/zac-gallen/19291/stats" xr:uid="{D7F39620-38E2-48C1-A1B2-97BFB9576D84}"/>
    <hyperlink ref="B39" r:id="rId18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F464BACD-F561-4EE5-BA20-0C4B386408F5}"/>
    <hyperlink ref="A39" r:id="rId184" display="https://www.fangraphs.com/players/blake-snell/13543/stats" xr:uid="{DE76B853-0655-42FD-A97D-35C11C504C0F}"/>
    <hyperlink ref="B29" r:id="rId18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6C39576B-824A-45F7-903C-FB6F3FB041A8}"/>
    <hyperlink ref="A29" r:id="rId186" display="https://www.fangraphs.com/players/kevin-gausman/14107/stats" xr:uid="{9F258A39-85BD-472E-9719-7C9F0B88B7D5}"/>
    <hyperlink ref="B23" r:id="rId18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9500F766-7785-451F-877C-766C1D8104E2}"/>
    <hyperlink ref="A23" r:id="rId188" display="https://www.fangraphs.com/players/bryce-miller/29837/stats" xr:uid="{42270041-4130-48DB-8592-65248C60D116}"/>
    <hyperlink ref="B32" r:id="rId18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4A92EEF6-795D-4E79-857E-FA17A1D95553}"/>
    <hyperlink ref="A32" r:id="rId190" display="https://www.fangraphs.com/players/bobby-miller/27483/stats" xr:uid="{FF0AADE9-A06C-4B4D-AF89-076DC0ED2ED8}"/>
    <hyperlink ref="B27" r:id="rId19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CD36F202-22D0-49D9-9D59-880D616D9157}"/>
    <hyperlink ref="A27" r:id="rId192" display="https://www.fangraphs.com/players/george-kirby/25436/stats" xr:uid="{51B132AB-AAC0-4DDC-97E3-003DFB9D45F3}"/>
    <hyperlink ref="B21" r:id="rId19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A62B9CD9-5A13-442C-BF0E-B6F50CB16EC1}"/>
    <hyperlink ref="A21" r:id="rId194" display="https://www.fangraphs.com/players/andrew-abbott/29911/stats" xr:uid="{89769F90-5D55-4061-9AA6-08111B110406}"/>
    <hyperlink ref="B30" r:id="rId19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D899052A-9036-4316-B9AB-4FCF86F44138}"/>
    <hyperlink ref="A30" r:id="rId196" display="https://www.fangraphs.com/players/michael-king/19853/stats" xr:uid="{1C7558CE-0504-4828-8B63-48F54AC9AEBF}"/>
    <hyperlink ref="B26" r:id="rId19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56DBA50D-6235-4E14-8B62-98A83EC3824D}"/>
    <hyperlink ref="A26" r:id="rId198" display="https://www.fangraphs.com/players/taijuan-walker/11836/stats" xr:uid="{80FFA471-E260-42BD-ACA5-15C1F4B87675}"/>
    <hyperlink ref="B24" r:id="rId19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A26E0E3A-5B25-4CE1-8C88-9516C7E454A0}"/>
    <hyperlink ref="A24" r:id="rId200" display="https://www.fangraphs.com/players/adrian-houser/12718/stats" xr:uid="{3AE9B671-0D2C-41AE-880F-CF2971CC8D3D}"/>
    <hyperlink ref="B37" r:id="rId20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CE5413BF-0B14-4D19-B57A-D68920C380C5}"/>
    <hyperlink ref="A37" r:id="rId202" display="https://www.fangraphs.com/players/marcus-stroman/13431/stats" xr:uid="{EE195B04-C26E-4869-955E-E8649EE7A028}"/>
    <hyperlink ref="B28" r:id="rId20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5BF1A2A2-7A34-44AD-80CA-7197EBEF5FB6}"/>
    <hyperlink ref="A28" r:id="rId204" display="https://www.fangraphs.com/players/kyle-bradish/24586/stats" xr:uid="{49395A51-DF70-416D-AB5C-9FAF1B8B8AAD}"/>
    <hyperlink ref="B22" r:id="rId20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26FEA02A-86E6-403B-BB26-9C758BB21BB8}"/>
    <hyperlink ref="A22" r:id="rId206" display="https://www.fangraphs.com/players/dylan-cease/18525/stats" xr:uid="{A08A7597-E5C3-4F37-86C5-612F01A58B8C}"/>
    <hyperlink ref="B19" r:id="rId20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xr:uid="{1B7EB1D6-552E-45EF-8214-6859997DBD39}"/>
    <hyperlink ref="A19" r:id="rId208" display="https://www.fangraphs.com/players/johan-oviedo/22487/stats" xr:uid="{0800AD84-B18F-4EDB-A3F8-3E94BA176AEB}"/>
    <hyperlink ref="B20" r:id="rId20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8C0972E3-73F1-4328-88A9-109490BFA208}"/>
    <hyperlink ref="A20" r:id="rId210" display="https://www.fangraphs.com/players/paul-blackburn/14739/stats" xr:uid="{F71C0317-D219-4239-BE4D-1FE8BA6CCB9E}"/>
    <hyperlink ref="B18" r:id="rId2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7D7C9253-856F-4534-872B-9FE4EF6CACAF}"/>
    <hyperlink ref="A18" r:id="rId212" display="https://www.fangraphs.com/players/zack-wheeler/10310/stats" xr:uid="{AE128438-B540-40BF-904F-444FBA779C6C}"/>
    <hyperlink ref="B11" r:id="rId21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E19FC381-31D7-4378-B8C1-BADFBEC8C915}"/>
    <hyperlink ref="A11" r:id="rId214" display="https://www.fangraphs.com/players/kutter-crawford/20531/stats" xr:uid="{043690A9-66B2-4506-AB03-729A28405AB7}"/>
    <hyperlink ref="B25" r:id="rId21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177562C2-2F76-44AF-B6A4-C7AD9848936A}"/>
    <hyperlink ref="A25" r:id="rId216" display="https://www.fangraphs.com/players/justin-steele/17312/stats" xr:uid="{CF45E298-501F-42D1-B3BB-5DBAC5A65E54}"/>
    <hyperlink ref="B12" r:id="rId2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4B9E4813-B1C1-4DB9-ACD3-F9DFEA2CBE79}"/>
    <hyperlink ref="A12" r:id="rId218" display="https://www.fangraphs.com/players/miles-mikolas/9803/stats" xr:uid="{84008FEF-14B5-44E0-8006-6ACC8E8F628B}"/>
    <hyperlink ref="B8" r:id="rId2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45417FDD-7AA7-4349-BBD4-03BC687091F6}"/>
    <hyperlink ref="A8" r:id="rId220" display="https://www.fangraphs.com/players/cristian-javier/17606/stats" xr:uid="{0C46EBD9-2965-43AA-B20D-3F714E1790E4}"/>
    <hyperlink ref="B16" r:id="rId2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4EA46212-3D0E-401A-9757-CED47B8E11B6}"/>
    <hyperlink ref="A16" r:id="rId222" display="https://www.fangraphs.com/players/eduardo-rodriguez/13164/stats" xr:uid="{ADA7F55B-36DE-4760-AD5B-111F4BF07E56}"/>
    <hyperlink ref="B7" r:id="rId2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DFE56D3E-4618-406B-A05B-D3C39D83819A}"/>
    <hyperlink ref="A7" r:id="rId224" display="https://www.fangraphs.com/players/tyler-anderson/12880/stats" xr:uid="{5705D199-9332-4830-99F0-D9D45EED6B57}"/>
    <hyperlink ref="B14" r:id="rId2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19E2AB0A-3EC2-41DA-9070-318CAD717D0A}"/>
    <hyperlink ref="A14" r:id="rId226" display="https://www.fangraphs.com/players/gerrit-cole/13125/stats" xr:uid="{82A7C148-0B48-4A18-A1BE-DB084ECDD615}"/>
    <hyperlink ref="B17" r:id="rId2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712C1AFF-6571-4CDD-BA90-102F580C12A5}"/>
    <hyperlink ref="A17" r:id="rId228" display="https://www.fangraphs.com/players/charlie-morton/4676/stats" xr:uid="{B4FA5E26-548A-4D94-81D0-F16CBAEEE877}"/>
    <hyperlink ref="A13" r:id="rId229" display="https://www.fangraphs.com/players/jordan-montgomery/16511/stats" xr:uid="{0C9E73B1-F3BE-4B8F-99FE-E26B19663A2E}"/>
    <hyperlink ref="B15" r:id="rId23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C1177F3B-E733-4F5C-A335-6B1BFE3670B1}"/>
    <hyperlink ref="A15" r:id="rId231" display="https://www.fangraphs.com/players/patrick-sandoval/19447/stats" xr:uid="{18362DEC-1ED4-4DE9-BD25-B854FCCE41CD}"/>
    <hyperlink ref="B9" r:id="rId23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E3B247C6-4196-4483-8B66-5F5BA3421ABA}"/>
    <hyperlink ref="A9" r:id="rId233" display="https://www.fangraphs.com/players/michael-wacha/14078/stats" xr:uid="{D55173C6-E29F-4A80-B7E9-074AC69203BE}"/>
    <hyperlink ref="A10" r:id="rId234" display="https://www.fangraphs.com/players/aaron-civale/19479/stats" xr:uid="{AFE60013-FDF9-47C1-A807-C45FB22E8B19}"/>
    <hyperlink ref="B6" r:id="rId23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501DF754-8964-4179-B9F2-6E2B2F0BE773}"/>
    <hyperlink ref="A6" r:id="rId236" display="https://www.fangraphs.com/players/kyle-hendricks/12049/stats" xr:uid="{3850EFF8-4708-4707-878E-27B6E44D854B}"/>
    <hyperlink ref="A4" r:id="rId237" display="https://www.fangraphs.com/players/justin-verlander/8700/stats" xr:uid="{8B0474DE-9796-45EB-B88F-3569624EAD4B}"/>
    <hyperlink ref="B2" r:id="rId23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82A536EF-DECF-4EB1-AF67-03186AD7DFFC}"/>
    <hyperlink ref="A2" r:id="rId239" display="https://www.fangraphs.com/players/mike-clevinger/12808/stats" xr:uid="{26A2BFB2-7E15-487E-AC17-A7D847AF9DB0}"/>
    <hyperlink ref="B5" r:id="rId24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E88DF7F9-C732-4406-A520-8965DA2EB835}"/>
    <hyperlink ref="A5" r:id="rId241" display="https://www.fangraphs.com/players/tanner-bibee/30134/stats" xr:uid="{627DD986-8D33-401F-8C12-6ACE113827C8}"/>
    <hyperlink ref="B3" r:id="rId24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B95146E9-6306-4BAF-A036-647D9D1D732A}"/>
    <hyperlink ref="A3" r:id="rId243" display="https://www.fangraphs.com/players/sonny-gray/12768/stats" xr:uid="{641436F1-F1F1-4080-BE44-0085EAB02402}"/>
  </hyperlinks>
  <pageMargins left="0.7" right="0.7" top="0.75" bottom="0.75" header="0.3" footer="0.3"/>
  <pageSetup orientation="portrait" horizontalDpi="90" verticalDpi="90" r:id="rId244"/>
  <legacyDrawing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Alexander Flynn</cp:lastModifiedBy>
  <dcterms:created xsi:type="dcterms:W3CDTF">2024-02-20T18:12:51Z</dcterms:created>
  <dcterms:modified xsi:type="dcterms:W3CDTF">2024-03-16T17:19:24Z</dcterms:modified>
</cp:coreProperties>
</file>