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516e\Documents\"/>
    </mc:Choice>
  </mc:AlternateContent>
  <xr:revisionPtr revIDLastSave="0" documentId="13_ncr:1_{39E02FF3-2224-4ADF-A460-1F6825A11B98}" xr6:coauthVersionLast="36" xr6:coauthVersionMax="36" xr10:uidLastSave="{00000000-0000-0000-0000-000000000000}"/>
  <bookViews>
    <workbookView xWindow="0" yWindow="0" windowWidth="23040" windowHeight="8484" activeTab="1" xr2:uid="{EB6DC41C-51B3-4717-ABD8-1A6F8E36CE3D}"/>
  </bookViews>
  <sheets>
    <sheet name="Sheet1" sheetId="1" r:id="rId1"/>
    <sheet name="Sheet2" sheetId="2" r:id="rId2"/>
  </sheets>
  <definedNames>
    <definedName name="_xlnm._FilterDatabase" localSheetId="0" hidden="1">Sheet1!$Q$1:$Q$157</definedName>
    <definedName name="_xlnm._FilterDatabase" localSheetId="1" hidden="1">Sheet2!$T$1:$T$163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" i="2" l="1"/>
  <c r="P5" i="2"/>
  <c r="P4" i="2"/>
  <c r="P6" i="2"/>
  <c r="P8" i="2"/>
  <c r="P7" i="2"/>
  <c r="P10" i="2"/>
  <c r="P9" i="2"/>
  <c r="P12" i="2"/>
  <c r="P13" i="2"/>
  <c r="P11" i="2"/>
  <c r="P14" i="2"/>
  <c r="P15" i="2"/>
  <c r="P17" i="2"/>
  <c r="P16" i="2"/>
  <c r="P19" i="2"/>
  <c r="P18" i="2"/>
  <c r="P20" i="2"/>
  <c r="P21" i="2"/>
  <c r="P22" i="2"/>
  <c r="P24" i="2"/>
  <c r="P26" i="2"/>
  <c r="P28" i="2"/>
  <c r="P25" i="2"/>
  <c r="P27" i="2"/>
  <c r="P32" i="2"/>
  <c r="P35" i="2"/>
  <c r="P31" i="2"/>
  <c r="P30" i="2"/>
  <c r="P39" i="2"/>
  <c r="P34" i="2"/>
  <c r="P38" i="2"/>
  <c r="P23" i="2"/>
  <c r="P41" i="2"/>
  <c r="P40" i="2"/>
  <c r="P29" i="2"/>
  <c r="P33" i="2"/>
  <c r="P42" i="2"/>
  <c r="P43" i="2"/>
  <c r="P36" i="2"/>
  <c r="P46" i="2"/>
  <c r="P45" i="2"/>
  <c r="P37" i="2"/>
  <c r="P49" i="2"/>
  <c r="P48" i="2"/>
  <c r="P53" i="2"/>
  <c r="P51" i="2"/>
  <c r="P56" i="2"/>
  <c r="P59" i="2"/>
  <c r="P50" i="2"/>
  <c r="P60" i="2"/>
  <c r="P55" i="2"/>
  <c r="P44" i="2"/>
  <c r="P54" i="2"/>
  <c r="P47" i="2"/>
  <c r="P62" i="2"/>
  <c r="P76" i="2"/>
  <c r="P61" i="2"/>
  <c r="P69" i="2"/>
  <c r="P64" i="2"/>
  <c r="P63" i="2"/>
  <c r="P65" i="2"/>
  <c r="P77" i="2"/>
  <c r="P71" i="2"/>
  <c r="P81" i="2"/>
  <c r="P79" i="2"/>
  <c r="P83" i="2"/>
  <c r="P66" i="2"/>
  <c r="P70" i="2"/>
  <c r="P84" i="2"/>
  <c r="P74" i="2"/>
  <c r="P75" i="2"/>
  <c r="P87" i="2"/>
  <c r="P78" i="2"/>
  <c r="P80" i="2"/>
  <c r="P72" i="2"/>
  <c r="P58" i="2"/>
  <c r="P88" i="2"/>
  <c r="P68" i="2"/>
  <c r="P52" i="2"/>
  <c r="P85" i="2"/>
  <c r="P57" i="2"/>
  <c r="P89" i="2"/>
  <c r="P73" i="2"/>
  <c r="P86" i="2"/>
  <c r="P91" i="2"/>
  <c r="P93" i="2"/>
  <c r="P96" i="2"/>
  <c r="P67" i="2"/>
  <c r="P92" i="2"/>
  <c r="P95" i="2"/>
  <c r="P101" i="2"/>
  <c r="P102" i="2"/>
  <c r="P98" i="2"/>
  <c r="P100" i="2"/>
  <c r="P97" i="2"/>
  <c r="P82" i="2"/>
  <c r="P111" i="2"/>
  <c r="P104" i="2"/>
  <c r="P99" i="2"/>
  <c r="P94" i="2"/>
  <c r="P103" i="2"/>
  <c r="P108" i="2"/>
  <c r="P112" i="2"/>
  <c r="P105" i="2"/>
  <c r="P109" i="2"/>
  <c r="P110" i="2"/>
  <c r="P115" i="2"/>
  <c r="P113" i="2"/>
  <c r="P120" i="2"/>
  <c r="P114" i="2"/>
  <c r="P125" i="2"/>
  <c r="P90" i="2"/>
  <c r="P121" i="2"/>
  <c r="P124" i="2"/>
  <c r="P116" i="2"/>
  <c r="P118" i="2"/>
  <c r="P106" i="2"/>
  <c r="P117" i="2"/>
  <c r="P123" i="2"/>
  <c r="P127" i="2"/>
  <c r="P107" i="2"/>
  <c r="P122" i="2"/>
  <c r="P134" i="2"/>
  <c r="P129" i="2"/>
  <c r="P131" i="2"/>
  <c r="P132" i="2"/>
  <c r="P126" i="2"/>
  <c r="P128" i="2"/>
  <c r="P133" i="2"/>
  <c r="P141" i="2"/>
  <c r="P135" i="2"/>
  <c r="P153" i="2"/>
  <c r="P130" i="2"/>
  <c r="P142" i="2"/>
  <c r="P144" i="2"/>
  <c r="P138" i="2"/>
  <c r="P119" i="2"/>
  <c r="P155" i="2"/>
  <c r="P148" i="2"/>
  <c r="P139" i="2"/>
  <c r="P152" i="2"/>
  <c r="P140" i="2"/>
  <c r="P146" i="2"/>
  <c r="P136" i="2"/>
  <c r="P154" i="2"/>
  <c r="P159" i="2"/>
  <c r="P137" i="2"/>
  <c r="P151" i="2"/>
  <c r="P150" i="2"/>
  <c r="P149" i="2"/>
  <c r="P156" i="2"/>
  <c r="P143" i="2"/>
  <c r="P147" i="2"/>
  <c r="P145" i="2"/>
  <c r="P157" i="2"/>
  <c r="P158" i="2"/>
  <c r="P160" i="2"/>
  <c r="S160" i="2" l="1"/>
  <c r="S158" i="2"/>
  <c r="S157" i="2"/>
  <c r="S145" i="2"/>
  <c r="S147" i="2"/>
  <c r="S143" i="2"/>
  <c r="S150" i="2"/>
  <c r="S156" i="2"/>
  <c r="S151" i="2"/>
  <c r="S136" i="2"/>
  <c r="S159" i="2"/>
  <c r="S154" i="2"/>
  <c r="S139" i="2"/>
  <c r="S146" i="2"/>
  <c r="S140" i="2"/>
  <c r="S152" i="2"/>
  <c r="S148" i="2"/>
  <c r="S155" i="2"/>
  <c r="S138" i="2"/>
  <c r="S153" i="2"/>
  <c r="S142" i="2"/>
  <c r="S130" i="2"/>
  <c r="S135" i="2"/>
  <c r="S119" i="2"/>
  <c r="S141" i="2"/>
  <c r="S128" i="2"/>
  <c r="S126" i="2"/>
  <c r="S129" i="2"/>
  <c r="S133" i="2"/>
  <c r="S132" i="2"/>
  <c r="S134" i="2"/>
  <c r="S131" i="2"/>
  <c r="S122" i="2"/>
  <c r="S127" i="2"/>
  <c r="S123" i="2"/>
  <c r="S117" i="2"/>
  <c r="S107" i="2"/>
  <c r="S120" i="2"/>
  <c r="S124" i="2"/>
  <c r="S114" i="2"/>
  <c r="S121" i="2"/>
  <c r="S106" i="2"/>
  <c r="S125" i="2"/>
  <c r="S113" i="2"/>
  <c r="S90" i="2"/>
  <c r="S110" i="2"/>
  <c r="S115" i="2"/>
  <c r="S109" i="2"/>
  <c r="S105" i="2"/>
  <c r="S112" i="2"/>
  <c r="S94" i="2"/>
  <c r="S103" i="2"/>
  <c r="S108" i="2"/>
  <c r="S99" i="2"/>
  <c r="S104" i="2"/>
  <c r="S111" i="2"/>
  <c r="S97" i="2"/>
  <c r="S100" i="2"/>
  <c r="S95" i="2"/>
  <c r="S98" i="2"/>
  <c r="S102" i="2"/>
  <c r="S82" i="2"/>
  <c r="S73" i="2"/>
  <c r="S101" i="2"/>
  <c r="S92" i="2"/>
  <c r="S86" i="2"/>
  <c r="S96" i="2"/>
  <c r="S93" i="2"/>
  <c r="S67" i="2"/>
  <c r="S91" i="2"/>
  <c r="S68" i="2"/>
  <c r="S89" i="2"/>
  <c r="S85" i="2"/>
  <c r="S57" i="2"/>
  <c r="S52" i="2"/>
  <c r="S88" i="2"/>
  <c r="S58" i="2"/>
  <c r="S80" i="2"/>
  <c r="S66" i="2"/>
  <c r="S75" i="2"/>
  <c r="S71" i="2"/>
  <c r="S63" i="2"/>
  <c r="S78" i="2"/>
  <c r="S81" i="2"/>
  <c r="S87" i="2"/>
  <c r="S74" i="2"/>
  <c r="S65" i="2"/>
  <c r="S84" i="2"/>
  <c r="S64" i="2"/>
  <c r="S79" i="2"/>
  <c r="S83" i="2"/>
  <c r="S77" i="2"/>
  <c r="S69" i="2"/>
  <c r="S61" i="2"/>
  <c r="S76" i="2"/>
  <c r="S62" i="2"/>
  <c r="S54" i="2"/>
  <c r="S47" i="2"/>
  <c r="S55" i="2"/>
  <c r="S60" i="2"/>
  <c r="S50" i="2"/>
  <c r="S59" i="2"/>
  <c r="S44" i="2"/>
  <c r="S45" i="2"/>
  <c r="S51" i="2"/>
  <c r="S48" i="2"/>
  <c r="S56" i="2"/>
  <c r="S49" i="2"/>
  <c r="S37" i="2"/>
  <c r="S53" i="2"/>
  <c r="S46" i="2"/>
  <c r="S43" i="2"/>
  <c r="S36" i="2"/>
  <c r="S29" i="2"/>
  <c r="S33" i="2"/>
  <c r="S40" i="2"/>
  <c r="S41" i="2"/>
  <c r="S23" i="2"/>
  <c r="S34" i="2"/>
  <c r="S38" i="2"/>
  <c r="S39" i="2"/>
  <c r="S30" i="2"/>
  <c r="S31" i="2"/>
  <c r="S32" i="2"/>
  <c r="S35" i="2"/>
  <c r="S27" i="2"/>
  <c r="S25" i="2"/>
  <c r="S26" i="2"/>
  <c r="S28" i="2"/>
  <c r="S22" i="2"/>
  <c r="S24" i="2"/>
  <c r="S21" i="2"/>
  <c r="S20" i="2"/>
  <c r="S18" i="2"/>
  <c r="S19" i="2"/>
  <c r="S16" i="2"/>
  <c r="S15" i="2"/>
  <c r="S17" i="2"/>
  <c r="S14" i="2"/>
  <c r="S11" i="2"/>
  <c r="S13" i="2"/>
  <c r="S12" i="2"/>
  <c r="S9" i="2"/>
  <c r="S10" i="2"/>
  <c r="S7" i="2"/>
  <c r="S8" i="2"/>
  <c r="S6" i="2"/>
  <c r="S4" i="2"/>
  <c r="S5" i="2"/>
  <c r="S3" i="2"/>
  <c r="S149" i="2"/>
  <c r="S137" i="2"/>
  <c r="S42" i="2"/>
  <c r="S72" i="2"/>
  <c r="S144" i="2"/>
  <c r="S70" i="2"/>
  <c r="S118" i="2"/>
  <c r="S116" i="2"/>
  <c r="P2" i="2"/>
  <c r="S2" i="2" s="1"/>
  <c r="R152" i="2"/>
  <c r="R156" i="2"/>
  <c r="R160" i="2"/>
  <c r="Q152" i="2"/>
  <c r="Q156" i="2"/>
  <c r="Q160" i="2"/>
  <c r="R3" i="2"/>
  <c r="R5" i="2"/>
  <c r="R4" i="2"/>
  <c r="R6" i="2"/>
  <c r="R7" i="2"/>
  <c r="R9" i="2"/>
  <c r="R8" i="2"/>
  <c r="R10" i="2"/>
  <c r="R11" i="2"/>
  <c r="R12" i="2"/>
  <c r="R13" i="2"/>
  <c r="R14" i="2"/>
  <c r="R15" i="2"/>
  <c r="R16" i="2"/>
  <c r="R19" i="2"/>
  <c r="R17" i="2"/>
  <c r="R18" i="2"/>
  <c r="R20" i="2"/>
  <c r="R21" i="2"/>
  <c r="R22" i="2"/>
  <c r="R26" i="2"/>
  <c r="R24" i="2"/>
  <c r="R25" i="2"/>
  <c r="R27" i="2"/>
  <c r="R30" i="2"/>
  <c r="R31" i="2"/>
  <c r="R32" i="2"/>
  <c r="R28" i="2"/>
  <c r="R34" i="2"/>
  <c r="R35" i="2"/>
  <c r="R23" i="2"/>
  <c r="R39" i="2"/>
  <c r="R38" i="2"/>
  <c r="R40" i="2"/>
  <c r="R42" i="2"/>
  <c r="R41" i="2"/>
  <c r="R29" i="2"/>
  <c r="R45" i="2"/>
  <c r="R43" i="2"/>
  <c r="R33" i="2"/>
  <c r="R46" i="2"/>
  <c r="R37" i="2"/>
  <c r="R36" i="2"/>
  <c r="R48" i="2"/>
  <c r="R49" i="2"/>
  <c r="R60" i="2"/>
  <c r="R59" i="2"/>
  <c r="R51" i="2"/>
  <c r="R50" i="2"/>
  <c r="R54" i="2"/>
  <c r="R55" i="2"/>
  <c r="R56" i="2"/>
  <c r="R53" i="2"/>
  <c r="R61" i="2"/>
  <c r="R69" i="2"/>
  <c r="R73" i="2"/>
  <c r="R62" i="2"/>
  <c r="R63" i="2"/>
  <c r="R68" i="2"/>
  <c r="R44" i="2"/>
  <c r="R64" i="2"/>
  <c r="R65" i="2"/>
  <c r="R76" i="2"/>
  <c r="R70" i="2"/>
  <c r="R66" i="2"/>
  <c r="R71" i="2"/>
  <c r="R81" i="2"/>
  <c r="R72" i="2"/>
  <c r="R47" i="2"/>
  <c r="R75" i="2"/>
  <c r="R52" i="2"/>
  <c r="R74" i="2"/>
  <c r="R80" i="2"/>
  <c r="R77" i="2"/>
  <c r="R86" i="2"/>
  <c r="R87" i="2"/>
  <c r="R79" i="2"/>
  <c r="R78" i="2"/>
  <c r="R57" i="2"/>
  <c r="R83" i="2"/>
  <c r="R84" i="2"/>
  <c r="R85" i="2"/>
  <c r="R58" i="2"/>
  <c r="R89" i="2"/>
  <c r="R88" i="2"/>
  <c r="R91" i="2"/>
  <c r="R92" i="2"/>
  <c r="R93" i="2"/>
  <c r="R95" i="2"/>
  <c r="R94" i="2"/>
  <c r="R67" i="2"/>
  <c r="R99" i="2"/>
  <c r="R98" i="2"/>
  <c r="R96" i="2"/>
  <c r="R100" i="2"/>
  <c r="R97" i="2"/>
  <c r="R101" i="2"/>
  <c r="R105" i="2"/>
  <c r="R103" i="2"/>
  <c r="R112" i="2"/>
  <c r="R111" i="2"/>
  <c r="R104" i="2"/>
  <c r="R82" i="2"/>
  <c r="R102" i="2"/>
  <c r="R110" i="2"/>
  <c r="R109" i="2"/>
  <c r="R108" i="2"/>
  <c r="R120" i="2"/>
  <c r="R113" i="2"/>
  <c r="R115" i="2"/>
  <c r="R116" i="2"/>
  <c r="R114" i="2"/>
  <c r="R90" i="2"/>
  <c r="R122" i="2"/>
  <c r="R117" i="2"/>
  <c r="R123" i="2"/>
  <c r="R118" i="2"/>
  <c r="R129" i="2"/>
  <c r="R121" i="2"/>
  <c r="R126" i="2"/>
  <c r="R124" i="2"/>
  <c r="R127" i="2"/>
  <c r="R128" i="2"/>
  <c r="R125" i="2"/>
  <c r="R106" i="2"/>
  <c r="R107" i="2"/>
  <c r="R130" i="2"/>
  <c r="R133" i="2"/>
  <c r="R136" i="2"/>
  <c r="R134" i="2"/>
  <c r="R137" i="2"/>
  <c r="R145" i="2"/>
  <c r="R153" i="2"/>
  <c r="R139" i="2"/>
  <c r="R143" i="2"/>
  <c r="R135" i="2"/>
  <c r="R131" i="2"/>
  <c r="R150" i="2"/>
  <c r="R147" i="2"/>
  <c r="R138" i="2"/>
  <c r="R132" i="2"/>
  <c r="R141" i="2"/>
  <c r="R146" i="2"/>
  <c r="R148" i="2"/>
  <c r="R140" i="2"/>
  <c r="R149" i="2"/>
  <c r="R142" i="2"/>
  <c r="R158" i="2"/>
  <c r="R157" i="2"/>
  <c r="R119" i="2"/>
  <c r="R144" i="2"/>
  <c r="R151" i="2"/>
  <c r="R155" i="2"/>
  <c r="R154" i="2"/>
  <c r="R159" i="2"/>
  <c r="Q3" i="2"/>
  <c r="Q5" i="2"/>
  <c r="Q4" i="2"/>
  <c r="Q6" i="2"/>
  <c r="Q7" i="2"/>
  <c r="Q9" i="2"/>
  <c r="Q8" i="2"/>
  <c r="Q10" i="2"/>
  <c r="Q11" i="2"/>
  <c r="Q12" i="2"/>
  <c r="Q13" i="2"/>
  <c r="Q14" i="2"/>
  <c r="Q15" i="2"/>
  <c r="Q16" i="2"/>
  <c r="Q19" i="2"/>
  <c r="Q17" i="2"/>
  <c r="Q18" i="2"/>
  <c r="Q20" i="2"/>
  <c r="Q21" i="2"/>
  <c r="Q22" i="2"/>
  <c r="Q26" i="2"/>
  <c r="Q24" i="2"/>
  <c r="Q25" i="2"/>
  <c r="Q27" i="2"/>
  <c r="Q30" i="2"/>
  <c r="Q31" i="2"/>
  <c r="Q32" i="2"/>
  <c r="Q28" i="2"/>
  <c r="Q34" i="2"/>
  <c r="Q35" i="2"/>
  <c r="Q23" i="2"/>
  <c r="Q39" i="2"/>
  <c r="Q38" i="2"/>
  <c r="Q40" i="2"/>
  <c r="Q42" i="2"/>
  <c r="Q41" i="2"/>
  <c r="Q29" i="2"/>
  <c r="Q45" i="2"/>
  <c r="Q43" i="2"/>
  <c r="Q33" i="2"/>
  <c r="Q46" i="2"/>
  <c r="Q37" i="2"/>
  <c r="Q36" i="2"/>
  <c r="Q48" i="2"/>
  <c r="Q49" i="2"/>
  <c r="Q60" i="2"/>
  <c r="Q59" i="2"/>
  <c r="Q51" i="2"/>
  <c r="Q50" i="2"/>
  <c r="Q54" i="2"/>
  <c r="Q55" i="2"/>
  <c r="Q56" i="2"/>
  <c r="Q53" i="2"/>
  <c r="Q61" i="2"/>
  <c r="Q69" i="2"/>
  <c r="Q73" i="2"/>
  <c r="Q62" i="2"/>
  <c r="Q63" i="2"/>
  <c r="Q68" i="2"/>
  <c r="Q44" i="2"/>
  <c r="Q64" i="2"/>
  <c r="Q65" i="2"/>
  <c r="Q76" i="2"/>
  <c r="Q70" i="2"/>
  <c r="Q66" i="2"/>
  <c r="Q71" i="2"/>
  <c r="Q81" i="2"/>
  <c r="Q72" i="2"/>
  <c r="Q47" i="2"/>
  <c r="Q75" i="2"/>
  <c r="Q52" i="2"/>
  <c r="Q74" i="2"/>
  <c r="Q80" i="2"/>
  <c r="Q77" i="2"/>
  <c r="Q86" i="2"/>
  <c r="Q87" i="2"/>
  <c r="Q79" i="2"/>
  <c r="Q78" i="2"/>
  <c r="Q57" i="2"/>
  <c r="Q83" i="2"/>
  <c r="Q84" i="2"/>
  <c r="Q85" i="2"/>
  <c r="Q58" i="2"/>
  <c r="Q89" i="2"/>
  <c r="Q88" i="2"/>
  <c r="Q91" i="2"/>
  <c r="Q92" i="2"/>
  <c r="Q93" i="2"/>
  <c r="Q95" i="2"/>
  <c r="Q94" i="2"/>
  <c r="Q67" i="2"/>
  <c r="Q99" i="2"/>
  <c r="Q98" i="2"/>
  <c r="Q96" i="2"/>
  <c r="Q100" i="2"/>
  <c r="Q97" i="2"/>
  <c r="Q101" i="2"/>
  <c r="Q105" i="2"/>
  <c r="Q103" i="2"/>
  <c r="Q112" i="2"/>
  <c r="Q111" i="2"/>
  <c r="Q104" i="2"/>
  <c r="Q82" i="2"/>
  <c r="Q102" i="2"/>
  <c r="Q110" i="2"/>
  <c r="Q109" i="2"/>
  <c r="Q108" i="2"/>
  <c r="Q120" i="2"/>
  <c r="Q113" i="2"/>
  <c r="Q115" i="2"/>
  <c r="Q116" i="2"/>
  <c r="Q114" i="2"/>
  <c r="Q90" i="2"/>
  <c r="Q122" i="2"/>
  <c r="Q117" i="2"/>
  <c r="Q123" i="2"/>
  <c r="Q118" i="2"/>
  <c r="Q129" i="2"/>
  <c r="Q121" i="2"/>
  <c r="Q126" i="2"/>
  <c r="Q124" i="2"/>
  <c r="Q127" i="2"/>
  <c r="Q128" i="2"/>
  <c r="Q125" i="2"/>
  <c r="Q106" i="2"/>
  <c r="Q107" i="2"/>
  <c r="Q130" i="2"/>
  <c r="Q133" i="2"/>
  <c r="Q136" i="2"/>
  <c r="Q134" i="2"/>
  <c r="Q137" i="2"/>
  <c r="Q145" i="2"/>
  <c r="Q153" i="2"/>
  <c r="Q139" i="2"/>
  <c r="Q143" i="2"/>
  <c r="Q135" i="2"/>
  <c r="Q131" i="2"/>
  <c r="Q150" i="2"/>
  <c r="Q147" i="2"/>
  <c r="Q138" i="2"/>
  <c r="Q132" i="2"/>
  <c r="Q141" i="2"/>
  <c r="Q146" i="2"/>
  <c r="Q148" i="2"/>
  <c r="Q140" i="2"/>
  <c r="Q149" i="2"/>
  <c r="Q142" i="2"/>
  <c r="Q158" i="2"/>
  <c r="Q157" i="2"/>
  <c r="Q119" i="2"/>
  <c r="Q144" i="2"/>
  <c r="Q151" i="2"/>
  <c r="Q155" i="2"/>
  <c r="Q154" i="2"/>
  <c r="Q159" i="2"/>
  <c r="R2" i="2"/>
  <c r="Q2" i="2"/>
  <c r="P94" i="1"/>
  <c r="Q94" i="1" s="1"/>
  <c r="P107" i="1"/>
  <c r="Q107" i="1" s="1"/>
  <c r="P102" i="1"/>
  <c r="Q102" i="1" s="1"/>
  <c r="P106" i="1"/>
  <c r="Q106" i="1" s="1"/>
  <c r="P95" i="1"/>
  <c r="Q95" i="1" s="1"/>
  <c r="P2" i="1"/>
  <c r="Q2" i="1" s="1"/>
  <c r="P21" i="1"/>
  <c r="Q21" i="1" s="1"/>
  <c r="P73" i="1"/>
  <c r="Q73" i="1" s="1"/>
  <c r="P50" i="1"/>
  <c r="Q50" i="1" s="1"/>
  <c r="P8" i="1"/>
  <c r="Q8" i="1" s="1"/>
  <c r="P6" i="1"/>
  <c r="Q6" i="1" s="1"/>
  <c r="P99" i="1"/>
  <c r="Q99" i="1" s="1"/>
  <c r="P39" i="1"/>
  <c r="Q39" i="1" s="1"/>
  <c r="P103" i="1"/>
  <c r="Q103" i="1" s="1"/>
  <c r="P98" i="1"/>
  <c r="Q98" i="1" s="1"/>
  <c r="P78" i="1"/>
  <c r="Q78" i="1" s="1"/>
  <c r="P51" i="1"/>
  <c r="Q51" i="1" s="1"/>
  <c r="P4" i="1"/>
  <c r="Q4" i="1" s="1"/>
  <c r="P65" i="1"/>
  <c r="Q65" i="1" s="1"/>
  <c r="P81" i="1"/>
  <c r="Q81" i="1" s="1"/>
  <c r="P104" i="1"/>
  <c r="Q104" i="1" s="1"/>
  <c r="P87" i="1"/>
  <c r="Q87" i="1" s="1"/>
  <c r="P13" i="1"/>
  <c r="Q13" i="1" s="1"/>
  <c r="P61" i="1"/>
  <c r="Q61" i="1" s="1"/>
  <c r="P91" i="1"/>
  <c r="Q91" i="1" s="1"/>
  <c r="P24" i="1"/>
  <c r="Q24" i="1" s="1"/>
  <c r="P79" i="1"/>
  <c r="Q79" i="1" s="1"/>
  <c r="P88" i="1"/>
  <c r="Q88" i="1" s="1"/>
  <c r="P44" i="1"/>
  <c r="Q44" i="1" s="1"/>
  <c r="P108" i="1"/>
  <c r="Q108" i="1" s="1"/>
  <c r="P55" i="1"/>
  <c r="Q55" i="1" s="1"/>
  <c r="P19" i="1"/>
  <c r="Q19" i="1" s="1"/>
  <c r="P86" i="1"/>
  <c r="Q86" i="1" s="1"/>
  <c r="P109" i="1"/>
  <c r="Q109" i="1" s="1"/>
  <c r="P26" i="1"/>
  <c r="Q26" i="1" s="1"/>
  <c r="P110" i="1"/>
  <c r="Q110" i="1" s="1"/>
  <c r="P101" i="1"/>
  <c r="Q101" i="1" s="1"/>
  <c r="P16" i="1"/>
  <c r="Q16" i="1" s="1"/>
  <c r="P111" i="1"/>
  <c r="Q111" i="1" s="1"/>
  <c r="P100" i="1"/>
  <c r="Q100" i="1" s="1"/>
  <c r="P27" i="1"/>
  <c r="Q27" i="1" s="1"/>
  <c r="P70" i="1"/>
  <c r="Q70" i="1" s="1"/>
  <c r="P47" i="1"/>
  <c r="Q47" i="1" s="1"/>
  <c r="P97" i="1"/>
  <c r="Q97" i="1" s="1"/>
  <c r="P93" i="1"/>
  <c r="Q93" i="1" s="1"/>
  <c r="P64" i="1"/>
  <c r="Q64" i="1" s="1"/>
  <c r="P112" i="1"/>
  <c r="Q112" i="1" s="1"/>
  <c r="P113" i="1"/>
  <c r="Q113" i="1" s="1"/>
  <c r="P114" i="1"/>
  <c r="Q114" i="1" s="1"/>
  <c r="P115" i="1"/>
  <c r="Q115" i="1" s="1"/>
  <c r="P116" i="1"/>
  <c r="Q116" i="1" s="1"/>
  <c r="P89" i="1"/>
  <c r="Q89" i="1" s="1"/>
  <c r="P117" i="1"/>
  <c r="Q117" i="1" s="1"/>
  <c r="P85" i="1"/>
  <c r="Q85" i="1" s="1"/>
  <c r="P118" i="1"/>
  <c r="Q118" i="1" s="1"/>
  <c r="P82" i="1"/>
  <c r="Q82" i="1" s="1"/>
  <c r="P119" i="1"/>
  <c r="Q119" i="1" s="1"/>
  <c r="P35" i="1"/>
  <c r="Q35" i="1" s="1"/>
  <c r="P23" i="1"/>
  <c r="Q23" i="1" s="1"/>
  <c r="P120" i="1"/>
  <c r="Q120" i="1" s="1"/>
  <c r="P5" i="1"/>
  <c r="Q5" i="1" s="1"/>
  <c r="P96" i="1"/>
  <c r="Q96" i="1" s="1"/>
  <c r="P9" i="1"/>
  <c r="Q9" i="1" s="1"/>
  <c r="P68" i="1"/>
  <c r="Q68" i="1" s="1"/>
  <c r="P30" i="1"/>
  <c r="Q30" i="1" s="1"/>
  <c r="P121" i="1"/>
  <c r="Q121" i="1" s="1"/>
  <c r="P41" i="1"/>
  <c r="Q41" i="1" s="1"/>
  <c r="P76" i="1"/>
  <c r="Q76" i="1" s="1"/>
  <c r="P122" i="1"/>
  <c r="Q122" i="1" s="1"/>
  <c r="P62" i="1"/>
  <c r="Q62" i="1" s="1"/>
  <c r="P123" i="1"/>
  <c r="Q123" i="1" s="1"/>
  <c r="P49" i="1"/>
  <c r="Q49" i="1" s="1"/>
  <c r="P59" i="1"/>
  <c r="Q59" i="1" s="1"/>
  <c r="P90" i="1"/>
  <c r="Q90" i="1" s="1"/>
  <c r="P83" i="1"/>
  <c r="Q83" i="1" s="1"/>
  <c r="P45" i="1"/>
  <c r="Q45" i="1" s="1"/>
  <c r="P66" i="1"/>
  <c r="Q66" i="1" s="1"/>
  <c r="P92" i="1"/>
  <c r="Q92" i="1" s="1"/>
  <c r="P11" i="1"/>
  <c r="Q11" i="1" s="1"/>
  <c r="P54" i="1"/>
  <c r="Q54" i="1" s="1"/>
  <c r="P72" i="1"/>
  <c r="Q72" i="1" s="1"/>
  <c r="P40" i="1"/>
  <c r="Q40" i="1" s="1"/>
  <c r="P63" i="1"/>
  <c r="Q63" i="1" s="1"/>
  <c r="P124" i="1"/>
  <c r="Q124" i="1" s="1"/>
  <c r="P125" i="1"/>
  <c r="Q125" i="1" s="1"/>
  <c r="P53" i="1"/>
  <c r="Q53" i="1" s="1"/>
  <c r="P126" i="1"/>
  <c r="Q126" i="1" s="1"/>
  <c r="P37" i="1"/>
  <c r="Q37" i="1" s="1"/>
  <c r="P75" i="1"/>
  <c r="Q75" i="1" s="1"/>
  <c r="P84" i="1"/>
  <c r="Q84" i="1" s="1"/>
  <c r="P127" i="1"/>
  <c r="Q127" i="1" s="1"/>
  <c r="P77" i="1"/>
  <c r="Q77" i="1" s="1"/>
  <c r="P46" i="1"/>
  <c r="Q46" i="1" s="1"/>
  <c r="P128" i="1"/>
  <c r="Q128" i="1" s="1"/>
  <c r="P28" i="1"/>
  <c r="Q28" i="1" s="1"/>
  <c r="P129" i="1"/>
  <c r="Q129" i="1" s="1"/>
  <c r="P80" i="1"/>
  <c r="Q80" i="1" s="1"/>
  <c r="P31" i="1"/>
  <c r="Q31" i="1" s="1"/>
  <c r="P130" i="1"/>
  <c r="Q130" i="1" s="1"/>
  <c r="P131" i="1"/>
  <c r="Q131" i="1" s="1"/>
  <c r="P74" i="1"/>
  <c r="Q74" i="1" s="1"/>
  <c r="P132" i="1"/>
  <c r="Q132" i="1" s="1"/>
  <c r="P18" i="1"/>
  <c r="Q18" i="1" s="1"/>
  <c r="P36" i="1"/>
  <c r="Q36" i="1" s="1"/>
  <c r="P57" i="1"/>
  <c r="Q57" i="1" s="1"/>
  <c r="P14" i="1"/>
  <c r="Q14" i="1" s="1"/>
  <c r="P22" i="1"/>
  <c r="Q22" i="1" s="1"/>
  <c r="P69" i="1"/>
  <c r="Q69" i="1" s="1"/>
  <c r="P42" i="1"/>
  <c r="Q42" i="1" s="1"/>
  <c r="P133" i="1"/>
  <c r="Q133" i="1" s="1"/>
  <c r="P67" i="1"/>
  <c r="Q67" i="1" s="1"/>
  <c r="P134" i="1"/>
  <c r="Q134" i="1" s="1"/>
  <c r="P135" i="1"/>
  <c r="Q135" i="1" s="1"/>
  <c r="P136" i="1"/>
  <c r="Q136" i="1" s="1"/>
  <c r="P71" i="1"/>
  <c r="Q71" i="1" s="1"/>
  <c r="P137" i="1"/>
  <c r="Q137" i="1" s="1"/>
  <c r="P138" i="1"/>
  <c r="Q138" i="1" s="1"/>
  <c r="P139" i="1"/>
  <c r="Q139" i="1" s="1"/>
  <c r="P34" i="1"/>
  <c r="Q34" i="1" s="1"/>
  <c r="P140" i="1"/>
  <c r="Q140" i="1" s="1"/>
  <c r="P141" i="1"/>
  <c r="Q141" i="1" s="1"/>
  <c r="P20" i="1"/>
  <c r="Q20" i="1" s="1"/>
  <c r="P142" i="1"/>
  <c r="Q142" i="1" s="1"/>
  <c r="P143" i="1"/>
  <c r="Q143" i="1" s="1"/>
  <c r="P144" i="1"/>
  <c r="Q144" i="1" s="1"/>
  <c r="P145" i="1"/>
  <c r="Q145" i="1" s="1"/>
  <c r="P146" i="1"/>
  <c r="Q146" i="1" s="1"/>
  <c r="P60" i="1"/>
  <c r="Q60" i="1" s="1"/>
  <c r="P17" i="1"/>
  <c r="Q17" i="1" s="1"/>
  <c r="P147" i="1"/>
  <c r="Q147" i="1" s="1"/>
  <c r="P148" i="1"/>
  <c r="Q148" i="1" s="1"/>
  <c r="P58" i="1"/>
  <c r="Q58" i="1" s="1"/>
  <c r="P149" i="1"/>
  <c r="Q149" i="1" s="1"/>
  <c r="P48" i="1"/>
  <c r="Q48" i="1" s="1"/>
  <c r="P33" i="1"/>
  <c r="Q33" i="1" s="1"/>
  <c r="P150" i="1"/>
  <c r="Q150" i="1" s="1"/>
  <c r="P151" i="1"/>
  <c r="Q151" i="1" s="1"/>
  <c r="P7" i="1"/>
  <c r="Q7" i="1" s="1"/>
  <c r="P152" i="1"/>
  <c r="Q152" i="1" s="1"/>
  <c r="P29" i="1"/>
  <c r="Q29" i="1" s="1"/>
  <c r="P10" i="1"/>
  <c r="Q10" i="1" s="1"/>
  <c r="P153" i="1"/>
  <c r="Q153" i="1" s="1"/>
  <c r="P38" i="1"/>
  <c r="Q38" i="1" s="1"/>
  <c r="P154" i="1"/>
  <c r="Q154" i="1" s="1"/>
  <c r="P3" i="1"/>
  <c r="Q3" i="1" s="1"/>
  <c r="P12" i="1"/>
  <c r="Q12" i="1" s="1"/>
  <c r="P155" i="1"/>
  <c r="Q155" i="1" s="1"/>
  <c r="P32" i="1"/>
  <c r="Q32" i="1" s="1"/>
  <c r="P156" i="1"/>
  <c r="Q156" i="1" s="1"/>
  <c r="P56" i="1"/>
  <c r="Q56" i="1" s="1"/>
  <c r="P43" i="1"/>
  <c r="Q43" i="1" s="1"/>
  <c r="P52" i="1"/>
  <c r="Q52" i="1" s="1"/>
  <c r="P25" i="1"/>
  <c r="Q25" i="1" s="1"/>
  <c r="P157" i="1"/>
  <c r="Q157" i="1" s="1"/>
  <c r="P15" i="1"/>
  <c r="Q15" i="1" s="1"/>
  <c r="P105" i="1"/>
  <c r="Q105" i="1" s="1"/>
  <c r="U21" i="2" l="1"/>
  <c r="U122" i="2"/>
  <c r="U120" i="2"/>
  <c r="T59" i="2"/>
  <c r="U55" i="2"/>
  <c r="U89" i="2"/>
  <c r="U23" i="2"/>
  <c r="U121" i="2"/>
  <c r="U20" i="2"/>
  <c r="U33" i="2"/>
  <c r="U57" i="2"/>
  <c r="U103" i="2"/>
  <c r="U147" i="2"/>
  <c r="U43" i="2"/>
  <c r="U68" i="2"/>
  <c r="U44" i="2"/>
  <c r="U65" i="2"/>
  <c r="U22" i="2"/>
  <c r="U85" i="2"/>
  <c r="U2" i="2"/>
  <c r="U63" i="2"/>
  <c r="T62" i="2"/>
  <c r="U96" i="2"/>
  <c r="U67" i="2"/>
  <c r="U107" i="2"/>
  <c r="U27" i="2"/>
  <c r="U6" i="2"/>
  <c r="T77" i="2"/>
  <c r="U3" i="2"/>
  <c r="U143" i="2"/>
  <c r="U62" i="2"/>
  <c r="U108" i="2"/>
  <c r="U60" i="2"/>
  <c r="T102" i="2"/>
  <c r="U47" i="2"/>
  <c r="U130" i="2"/>
  <c r="U115" i="2"/>
  <c r="U145" i="2"/>
  <c r="U135" i="2"/>
  <c r="T18" i="2"/>
  <c r="T118" i="2"/>
  <c r="U156" i="2"/>
  <c r="U144" i="2"/>
  <c r="U153" i="2"/>
  <c r="U19" i="2"/>
  <c r="U125" i="2"/>
  <c r="T154" i="2"/>
  <c r="U76" i="2"/>
  <c r="U16" i="2"/>
  <c r="T82" i="2"/>
  <c r="U17" i="2"/>
  <c r="T96" i="2"/>
  <c r="U50" i="2"/>
  <c r="T121" i="2"/>
  <c r="U54" i="2"/>
  <c r="U28" i="2"/>
  <c r="U52" i="2"/>
  <c r="U34" i="2"/>
  <c r="U14" i="2"/>
  <c r="T93" i="2"/>
  <c r="U11" i="2"/>
  <c r="T60" i="2"/>
  <c r="U109" i="2"/>
  <c r="U77" i="2"/>
  <c r="T2" i="2"/>
  <c r="U159" i="2"/>
  <c r="T38" i="2"/>
  <c r="U15" i="2"/>
  <c r="T120" i="2"/>
  <c r="U18" i="2"/>
  <c r="T17" i="2"/>
  <c r="T20" i="2"/>
  <c r="T41" i="2"/>
  <c r="U41" i="2"/>
  <c r="T78" i="2"/>
  <c r="U78" i="2"/>
  <c r="T42" i="2"/>
  <c r="U42" i="2"/>
  <c r="U142" i="2"/>
  <c r="T142" i="2"/>
  <c r="U101" i="2"/>
  <c r="T101" i="2"/>
  <c r="U118" i="2"/>
  <c r="T76" i="2"/>
  <c r="U102" i="2"/>
  <c r="T139" i="2"/>
  <c r="U139" i="2"/>
  <c r="T58" i="2"/>
  <c r="U25" i="2"/>
  <c r="U4" i="2"/>
  <c r="T57" i="2"/>
  <c r="U82" i="2"/>
  <c r="T33" i="2"/>
  <c r="T22" i="2"/>
  <c r="U64" i="2"/>
  <c r="T21" i="2"/>
  <c r="T141" i="2"/>
  <c r="U141" i="2"/>
  <c r="T37" i="2"/>
  <c r="U37" i="2"/>
  <c r="U29" i="2"/>
  <c r="T126" i="2"/>
  <c r="U126" i="2"/>
  <c r="T140" i="2"/>
  <c r="T159" i="2"/>
  <c r="T19" i="2"/>
  <c r="U94" i="2"/>
  <c r="T61" i="2"/>
  <c r="T40" i="2"/>
  <c r="U40" i="2"/>
  <c r="U59" i="2"/>
  <c r="T16" i="2"/>
  <c r="U58" i="2"/>
  <c r="U148" i="2"/>
  <c r="U88" i="2"/>
  <c r="U155" i="2"/>
  <c r="U98" i="2"/>
  <c r="T80" i="2"/>
  <c r="T53" i="2"/>
  <c r="T117" i="2"/>
  <c r="U106" i="2"/>
  <c r="U104" i="2"/>
  <c r="U123" i="2"/>
  <c r="U154" i="2"/>
  <c r="U110" i="2"/>
  <c r="T122" i="2"/>
  <c r="U70" i="2"/>
  <c r="U87" i="2"/>
  <c r="U140" i="2"/>
  <c r="T156" i="2"/>
  <c r="U84" i="2"/>
  <c r="U146" i="2"/>
  <c r="U46" i="2"/>
  <c r="U86" i="2"/>
  <c r="U132" i="2"/>
  <c r="U124" i="2"/>
  <c r="U49" i="2"/>
  <c r="U151" i="2"/>
  <c r="T114" i="2"/>
  <c r="U99" i="2"/>
  <c r="U74" i="2"/>
  <c r="U56" i="2"/>
  <c r="U138" i="2"/>
  <c r="U73" i="2"/>
  <c r="U100" i="2"/>
  <c r="U39" i="2"/>
  <c r="T116" i="2"/>
  <c r="U150" i="2"/>
  <c r="U119" i="2"/>
  <c r="U111" i="2"/>
  <c r="U75" i="2"/>
  <c r="U45" i="2"/>
  <c r="U66" i="2"/>
  <c r="U13" i="2"/>
  <c r="T157" i="2"/>
  <c r="T113" i="2"/>
  <c r="T95" i="2"/>
  <c r="U128" i="2"/>
  <c r="U152" i="2"/>
  <c r="U97" i="2"/>
  <c r="U48" i="2"/>
  <c r="U133" i="2"/>
  <c r="U72" i="2"/>
  <c r="U51" i="2"/>
  <c r="U129" i="2"/>
  <c r="U36" i="2"/>
  <c r="U92" i="2"/>
  <c r="T134" i="2"/>
  <c r="U7" i="2"/>
  <c r="U71" i="2"/>
  <c r="U105" i="2"/>
  <c r="U127" i="2"/>
  <c r="U30" i="2"/>
  <c r="U8" i="2"/>
  <c r="T136" i="2"/>
  <c r="U136" i="2"/>
  <c r="U81" i="2"/>
  <c r="T81" i="2"/>
  <c r="U32" i="2"/>
  <c r="T32" i="2"/>
  <c r="U69" i="2"/>
  <c r="T69" i="2"/>
  <c r="U26" i="2"/>
  <c r="T26" i="2"/>
  <c r="U137" i="2"/>
  <c r="T137" i="2"/>
  <c r="U90" i="2"/>
  <c r="T90" i="2"/>
  <c r="U160" i="2"/>
  <c r="T160" i="2"/>
  <c r="U91" i="2"/>
  <c r="T91" i="2"/>
  <c r="T12" i="2"/>
  <c r="U12" i="2"/>
  <c r="U149" i="2"/>
  <c r="T149" i="2"/>
  <c r="U83" i="2"/>
  <c r="T83" i="2"/>
  <c r="U31" i="2"/>
  <c r="T31" i="2"/>
  <c r="U9" i="2"/>
  <c r="T9" i="2"/>
  <c r="U158" i="2"/>
  <c r="T158" i="2"/>
  <c r="T79" i="2"/>
  <c r="U79" i="2"/>
  <c r="U35" i="2"/>
  <c r="T35" i="2"/>
  <c r="U10" i="2"/>
  <c r="T10" i="2"/>
  <c r="U5" i="2"/>
  <c r="T5" i="2"/>
  <c r="U131" i="2"/>
  <c r="T131" i="2"/>
  <c r="U112" i="2"/>
  <c r="T112" i="2"/>
  <c r="U24" i="2"/>
  <c r="T24" i="2"/>
  <c r="U61" i="2"/>
  <c r="T98" i="2"/>
  <c r="U116" i="2"/>
  <c r="T155" i="2"/>
  <c r="T115" i="2"/>
  <c r="T75" i="2"/>
  <c r="T15" i="2"/>
  <c r="T94" i="2"/>
  <c r="T74" i="2"/>
  <c r="T54" i="2"/>
  <c r="T34" i="2"/>
  <c r="T14" i="2"/>
  <c r="U134" i="2"/>
  <c r="U114" i="2"/>
  <c r="T133" i="2"/>
  <c r="U113" i="2"/>
  <c r="T152" i="2"/>
  <c r="T132" i="2"/>
  <c r="T72" i="2"/>
  <c r="T151" i="2"/>
  <c r="T111" i="2"/>
  <c r="T71" i="2"/>
  <c r="T51" i="2"/>
  <c r="T11" i="2"/>
  <c r="T150" i="2"/>
  <c r="T130" i="2"/>
  <c r="T110" i="2"/>
  <c r="T70" i="2"/>
  <c r="T50" i="2"/>
  <c r="T30" i="2"/>
  <c r="T100" i="2"/>
  <c r="T119" i="2"/>
  <c r="T39" i="2"/>
  <c r="U157" i="2"/>
  <c r="T135" i="2"/>
  <c r="U93" i="2"/>
  <c r="T92" i="2"/>
  <c r="T52" i="2"/>
  <c r="T129" i="2"/>
  <c r="T109" i="2"/>
  <c r="T89" i="2"/>
  <c r="T49" i="2"/>
  <c r="T29" i="2"/>
  <c r="T99" i="2"/>
  <c r="U38" i="2"/>
  <c r="U117" i="2"/>
  <c r="T56" i="2"/>
  <c r="T148" i="2"/>
  <c r="T128" i="2"/>
  <c r="T108" i="2"/>
  <c r="T88" i="2"/>
  <c r="T68" i="2"/>
  <c r="T48" i="2"/>
  <c r="T28" i="2"/>
  <c r="T8" i="2"/>
  <c r="U80" i="2"/>
  <c r="T97" i="2"/>
  <c r="U95" i="2"/>
  <c r="T153" i="2"/>
  <c r="T73" i="2"/>
  <c r="U53" i="2"/>
  <c r="T147" i="2"/>
  <c r="T127" i="2"/>
  <c r="T107" i="2"/>
  <c r="T87" i="2"/>
  <c r="T67" i="2"/>
  <c r="T47" i="2"/>
  <c r="T27" i="2"/>
  <c r="T7" i="2"/>
  <c r="T13" i="2"/>
  <c r="T145" i="2"/>
  <c r="T106" i="2"/>
  <c r="T86" i="2"/>
  <c r="T66" i="2"/>
  <c r="T46" i="2"/>
  <c r="T6" i="2"/>
  <c r="T138" i="2"/>
  <c r="T36" i="2"/>
  <c r="T55" i="2"/>
  <c r="T146" i="2"/>
  <c r="T125" i="2"/>
  <c r="T105" i="2"/>
  <c r="T85" i="2"/>
  <c r="T65" i="2"/>
  <c r="T45" i="2"/>
  <c r="T25" i="2"/>
  <c r="T144" i="2"/>
  <c r="T124" i="2"/>
  <c r="T104" i="2"/>
  <c r="T84" i="2"/>
  <c r="T64" i="2"/>
  <c r="T44" i="2"/>
  <c r="T4" i="2"/>
  <c r="T143" i="2"/>
  <c r="T123" i="2"/>
  <c r="T103" i="2"/>
  <c r="T63" i="2"/>
  <c r="T43" i="2"/>
  <c r="T23" i="2"/>
  <c r="T3" i="2"/>
  <c r="V46" i="2" l="1"/>
  <c r="V123" i="2"/>
  <c r="V8" i="2"/>
  <c r="V135" i="2"/>
  <c r="W131" i="2"/>
  <c r="W66" i="2"/>
  <c r="W109" i="2"/>
  <c r="V17" i="2"/>
  <c r="V12" i="2"/>
  <c r="W58" i="2"/>
  <c r="V66" i="2"/>
  <c r="W114" i="2"/>
  <c r="W45" i="2"/>
  <c r="W76" i="2"/>
  <c r="V39" i="2"/>
  <c r="W105" i="2"/>
  <c r="W11" i="2"/>
  <c r="V154" i="2"/>
  <c r="V27" i="2"/>
  <c r="V70" i="2"/>
  <c r="W79" i="2"/>
  <c r="W36" i="2"/>
  <c r="W39" i="2"/>
  <c r="W59" i="2"/>
  <c r="V33" i="2"/>
  <c r="W144" i="2"/>
  <c r="V144" i="2"/>
  <c r="V47" i="2"/>
  <c r="V56" i="2"/>
  <c r="V110" i="2"/>
  <c r="V79" i="2"/>
  <c r="W137" i="2"/>
  <c r="W129" i="2"/>
  <c r="W100" i="2"/>
  <c r="W110" i="2"/>
  <c r="W40" i="2"/>
  <c r="W28" i="2"/>
  <c r="V101" i="2"/>
  <c r="V102" i="2"/>
  <c r="V93" i="2"/>
  <c r="V96" i="2"/>
  <c r="W121" i="2"/>
  <c r="W156" i="2"/>
  <c r="V25" i="2"/>
  <c r="V67" i="2"/>
  <c r="W117" i="2"/>
  <c r="V130" i="2"/>
  <c r="V75" i="2"/>
  <c r="V20" i="2"/>
  <c r="W18" i="2"/>
  <c r="W44" i="2"/>
  <c r="W120" i="2"/>
  <c r="W62" i="2"/>
  <c r="V142" i="2"/>
  <c r="V62" i="2"/>
  <c r="V118" i="2"/>
  <c r="W142" i="2"/>
  <c r="V77" i="2"/>
  <c r="V2" i="2"/>
  <c r="W3" i="2"/>
  <c r="V120" i="2"/>
  <c r="W42" i="2"/>
  <c r="W34" i="2"/>
  <c r="V3" i="2"/>
  <c r="V146" i="2"/>
  <c r="V73" i="2"/>
  <c r="V109" i="2"/>
  <c r="X109" i="2" s="1"/>
  <c r="V151" i="2"/>
  <c r="V24" i="2"/>
  <c r="V83" i="2"/>
  <c r="V81" i="2"/>
  <c r="W128" i="2"/>
  <c r="W151" i="2"/>
  <c r="V80" i="2"/>
  <c r="W126" i="2"/>
  <c r="V139" i="2"/>
  <c r="V42" i="2"/>
  <c r="W52" i="2"/>
  <c r="V23" i="2"/>
  <c r="X23" i="2" s="1"/>
  <c r="V55" i="2"/>
  <c r="V153" i="2"/>
  <c r="V129" i="2"/>
  <c r="V72" i="2"/>
  <c r="W24" i="2"/>
  <c r="W83" i="2"/>
  <c r="W81" i="2"/>
  <c r="V95" i="2"/>
  <c r="W49" i="2"/>
  <c r="W98" i="2"/>
  <c r="V126" i="2"/>
  <c r="W6" i="2"/>
  <c r="V38" i="2"/>
  <c r="V43" i="2"/>
  <c r="V36" i="2"/>
  <c r="W95" i="2"/>
  <c r="V52" i="2"/>
  <c r="V132" i="2"/>
  <c r="V112" i="2"/>
  <c r="V149" i="2"/>
  <c r="X149" i="2" s="1"/>
  <c r="W136" i="2"/>
  <c r="V113" i="2"/>
  <c r="W124" i="2"/>
  <c r="W155" i="2"/>
  <c r="W27" i="2"/>
  <c r="V60" i="2"/>
  <c r="W130" i="2"/>
  <c r="V121" i="2"/>
  <c r="V63" i="2"/>
  <c r="V138" i="2"/>
  <c r="V97" i="2"/>
  <c r="V92" i="2"/>
  <c r="V152" i="2"/>
  <c r="W112" i="2"/>
  <c r="W149" i="2"/>
  <c r="V136" i="2"/>
  <c r="V157" i="2"/>
  <c r="W132" i="2"/>
  <c r="W88" i="2"/>
  <c r="W29" i="2"/>
  <c r="W145" i="2"/>
  <c r="W102" i="2"/>
  <c r="W77" i="2"/>
  <c r="W60" i="2"/>
  <c r="W107" i="2"/>
  <c r="W15" i="2"/>
  <c r="W22" i="2"/>
  <c r="W54" i="2"/>
  <c r="W33" i="2"/>
  <c r="W159" i="2"/>
  <c r="W89" i="2"/>
  <c r="W143" i="2"/>
  <c r="W21" i="2"/>
  <c r="W2" i="2"/>
  <c r="W17" i="2"/>
  <c r="W68" i="2"/>
  <c r="W115" i="2"/>
  <c r="W63" i="2"/>
  <c r="W47" i="2"/>
  <c r="V103" i="2"/>
  <c r="X103" i="2" s="1"/>
  <c r="V6" i="2"/>
  <c r="W80" i="2"/>
  <c r="W93" i="2"/>
  <c r="W113" i="2"/>
  <c r="V131" i="2"/>
  <c r="W12" i="2"/>
  <c r="W8" i="2"/>
  <c r="W13" i="2"/>
  <c r="W86" i="2"/>
  <c r="W148" i="2"/>
  <c r="W37" i="2"/>
  <c r="V76" i="2"/>
  <c r="W85" i="2"/>
  <c r="W125" i="2"/>
  <c r="W84" i="2"/>
  <c r="W30" i="2"/>
  <c r="V91" i="2"/>
  <c r="W122" i="2"/>
  <c r="W91" i="2"/>
  <c r="W67" i="2"/>
  <c r="V44" i="2"/>
  <c r="V106" i="2"/>
  <c r="V68" i="2"/>
  <c r="V119" i="2"/>
  <c r="V14" i="2"/>
  <c r="V10" i="2"/>
  <c r="V160" i="2"/>
  <c r="W71" i="2"/>
  <c r="W111" i="2"/>
  <c r="V156" i="2"/>
  <c r="W14" i="2"/>
  <c r="V21" i="2"/>
  <c r="V18" i="2"/>
  <c r="W43" i="2"/>
  <c r="W147" i="2"/>
  <c r="V64" i="2"/>
  <c r="V145" i="2"/>
  <c r="V88" i="2"/>
  <c r="V100" i="2"/>
  <c r="X100" i="2" s="1"/>
  <c r="V34" i="2"/>
  <c r="W10" i="2"/>
  <c r="W160" i="2"/>
  <c r="W7" i="2"/>
  <c r="W119" i="2"/>
  <c r="W140" i="2"/>
  <c r="W50" i="2"/>
  <c r="W64" i="2"/>
  <c r="W135" i="2"/>
  <c r="W65" i="2"/>
  <c r="W19" i="2"/>
  <c r="V84" i="2"/>
  <c r="V13" i="2"/>
  <c r="V108" i="2"/>
  <c r="V30" i="2"/>
  <c r="V54" i="2"/>
  <c r="V35" i="2"/>
  <c r="V90" i="2"/>
  <c r="V134" i="2"/>
  <c r="W150" i="2"/>
  <c r="W87" i="2"/>
  <c r="V16" i="2"/>
  <c r="V22" i="2"/>
  <c r="V59" i="2"/>
  <c r="W57" i="2"/>
  <c r="W41" i="2"/>
  <c r="V104" i="2"/>
  <c r="V7" i="2"/>
  <c r="V128" i="2"/>
  <c r="V50" i="2"/>
  <c r="V74" i="2"/>
  <c r="W35" i="2"/>
  <c r="W90" i="2"/>
  <c r="W92" i="2"/>
  <c r="V116" i="2"/>
  <c r="W70" i="2"/>
  <c r="W23" i="2"/>
  <c r="W103" i="2"/>
  <c r="W20" i="2"/>
  <c r="W96" i="2"/>
  <c r="V41" i="2"/>
  <c r="V5" i="2"/>
  <c r="W55" i="2"/>
  <c r="V122" i="2"/>
  <c r="W46" i="2"/>
  <c r="W157" i="2"/>
  <c r="W153" i="2"/>
  <c r="V48" i="2"/>
  <c r="V94" i="2"/>
  <c r="V143" i="2"/>
  <c r="W146" i="2"/>
  <c r="V86" i="2"/>
  <c r="V124" i="2"/>
  <c r="W108" i="2"/>
  <c r="W16" i="2"/>
  <c r="W134" i="2"/>
  <c r="W118" i="2"/>
  <c r="W75" i="2"/>
  <c r="V133" i="2"/>
  <c r="V37" i="2"/>
  <c r="V28" i="2"/>
  <c r="W127" i="2"/>
  <c r="W141" i="2"/>
  <c r="V4" i="2"/>
  <c r="W5" i="2"/>
  <c r="V141" i="2"/>
  <c r="V82" i="2"/>
  <c r="V148" i="2"/>
  <c r="V137" i="2"/>
  <c r="V15" i="2"/>
  <c r="V158" i="2"/>
  <c r="V26" i="2"/>
  <c r="W51" i="2"/>
  <c r="W73" i="2"/>
  <c r="W154" i="2"/>
  <c r="V40" i="2"/>
  <c r="W82" i="2"/>
  <c r="W101" i="2"/>
  <c r="V45" i="2"/>
  <c r="V87" i="2"/>
  <c r="W38" i="2"/>
  <c r="V150" i="2"/>
  <c r="V115" i="2"/>
  <c r="W158" i="2"/>
  <c r="W26" i="2"/>
  <c r="W72" i="2"/>
  <c r="W138" i="2"/>
  <c r="W123" i="2"/>
  <c r="V61" i="2"/>
  <c r="V57" i="2"/>
  <c r="V65" i="2"/>
  <c r="V107" i="2"/>
  <c r="V99" i="2"/>
  <c r="V11" i="2"/>
  <c r="V155" i="2"/>
  <c r="V9" i="2"/>
  <c r="V69" i="2"/>
  <c r="W133" i="2"/>
  <c r="W56" i="2"/>
  <c r="W104" i="2"/>
  <c r="W94" i="2"/>
  <c r="W4" i="2"/>
  <c r="W78" i="2"/>
  <c r="V85" i="2"/>
  <c r="V127" i="2"/>
  <c r="V29" i="2"/>
  <c r="V51" i="2"/>
  <c r="W116" i="2"/>
  <c r="W9" i="2"/>
  <c r="W69" i="2"/>
  <c r="W48" i="2"/>
  <c r="W74" i="2"/>
  <c r="W106" i="2"/>
  <c r="V19" i="2"/>
  <c r="W25" i="2"/>
  <c r="V78" i="2"/>
  <c r="V105" i="2"/>
  <c r="V147" i="2"/>
  <c r="X147" i="2" s="1"/>
  <c r="V49" i="2"/>
  <c r="V71" i="2"/>
  <c r="V98" i="2"/>
  <c r="X98" i="2" s="1"/>
  <c r="V31" i="2"/>
  <c r="V32" i="2"/>
  <c r="W97" i="2"/>
  <c r="W99" i="2"/>
  <c r="V117" i="2"/>
  <c r="V159" i="2"/>
  <c r="V58" i="2"/>
  <c r="V125" i="2"/>
  <c r="W53" i="2"/>
  <c r="V89" i="2"/>
  <c r="V111" i="2"/>
  <c r="W61" i="2"/>
  <c r="W31" i="2"/>
  <c r="W32" i="2"/>
  <c r="W152" i="2"/>
  <c r="V114" i="2"/>
  <c r="V53" i="2"/>
  <c r="V140" i="2"/>
  <c r="W139" i="2"/>
  <c r="X134" i="2" l="1"/>
  <c r="X2" i="2"/>
  <c r="X31" i="2"/>
  <c r="X70" i="2"/>
  <c r="X112" i="2"/>
  <c r="X154" i="2"/>
  <c r="X53" i="2"/>
  <c r="X90" i="2"/>
  <c r="X114" i="2"/>
  <c r="X69" i="2"/>
  <c r="X17" i="2"/>
  <c r="X46" i="2"/>
  <c r="X66" i="2"/>
  <c r="X111" i="2"/>
  <c r="X6" i="2"/>
  <c r="X144" i="2"/>
  <c r="X135" i="2"/>
  <c r="X121" i="2"/>
  <c r="X123" i="2"/>
  <c r="X148" i="2"/>
  <c r="X8" i="2"/>
  <c r="X32" i="2"/>
  <c r="X115" i="2"/>
  <c r="X143" i="2"/>
  <c r="X76" i="2"/>
  <c r="X89" i="2"/>
  <c r="X137" i="2"/>
  <c r="X95" i="2"/>
  <c r="X130" i="2"/>
  <c r="X128" i="2"/>
  <c r="X58" i="2"/>
  <c r="X73" i="2"/>
  <c r="X88" i="2"/>
  <c r="X160" i="2"/>
  <c r="X159" i="2"/>
  <c r="X146" i="2"/>
  <c r="X105" i="2"/>
  <c r="X21" i="2"/>
  <c r="X125" i="2"/>
  <c r="X94" i="2"/>
  <c r="X7" i="2"/>
  <c r="X104" i="2"/>
  <c r="X10" i="2"/>
  <c r="X60" i="2"/>
  <c r="X14" i="2"/>
  <c r="X131" i="2"/>
  <c r="X127" i="2"/>
  <c r="X85" i="2"/>
  <c r="X4" i="2"/>
  <c r="X42" i="2"/>
  <c r="X139" i="2"/>
  <c r="X9" i="2"/>
  <c r="X40" i="2"/>
  <c r="X30" i="2"/>
  <c r="X80" i="2"/>
  <c r="X41" i="2"/>
  <c r="X55" i="2"/>
  <c r="X155" i="2"/>
  <c r="X36" i="2"/>
  <c r="X19" i="2"/>
  <c r="X18" i="2"/>
  <c r="X102" i="2"/>
  <c r="X34" i="2"/>
  <c r="X93" i="2"/>
  <c r="X124" i="2"/>
  <c r="X107" i="2"/>
  <c r="X86" i="2"/>
  <c r="X84" i="2"/>
  <c r="X79" i="2"/>
  <c r="X27" i="2"/>
  <c r="X65" i="2"/>
  <c r="X156" i="2"/>
  <c r="X126" i="2"/>
  <c r="X110" i="2"/>
  <c r="X33" i="2"/>
  <c r="X77" i="2"/>
  <c r="X56" i="2"/>
  <c r="X67" i="2"/>
  <c r="X150" i="2"/>
  <c r="X119" i="2"/>
  <c r="X3" i="2"/>
  <c r="X25" i="2"/>
  <c r="X28" i="2"/>
  <c r="X122" i="2"/>
  <c r="X59" i="2"/>
  <c r="X68" i="2"/>
  <c r="X72" i="2"/>
  <c r="X71" i="2"/>
  <c r="X87" i="2"/>
  <c r="X37" i="2"/>
  <c r="X22" i="2"/>
  <c r="X106" i="2"/>
  <c r="X129" i="2"/>
  <c r="X140" i="2"/>
  <c r="X49" i="2"/>
  <c r="X45" i="2"/>
  <c r="X133" i="2"/>
  <c r="X5" i="2"/>
  <c r="X16" i="2"/>
  <c r="X44" i="2"/>
  <c r="X113" i="2"/>
  <c r="X153" i="2"/>
  <c r="X120" i="2"/>
  <c r="X96" i="2"/>
  <c r="X132" i="2"/>
  <c r="X11" i="2"/>
  <c r="X35" i="2"/>
  <c r="X64" i="2"/>
  <c r="X157" i="2"/>
  <c r="X52" i="2"/>
  <c r="X118" i="2"/>
  <c r="X99" i="2"/>
  <c r="X54" i="2"/>
  <c r="X136" i="2"/>
  <c r="X62" i="2"/>
  <c r="X39" i="2"/>
  <c r="X26" i="2"/>
  <c r="X116" i="2"/>
  <c r="X142" i="2"/>
  <c r="X158" i="2"/>
  <c r="X108" i="2"/>
  <c r="X43" i="2"/>
  <c r="X145" i="2"/>
  <c r="X57" i="2"/>
  <c r="X15" i="2"/>
  <c r="X13" i="2"/>
  <c r="X152" i="2"/>
  <c r="X38" i="2"/>
  <c r="X61" i="2"/>
  <c r="X92" i="2"/>
  <c r="X81" i="2"/>
  <c r="X91" i="2"/>
  <c r="X74" i="2"/>
  <c r="X97" i="2"/>
  <c r="X83" i="2"/>
  <c r="X82" i="2"/>
  <c r="X138" i="2"/>
  <c r="X24" i="2"/>
  <c r="X20" i="2"/>
  <c r="X12" i="2"/>
  <c r="X78" i="2"/>
  <c r="X101" i="2"/>
  <c r="X51" i="2"/>
  <c r="X50" i="2"/>
  <c r="X117" i="2"/>
  <c r="X29" i="2"/>
  <c r="X141" i="2"/>
  <c r="X48" i="2"/>
  <c r="X63" i="2"/>
  <c r="X151" i="2"/>
  <c r="X75" i="2"/>
  <c r="X47" i="2"/>
</calcChain>
</file>

<file path=xl/sharedStrings.xml><?xml version="1.0" encoding="utf-8"?>
<sst xmlns="http://schemas.openxmlformats.org/spreadsheetml/2006/main" count="985" uniqueCount="302">
  <si>
    <t>#</t>
  </si>
  <si>
    <t>Name</t>
  </si>
  <si>
    <t>Team</t>
  </si>
  <si>
    <t>POS</t>
  </si>
  <si>
    <t>ADP</t>
  </si>
  <si>
    <t>PA</t>
  </si>
  <si>
    <t>mRBI</t>
  </si>
  <si>
    <t>mR</t>
  </si>
  <si>
    <t>mSB</t>
  </si>
  <si>
    <t>mHR</t>
  </si>
  <si>
    <t>mOBP</t>
  </si>
  <si>
    <t>mSLG</t>
  </si>
  <si>
    <t>PTS</t>
  </si>
  <si>
    <t>aPOS</t>
  </si>
  <si>
    <t>Dollars</t>
  </si>
  <si>
    <t>Aaron Judge</t>
  </si>
  <si>
    <t>NYY</t>
  </si>
  <si>
    <t>OF/DH</t>
  </si>
  <si>
    <t>Juan Soto</t>
  </si>
  <si>
    <t>SDP</t>
  </si>
  <si>
    <t>OF</t>
  </si>
  <si>
    <t>Mike Trout</t>
  </si>
  <si>
    <t>LAA</t>
  </si>
  <si>
    <t>José Ramírez</t>
  </si>
  <si>
    <t>CLE</t>
  </si>
  <si>
    <t>3B/DH</t>
  </si>
  <si>
    <t>Vladimir Guerrero Jr.</t>
  </si>
  <si>
    <t>TOR</t>
  </si>
  <si>
    <t>1B/DH</t>
  </si>
  <si>
    <t>Yordan Alvarez</t>
  </si>
  <si>
    <t>HOU</t>
  </si>
  <si>
    <t>Ronald Acuña Jr.</t>
  </si>
  <si>
    <t>ATL</t>
  </si>
  <si>
    <t>Freddie Freeman</t>
  </si>
  <si>
    <t>LAD</t>
  </si>
  <si>
    <t>1B</t>
  </si>
  <si>
    <t>Pete Alonso</t>
  </si>
  <si>
    <t>NYM</t>
  </si>
  <si>
    <t>Kyle Tucker</t>
  </si>
  <si>
    <t>Shohei Ohtani</t>
  </si>
  <si>
    <t>P/DH</t>
  </si>
  <si>
    <t>Mookie Betts</t>
  </si>
  <si>
    <t>Paul Goldschmidt</t>
  </si>
  <si>
    <t>STL</t>
  </si>
  <si>
    <t>Julio Rodríguez</t>
  </si>
  <si>
    <t>SEA</t>
  </si>
  <si>
    <t>Manny Machado</t>
  </si>
  <si>
    <t>Fernando Tatis Jr.</t>
  </si>
  <si>
    <t>SS/OF</t>
  </si>
  <si>
    <t>Rafael Devers</t>
  </si>
  <si>
    <t>BOS</t>
  </si>
  <si>
    <t>3B</t>
  </si>
  <si>
    <t>Kyle Schwarber</t>
  </si>
  <si>
    <t>PHI</t>
  </si>
  <si>
    <t>Matt Olson</t>
  </si>
  <si>
    <t>Austin Riley</t>
  </si>
  <si>
    <t>Trea Turner</t>
  </si>
  <si>
    <t>SS</t>
  </si>
  <si>
    <t>Bo Bichette</t>
  </si>
  <si>
    <t>Nolan Arenado</t>
  </si>
  <si>
    <t>Corey Seager</t>
  </si>
  <si>
    <t>TEX</t>
  </si>
  <si>
    <t>Alex Bregman</t>
  </si>
  <si>
    <t>George Springer</t>
  </si>
  <si>
    <t>Bobby Witt Jr.</t>
  </si>
  <si>
    <t>KCR</t>
  </si>
  <si>
    <t>3B/SS</t>
  </si>
  <si>
    <t>Bryan Reynolds</t>
  </si>
  <si>
    <t>PIT</t>
  </si>
  <si>
    <t>Teoscar Hernández</t>
  </si>
  <si>
    <t>Randy Arozarena</t>
  </si>
  <si>
    <t>TBR</t>
  </si>
  <si>
    <t>Byron Buxton</t>
  </si>
  <si>
    <t>MIN</t>
  </si>
  <si>
    <t>Max Muncy</t>
  </si>
  <si>
    <t>2B/3B/DH</t>
  </si>
  <si>
    <t>Marcus Semien</t>
  </si>
  <si>
    <t>2B/SS</t>
  </si>
  <si>
    <t>Michael Harris II</t>
  </si>
  <si>
    <t>Eloy Jiménez</t>
  </si>
  <si>
    <t>CHW</t>
  </si>
  <si>
    <t>Francisco Lindor</t>
  </si>
  <si>
    <t>Tyler O'Neill</t>
  </si>
  <si>
    <t>Jazz Chisholm Jr.</t>
  </si>
  <si>
    <t>MIA</t>
  </si>
  <si>
    <t>2B</t>
  </si>
  <si>
    <t>Luis Robert Jr.</t>
  </si>
  <si>
    <t>Vinnie Pasquantino</t>
  </si>
  <si>
    <t>Taylor Ward</t>
  </si>
  <si>
    <t>Christian Walker</t>
  </si>
  <si>
    <t>ARI</t>
  </si>
  <si>
    <t>Will Smith</t>
  </si>
  <si>
    <t>C/DH</t>
  </si>
  <si>
    <t>Ozzie Albies</t>
  </si>
  <si>
    <t>Matt Chapman</t>
  </si>
  <si>
    <t>Willy Adames</t>
  </si>
  <si>
    <t>MIL</t>
  </si>
  <si>
    <t>Nathaniel Lowe</t>
  </si>
  <si>
    <t>Rowdy Tellez</t>
  </si>
  <si>
    <t>Anthony Rizzo</t>
  </si>
  <si>
    <t>C.J. Cron</t>
  </si>
  <si>
    <t>Oneil Cruz</t>
  </si>
  <si>
    <t>Carlos Correa</t>
  </si>
  <si>
    <t>Cedric Mullins</t>
  </si>
  <si>
    <t>BAL</t>
  </si>
  <si>
    <t>José Abreu</t>
  </si>
  <si>
    <t>J.T. Realmuto</t>
  </si>
  <si>
    <t>C</t>
  </si>
  <si>
    <t>Kris Bryant</t>
  </si>
  <si>
    <t>COL</t>
  </si>
  <si>
    <t>Xander Bogaerts</t>
  </si>
  <si>
    <t>Giancarlo Stanton</t>
  </si>
  <si>
    <t>Anthony Santander</t>
  </si>
  <si>
    <t>Christian Yelich</t>
  </si>
  <si>
    <t>Daulton Varsho</t>
  </si>
  <si>
    <t>C/OF/DH</t>
  </si>
  <si>
    <t>Corbin Carroll</t>
  </si>
  <si>
    <t>Josh Bell</t>
  </si>
  <si>
    <t>Adolis García</t>
  </si>
  <si>
    <t>Dansby Swanson</t>
  </si>
  <si>
    <t>CHC</t>
  </si>
  <si>
    <t>Gunnar Henderson</t>
  </si>
  <si>
    <t>Starling Marte</t>
  </si>
  <si>
    <t>Wander Franco</t>
  </si>
  <si>
    <t>SS/DH</t>
  </si>
  <si>
    <t>Ryan Mountcastle</t>
  </si>
  <si>
    <t>Salvador Perez</t>
  </si>
  <si>
    <t>Willson Contreras</t>
  </si>
  <si>
    <t>Hunter Renfroe</t>
  </si>
  <si>
    <t>CIN</t>
  </si>
  <si>
    <t>Brandon Nimmo</t>
  </si>
  <si>
    <t>Nick Castellanos</t>
  </si>
  <si>
    <t>Andrés Giménez</t>
  </si>
  <si>
    <t>Eugenio Suárez</t>
  </si>
  <si>
    <t>Ian Happ</t>
  </si>
  <si>
    <t>Seiya Suzuki</t>
  </si>
  <si>
    <t>Brandon Lowe</t>
  </si>
  <si>
    <t>2B/DH</t>
  </si>
  <si>
    <t>Yandy Díaz</t>
  </si>
  <si>
    <t>1B/3B/DH</t>
  </si>
  <si>
    <t>Gleyber Torres</t>
  </si>
  <si>
    <t>Ryan McMahon</t>
  </si>
  <si>
    <t>2B/3B</t>
  </si>
  <si>
    <t>Josh Naylor</t>
  </si>
  <si>
    <t>Lars Nootbaar</t>
  </si>
  <si>
    <t>Tim Anderson</t>
  </si>
  <si>
    <t>Ty France</t>
  </si>
  <si>
    <t>J.D. Martinez</t>
  </si>
  <si>
    <t>DH</t>
  </si>
  <si>
    <t>Jake McCarthy</t>
  </si>
  <si>
    <t>Adley Rutschman</t>
  </si>
  <si>
    <t>Andrew Vaughn</t>
  </si>
  <si>
    <t>1B/OF/DH</t>
  </si>
  <si>
    <t>Joc Pederson</t>
  </si>
  <si>
    <t>SFG</t>
  </si>
  <si>
    <t>Jake Cronenworth</t>
  </si>
  <si>
    <t>1B/2B</t>
  </si>
  <si>
    <t>Steven Kwan</t>
  </si>
  <si>
    <t>Masataka Yoshida</t>
  </si>
  <si>
    <t>DH/OF</t>
  </si>
  <si>
    <t>Jorge Polanco</t>
  </si>
  <si>
    <t>Sean Murphy</t>
  </si>
  <si>
    <t>Mitch Haniger</t>
  </si>
  <si>
    <t>Jonathan India</t>
  </si>
  <si>
    <t>Ketel Marte</t>
  </si>
  <si>
    <t>Anthony Rendon</t>
  </si>
  <si>
    <t>Jesse Winker</t>
  </si>
  <si>
    <t>Tommy Edman</t>
  </si>
  <si>
    <t>MJ Melendez</t>
  </si>
  <si>
    <t>Bryce Harper</t>
  </si>
  <si>
    <t>Alec Bohm</t>
  </si>
  <si>
    <t>1B/3B</t>
  </si>
  <si>
    <t>Alex Verdugo</t>
  </si>
  <si>
    <t>Justin Turner</t>
  </si>
  <si>
    <t>Triston Casas</t>
  </si>
  <si>
    <t>Michael Conforto</t>
  </si>
  <si>
    <t>Jose Altuve</t>
  </si>
  <si>
    <t>Javier Báez</t>
  </si>
  <si>
    <t>DET</t>
  </si>
  <si>
    <t>Thairo Estrada</t>
  </si>
  <si>
    <t>2B/SS/OF</t>
  </si>
  <si>
    <t>Jose Miranda</t>
  </si>
  <si>
    <t>Jeremy Peña</t>
  </si>
  <si>
    <t>Seth Brown</t>
  </si>
  <si>
    <t>OAK</t>
  </si>
  <si>
    <t>1B/OF</t>
  </si>
  <si>
    <t>Joey Meneses</t>
  </si>
  <si>
    <t>WSN</t>
  </si>
  <si>
    <t>Alejandro Kirk</t>
  </si>
  <si>
    <t>Mike Yastrzemski</t>
  </si>
  <si>
    <t>Andrew Benintendi</t>
  </si>
  <si>
    <t>Jake Fraley</t>
  </si>
  <si>
    <t>Joey Gallo</t>
  </si>
  <si>
    <t>Amed Rosario</t>
  </si>
  <si>
    <t>Nico Hoerner</t>
  </si>
  <si>
    <t>Jeff McNeil</t>
  </si>
  <si>
    <t>2B/OF</t>
  </si>
  <si>
    <t>Miguel Vargas</t>
  </si>
  <si>
    <t>1B/3B/OF/DH</t>
  </si>
  <si>
    <t>Austin Meadows</t>
  </si>
  <si>
    <t>Ramón Laureano</t>
  </si>
  <si>
    <t>Ke'Bryan Hayes</t>
  </si>
  <si>
    <t>Luis Arraez</t>
  </si>
  <si>
    <t>1B/2B/DH</t>
  </si>
  <si>
    <t>William Contreras</t>
  </si>
  <si>
    <t>Wil Myers</t>
  </si>
  <si>
    <t>Luis Urías</t>
  </si>
  <si>
    <t>2B/3B/SS</t>
  </si>
  <si>
    <t>Anthony Volpe</t>
  </si>
  <si>
    <t>Yoán Moncada</t>
  </si>
  <si>
    <t>Andrew McCutchen</t>
  </si>
  <si>
    <t>Austin Hays</t>
  </si>
  <si>
    <t>Harrison Bader</t>
  </si>
  <si>
    <t>Trent Grisham</t>
  </si>
  <si>
    <t>Jorge Soler</t>
  </si>
  <si>
    <t>Tyler Stephenson</t>
  </si>
  <si>
    <t>Lourdes Gurriel Jr.</t>
  </si>
  <si>
    <t>Isaac Paredes</t>
  </si>
  <si>
    <t>1B/2B/3B</t>
  </si>
  <si>
    <t>Riley Greene</t>
  </si>
  <si>
    <t>Brandon Drury</t>
  </si>
  <si>
    <t>1B/2B/3B/DH</t>
  </si>
  <si>
    <t>Mark Canha</t>
  </si>
  <si>
    <t>Cody Bellinger</t>
  </si>
  <si>
    <t>Cal Raleigh</t>
  </si>
  <si>
    <t>Jordan Walker</t>
  </si>
  <si>
    <t>Max Kepler</t>
  </si>
  <si>
    <t>Charlie Blackmon</t>
  </si>
  <si>
    <t>Ezequiel Tovar</t>
  </si>
  <si>
    <t>Chris Taylor</t>
  </si>
  <si>
    <t>Danny Jansen</t>
  </si>
  <si>
    <t>TJ Friedl</t>
  </si>
  <si>
    <t>Joey Votto</t>
  </si>
  <si>
    <t>Josh Jung</t>
  </si>
  <si>
    <t>YTD 2023</t>
  </si>
  <si>
    <t>3B/SS/DH</t>
  </si>
  <si>
    <t>Lane Thomas</t>
  </si>
  <si>
    <t>Marcell Ozuna</t>
  </si>
  <si>
    <t>Ha-Seong Kim</t>
  </si>
  <si>
    <t>Josh Lowe</t>
  </si>
  <si>
    <t>Spencer Steer</t>
  </si>
  <si>
    <t>1B/2B/3B/OF</t>
  </si>
  <si>
    <t>Chas McCormick</t>
  </si>
  <si>
    <t>James Outman</t>
  </si>
  <si>
    <t>Jeimer Candelario</t>
  </si>
  <si>
    <t>CJ Abrams</t>
  </si>
  <si>
    <t>Spencer Torkelson</t>
  </si>
  <si>
    <t>Jake Burger</t>
  </si>
  <si>
    <t>Matt McLain</t>
  </si>
  <si>
    <t>Bryson Stott</t>
  </si>
  <si>
    <t>J.P. Crawford</t>
  </si>
  <si>
    <t>Jack Suwinski</t>
  </si>
  <si>
    <t>Kerry Carpenter</t>
  </si>
  <si>
    <t>Eddie Rosario</t>
  </si>
  <si>
    <t>Tommy Pham</t>
  </si>
  <si>
    <t>Nolan Gorman</t>
  </si>
  <si>
    <t>Christopher Morel</t>
  </si>
  <si>
    <t>2B/3B/SS/OF/DH</t>
  </si>
  <si>
    <t>Luke Raley</t>
  </si>
  <si>
    <t>Nolan Jones</t>
  </si>
  <si>
    <t>Jonah Heim</t>
  </si>
  <si>
    <t>Jose Siri</t>
  </si>
  <si>
    <t>Brent Rooker</t>
  </si>
  <si>
    <t>Yainer Diaz</t>
  </si>
  <si>
    <t>Brandon Marsh</t>
  </si>
  <si>
    <t>Carlos Santana</t>
  </si>
  <si>
    <t>Adam Duvall</t>
  </si>
  <si>
    <t>Ryan Noda</t>
  </si>
  <si>
    <t>Mitch Garver</t>
  </si>
  <si>
    <t>Whit Merrifield</t>
  </si>
  <si>
    <t>Jarren Duran</t>
  </si>
  <si>
    <t>Orlando Arcia</t>
  </si>
  <si>
    <t>Wilmer Flores</t>
  </si>
  <si>
    <t>Luis Rengifo</t>
  </si>
  <si>
    <t>2B/3B/SS/OF</t>
  </si>
  <si>
    <t>Brandon Belt</t>
  </si>
  <si>
    <t>J.D. Davis</t>
  </si>
  <si>
    <t>Bryan De La Cruz</t>
  </si>
  <si>
    <t>Leody Taveras</t>
  </si>
  <si>
    <t>Will Benson</t>
  </si>
  <si>
    <t>Ryan O'Hearn</t>
  </si>
  <si>
    <t>Jason Heyward</t>
  </si>
  <si>
    <t>Geraldo Perdomo</t>
  </si>
  <si>
    <t>LaMonte Wade Jr.</t>
  </si>
  <si>
    <t>Harold Ramírez</t>
  </si>
  <si>
    <t>Michael A. Taylor</t>
  </si>
  <si>
    <t>Ezequiel Duran</t>
  </si>
  <si>
    <t>Francisco Alvarez</t>
  </si>
  <si>
    <t>ATC DRAFT VALUE</t>
  </si>
  <si>
    <t>VALUE - YTD</t>
  </si>
  <si>
    <t>VAR</t>
  </si>
  <si>
    <t>AVG</t>
  </si>
  <si>
    <t>Willi Castro</t>
  </si>
  <si>
    <t>Elly De La Cruz</t>
  </si>
  <si>
    <t>Esteury Ruiz</t>
  </si>
  <si>
    <t>VALUE W/Neg Penalty</t>
  </si>
  <si>
    <t>AVG W/Neg Penalty</t>
  </si>
  <si>
    <t>FLYNN SD(AVG/W NEG + POS/6 - SD/6)</t>
  </si>
  <si>
    <t>FLYNN VAR (AVG/W NEG + POS/6 - VAR/6)</t>
  </si>
  <si>
    <t>FLYNN SD</t>
  </si>
  <si>
    <t>FLYNN VAR</t>
  </si>
  <si>
    <t>VAR RANK VS 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</si>
</sst>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.00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7"/>
      <color rgb="FFFFFFFF"/>
      <name val="Segoe UI"/>
      <family val="2"/>
    </font>
    <font>
      <sz val="7"/>
      <color rgb="FF000000"/>
      <name val="Segoe UI"/>
      <family val="2"/>
    </font>
    <font>
      <sz val="11"/>
      <color rgb="FF0061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medium">
        <color rgb="FFEEEEEE"/>
      </left>
      <right style="medium">
        <color rgb="FFEEEEEE"/>
      </right>
      <top style="medium">
        <color rgb="FFEEEEEE"/>
      </top>
      <bottom style="medium">
        <color rgb="FFEEEEEE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4" fillId="5" borderId="0" applyNumberFormat="0" applyBorder="0" applyAlignment="0" applyProtection="0"/>
  </cellStyleXfs>
  <cellXfs count="31">
    <xf numFmtId="0" fontId="0" fillId="0" borderId="0" xfId="0"/>
    <xf numFmtId="0" fontId="2" fillId="3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left" vertical="center" wrapText="1"/>
    </xf>
    <xf numFmtId="0" fontId="2" fillId="3" borderId="0" xfId="0" applyFont="1" applyFill="1" applyAlignment="1">
      <alignment horizontal="right" vertical="center" wrapText="1"/>
    </xf>
    <xf numFmtId="0" fontId="3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right" vertical="center"/>
    </xf>
    <xf numFmtId="44" fontId="2" fillId="3" borderId="0" xfId="1" applyFont="1" applyFill="1" applyAlignment="1">
      <alignment horizontal="left" vertical="center" wrapText="1"/>
    </xf>
    <xf numFmtId="44" fontId="0" fillId="0" borderId="0" xfId="1" applyFont="1"/>
    <xf numFmtId="44" fontId="3" fillId="2" borderId="1" xfId="1" applyFont="1" applyFill="1" applyBorder="1" applyAlignment="1">
      <alignment horizontal="left" vertical="center"/>
    </xf>
    <xf numFmtId="4" fontId="2" fillId="3" borderId="0" xfId="1" applyNumberFormat="1" applyFont="1" applyFill="1" applyAlignment="1">
      <alignment horizontal="right" vertical="center" wrapText="1"/>
    </xf>
    <xf numFmtId="4" fontId="0" fillId="0" borderId="0" xfId="1" applyNumberFormat="1" applyFont="1"/>
    <xf numFmtId="4" fontId="3" fillId="2" borderId="1" xfId="1" applyNumberFormat="1" applyFont="1" applyFill="1" applyBorder="1" applyAlignment="1">
      <alignment horizontal="right" vertical="center"/>
    </xf>
    <xf numFmtId="37" fontId="2" fillId="3" borderId="0" xfId="1" applyNumberFormat="1" applyFont="1" applyFill="1" applyAlignment="1">
      <alignment horizontal="center" vertical="center" wrapText="1"/>
    </xf>
    <xf numFmtId="37" fontId="3" fillId="2" borderId="1" xfId="1" applyNumberFormat="1" applyFont="1" applyFill="1" applyBorder="1" applyAlignment="1">
      <alignment vertical="center"/>
    </xf>
    <xf numFmtId="37" fontId="0" fillId="0" borderId="0" xfId="1" applyNumberFormat="1" applyFont="1"/>
    <xf numFmtId="0" fontId="3" fillId="4" borderId="1" xfId="0" applyFont="1" applyFill="1" applyBorder="1" applyAlignment="1">
      <alignment vertical="center"/>
    </xf>
    <xf numFmtId="0" fontId="3" fillId="4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right" vertical="center"/>
    </xf>
    <xf numFmtId="2" fontId="2" fillId="3" borderId="0" xfId="0" applyNumberFormat="1" applyFont="1" applyFill="1" applyAlignment="1">
      <alignment horizontal="right" vertical="center" wrapText="1"/>
    </xf>
    <xf numFmtId="2" fontId="3" fillId="2" borderId="1" xfId="0" applyNumberFormat="1" applyFont="1" applyFill="1" applyBorder="1" applyAlignment="1">
      <alignment horizontal="right" vertical="center"/>
    </xf>
    <xf numFmtId="2" fontId="3" fillId="4" borderId="1" xfId="0" applyNumberFormat="1" applyFont="1" applyFill="1" applyBorder="1" applyAlignment="1">
      <alignment horizontal="right" vertical="center"/>
    </xf>
    <xf numFmtId="2" fontId="0" fillId="0" borderId="0" xfId="0" applyNumberFormat="1"/>
    <xf numFmtId="0" fontId="0" fillId="0" borderId="0" xfId="0" applyFill="1"/>
    <xf numFmtId="164" fontId="0" fillId="0" borderId="0" xfId="0" applyNumberFormat="1"/>
    <xf numFmtId="2" fontId="2" fillId="3" borderId="0" xfId="0" applyNumberFormat="1" applyFont="1" applyFill="1" applyBorder="1" applyAlignment="1">
      <alignment horizontal="right" vertical="center" wrapText="1"/>
    </xf>
    <xf numFmtId="1" fontId="2" fillId="3" borderId="0" xfId="0" applyNumberFormat="1" applyFont="1" applyFill="1" applyBorder="1" applyAlignment="1">
      <alignment horizontal="right" vertical="center" wrapText="1"/>
    </xf>
    <xf numFmtId="1" fontId="0" fillId="0" borderId="0" xfId="0" applyNumberFormat="1"/>
    <xf numFmtId="2" fontId="4" fillId="5" borderId="0" xfId="2" applyNumberFormat="1" applyBorder="1" applyAlignment="1">
      <alignment horizontal="right" vertical="center" wrapText="1"/>
    </xf>
    <xf numFmtId="2" fontId="4" fillId="5" borderId="0" xfId="2" applyNumberFormat="1"/>
    <xf numFmtId="0" fontId="4" fillId="5" borderId="0" xfId="2"/>
  </cellXfs>
  <cellStyles count="3">
    <cellStyle name="Currency" xfId="1" builtinId="4"/>
    <cellStyle name="Good" xfId="2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71A7A-014E-423C-89E6-A74D2FADEE81}">
  <dimension ref="A1:Q157"/>
  <sheetViews>
    <sheetView workbookViewId="0">
      <pane ySplit="1" topLeftCell="A2" activePane="bottomLeft" state="frozen"/>
      <selection pane="bottomLeft" activeCell="J81" sqref="J81"/>
    </sheetView>
  </sheetViews>
  <sheetFormatPr defaultRowHeight="14.4" x14ac:dyDescent="0.3"/>
  <cols>
    <col min="1" max="1" width="8.88671875" style="15"/>
    <col min="2" max="2" width="15.77734375" style="8" customWidth="1"/>
    <col min="3" max="4" width="8.88671875" style="8"/>
    <col min="5" max="14" width="8.88671875" style="11"/>
    <col min="15" max="15" width="13.21875" style="11" customWidth="1"/>
    <col min="16" max="16" width="8.88671875" style="11"/>
    <col min="17" max="17" width="18.5546875" style="11" customWidth="1"/>
    <col min="18" max="16384" width="8.88671875" style="8"/>
  </cols>
  <sheetData>
    <row r="1" spans="1:17" ht="15" thickBot="1" x14ac:dyDescent="0.35">
      <c r="A1" s="13" t="s">
        <v>0</v>
      </c>
      <c r="B1" s="7" t="s">
        <v>1</v>
      </c>
      <c r="C1" s="7" t="s">
        <v>2</v>
      </c>
      <c r="D1" s="7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288</v>
      </c>
      <c r="P1" s="11" t="s">
        <v>234</v>
      </c>
      <c r="Q1" s="11" t="s">
        <v>289</v>
      </c>
    </row>
    <row r="2" spans="1:17" ht="15" thickBot="1" x14ac:dyDescent="0.35">
      <c r="A2" s="14">
        <v>7</v>
      </c>
      <c r="B2" s="23" t="s">
        <v>31</v>
      </c>
      <c r="C2" s="9" t="s">
        <v>32</v>
      </c>
      <c r="D2" s="9" t="s">
        <v>17</v>
      </c>
      <c r="E2" s="12">
        <v>1.8</v>
      </c>
      <c r="F2" s="12">
        <v>633</v>
      </c>
      <c r="G2" s="12">
        <v>1.1000000000000001</v>
      </c>
      <c r="H2" s="12">
        <v>5.9</v>
      </c>
      <c r="I2" s="12">
        <v>7.9</v>
      </c>
      <c r="J2" s="12">
        <v>2.9</v>
      </c>
      <c r="K2" s="12">
        <v>4.2</v>
      </c>
      <c r="L2" s="12">
        <v>3.2</v>
      </c>
      <c r="M2" s="12">
        <v>25.1</v>
      </c>
      <c r="N2" s="12">
        <v>12.2</v>
      </c>
      <c r="O2" s="12">
        <v>38.4</v>
      </c>
      <c r="P2" s="11">
        <f>VLOOKUP(B2,Sheet2!$B$2:$O$157,14,FALSE)</f>
        <v>75.7</v>
      </c>
      <c r="Q2" s="11">
        <f t="shared" ref="Q2:Q33" si="0">O2-P2</f>
        <v>-37.300000000000004</v>
      </c>
    </row>
    <row r="3" spans="1:17" ht="15" thickBot="1" x14ac:dyDescent="0.35">
      <c r="A3" s="14">
        <v>146</v>
      </c>
      <c r="B3" s="23" t="s">
        <v>223</v>
      </c>
      <c r="C3" s="9" t="s">
        <v>120</v>
      </c>
      <c r="D3" s="9" t="s">
        <v>20</v>
      </c>
      <c r="E3" s="12">
        <v>186.3</v>
      </c>
      <c r="F3" s="12">
        <v>509</v>
      </c>
      <c r="G3" s="12">
        <v>-2.2000000000000002</v>
      </c>
      <c r="H3" s="12">
        <v>-2.5</v>
      </c>
      <c r="I3" s="12">
        <v>0.9</v>
      </c>
      <c r="J3" s="12">
        <v>-1.4</v>
      </c>
      <c r="K3" s="12">
        <v>-3.6</v>
      </c>
      <c r="L3" s="12">
        <v>-2.8</v>
      </c>
      <c r="M3" s="12">
        <v>-11.7</v>
      </c>
      <c r="N3" s="12">
        <v>12.2</v>
      </c>
      <c r="O3" s="12">
        <v>1.6</v>
      </c>
      <c r="P3" s="11">
        <f>VLOOKUP(B3,Sheet2!$B$2:$O$157,14,FALSE)</f>
        <v>33.4</v>
      </c>
      <c r="Q3" s="11">
        <f t="shared" si="0"/>
        <v>-31.799999999999997</v>
      </c>
    </row>
    <row r="4" spans="1:17" ht="15" thickBot="1" x14ac:dyDescent="0.35">
      <c r="A4" s="14">
        <v>19</v>
      </c>
      <c r="B4" s="23" t="s">
        <v>54</v>
      </c>
      <c r="C4" s="9" t="s">
        <v>32</v>
      </c>
      <c r="D4" s="9" t="s">
        <v>35</v>
      </c>
      <c r="E4" s="12">
        <v>43.5</v>
      </c>
      <c r="F4" s="12">
        <v>660</v>
      </c>
      <c r="G4" s="12">
        <v>5.3</v>
      </c>
      <c r="H4" s="12">
        <v>3.6</v>
      </c>
      <c r="I4" s="12">
        <v>-2.2000000000000002</v>
      </c>
      <c r="J4" s="12">
        <v>4.9000000000000004</v>
      </c>
      <c r="K4" s="12">
        <v>1.5</v>
      </c>
      <c r="L4" s="12">
        <v>3.3</v>
      </c>
      <c r="M4" s="12">
        <v>16.399999999999999</v>
      </c>
      <c r="N4" s="12">
        <v>13</v>
      </c>
      <c r="O4" s="12">
        <v>30.4</v>
      </c>
      <c r="P4" s="11">
        <f>VLOOKUP(B4,Sheet2!$B$2:$O$157,14,FALSE)</f>
        <v>62.6</v>
      </c>
      <c r="Q4" s="11">
        <f t="shared" si="0"/>
        <v>-32.200000000000003</v>
      </c>
    </row>
    <row r="5" spans="1:17" ht="15" thickBot="1" x14ac:dyDescent="0.35">
      <c r="A5" s="14">
        <v>62</v>
      </c>
      <c r="B5" s="23" t="s">
        <v>116</v>
      </c>
      <c r="C5" s="9" t="s">
        <v>90</v>
      </c>
      <c r="D5" s="9" t="s">
        <v>20</v>
      </c>
      <c r="E5" s="12">
        <v>53.6</v>
      </c>
      <c r="F5" s="12">
        <v>588</v>
      </c>
      <c r="G5" s="12">
        <v>-1.5</v>
      </c>
      <c r="H5" s="12">
        <v>0.9</v>
      </c>
      <c r="I5" s="12">
        <v>4</v>
      </c>
      <c r="J5" s="12">
        <v>-1.3</v>
      </c>
      <c r="K5" s="12">
        <v>-0.5</v>
      </c>
      <c r="L5" s="12">
        <v>-1</v>
      </c>
      <c r="M5" s="12">
        <v>0.5</v>
      </c>
      <c r="N5" s="12">
        <v>12.2</v>
      </c>
      <c r="O5" s="12">
        <v>13.8</v>
      </c>
      <c r="P5" s="11">
        <f>VLOOKUP(B5,Sheet2!$B$2:$O$157,14,FALSE)</f>
        <v>38.5</v>
      </c>
      <c r="Q5" s="11">
        <f t="shared" si="0"/>
        <v>-24.7</v>
      </c>
    </row>
    <row r="6" spans="1:17" ht="15" thickBot="1" x14ac:dyDescent="0.35">
      <c r="A6" s="14">
        <v>12</v>
      </c>
      <c r="B6" s="23" t="s">
        <v>41</v>
      </c>
      <c r="C6" s="9" t="s">
        <v>34</v>
      </c>
      <c r="D6" s="9" t="s">
        <v>20</v>
      </c>
      <c r="E6" s="12">
        <v>10.4</v>
      </c>
      <c r="F6" s="12">
        <v>641</v>
      </c>
      <c r="G6" s="12">
        <v>2.2000000000000002</v>
      </c>
      <c r="H6" s="12">
        <v>6.7</v>
      </c>
      <c r="I6" s="12">
        <v>1.5</v>
      </c>
      <c r="J6" s="12">
        <v>3.3</v>
      </c>
      <c r="K6" s="12">
        <v>2.6</v>
      </c>
      <c r="L6" s="12">
        <v>4.2</v>
      </c>
      <c r="M6" s="12">
        <v>20.399999999999999</v>
      </c>
      <c r="N6" s="12">
        <v>12.2</v>
      </c>
      <c r="O6" s="12">
        <v>33.700000000000003</v>
      </c>
      <c r="P6" s="11">
        <f>VLOOKUP(B6,Sheet2!$B$2:$O$157,14,FALSE)</f>
        <v>58.8</v>
      </c>
      <c r="Q6" s="11">
        <f t="shared" si="0"/>
        <v>-25.099999999999994</v>
      </c>
    </row>
    <row r="7" spans="1:17" ht="15" thickBot="1" x14ac:dyDescent="0.35">
      <c r="A7" s="14">
        <v>139</v>
      </c>
      <c r="B7" s="23" t="s">
        <v>214</v>
      </c>
      <c r="C7" s="9" t="s">
        <v>84</v>
      </c>
      <c r="D7" s="9" t="s">
        <v>17</v>
      </c>
      <c r="E7" s="12">
        <v>273.7</v>
      </c>
      <c r="F7" s="12">
        <v>469</v>
      </c>
      <c r="G7" s="12">
        <v>-2.1</v>
      </c>
      <c r="H7" s="12">
        <v>-3.9</v>
      </c>
      <c r="I7" s="12">
        <v>-2.5</v>
      </c>
      <c r="J7" s="12">
        <v>-0.2</v>
      </c>
      <c r="K7" s="12">
        <v>-1.5</v>
      </c>
      <c r="L7" s="12">
        <v>-0.9</v>
      </c>
      <c r="M7" s="12">
        <v>-11.2</v>
      </c>
      <c r="N7" s="12">
        <v>12.2</v>
      </c>
      <c r="O7" s="12">
        <v>2</v>
      </c>
      <c r="P7" s="11">
        <f>VLOOKUP(B7,Sheet2!$B$2:$O$157,14,FALSE)</f>
        <v>20.399999999999999</v>
      </c>
      <c r="Q7" s="11">
        <f t="shared" si="0"/>
        <v>-18.399999999999999</v>
      </c>
    </row>
    <row r="8" spans="1:17" ht="15" thickBot="1" x14ac:dyDescent="0.35">
      <c r="A8" s="14">
        <v>11</v>
      </c>
      <c r="B8" s="23" t="s">
        <v>39</v>
      </c>
      <c r="C8" s="9" t="s">
        <v>22</v>
      </c>
      <c r="D8" s="9" t="s">
        <v>40</v>
      </c>
      <c r="E8" s="12">
        <v>8.3000000000000007</v>
      </c>
      <c r="F8" s="12">
        <v>608</v>
      </c>
      <c r="G8" s="12">
        <v>3.5</v>
      </c>
      <c r="H8" s="12">
        <v>3.6</v>
      </c>
      <c r="I8" s="12">
        <v>2.4</v>
      </c>
      <c r="J8" s="12">
        <v>4.5</v>
      </c>
      <c r="K8" s="12">
        <v>2.8</v>
      </c>
      <c r="L8" s="12">
        <v>5.3</v>
      </c>
      <c r="M8" s="12">
        <v>22.2</v>
      </c>
      <c r="N8" s="12">
        <v>11</v>
      </c>
      <c r="O8" s="12">
        <v>34.1</v>
      </c>
      <c r="P8" s="11">
        <f>VLOOKUP(B8,Sheet2!$B$2:$O$157,14,FALSE)</f>
        <v>56.6</v>
      </c>
      <c r="Q8" s="11">
        <f t="shared" si="0"/>
        <v>-22.5</v>
      </c>
    </row>
    <row r="9" spans="1:17" ht="15" thickBot="1" x14ac:dyDescent="0.35">
      <c r="A9" s="14">
        <v>64</v>
      </c>
      <c r="B9" s="23" t="s">
        <v>118</v>
      </c>
      <c r="C9" s="9" t="s">
        <v>61</v>
      </c>
      <c r="D9" s="9" t="s">
        <v>17</v>
      </c>
      <c r="E9" s="12">
        <v>59</v>
      </c>
      <c r="F9" s="12">
        <v>618</v>
      </c>
      <c r="G9" s="12">
        <v>2</v>
      </c>
      <c r="H9" s="12">
        <v>0.7</v>
      </c>
      <c r="I9" s="12">
        <v>3.4</v>
      </c>
      <c r="J9" s="12">
        <v>1.6</v>
      </c>
      <c r="K9" s="12">
        <v>-6.1</v>
      </c>
      <c r="L9" s="12">
        <v>-1.5</v>
      </c>
      <c r="M9" s="12">
        <v>0.3</v>
      </c>
      <c r="N9" s="12">
        <v>12.2</v>
      </c>
      <c r="O9" s="12">
        <v>13.5</v>
      </c>
      <c r="P9" s="11">
        <f>VLOOKUP(B9,Sheet2!$B$2:$O$157,14,FALSE)</f>
        <v>30.3</v>
      </c>
      <c r="Q9" s="11">
        <f t="shared" si="0"/>
        <v>-16.8</v>
      </c>
    </row>
    <row r="10" spans="1:17" ht="15" thickBot="1" x14ac:dyDescent="0.35">
      <c r="A10" s="14">
        <v>142</v>
      </c>
      <c r="B10" s="23" t="s">
        <v>217</v>
      </c>
      <c r="C10" s="9" t="s">
        <v>71</v>
      </c>
      <c r="D10" s="9" t="s">
        <v>218</v>
      </c>
      <c r="E10" s="12">
        <v>299.10000000000002</v>
      </c>
      <c r="F10" s="12">
        <v>465</v>
      </c>
      <c r="G10" s="12">
        <v>-2.8</v>
      </c>
      <c r="H10" s="12">
        <v>-4</v>
      </c>
      <c r="I10" s="12">
        <v>-2.5</v>
      </c>
      <c r="J10" s="12">
        <v>-1.4</v>
      </c>
      <c r="K10" s="12">
        <v>-0.6</v>
      </c>
      <c r="L10" s="12">
        <v>-1.5</v>
      </c>
      <c r="M10" s="12">
        <v>-12.8</v>
      </c>
      <c r="N10" s="12">
        <v>13.7</v>
      </c>
      <c r="O10" s="12">
        <v>1.8</v>
      </c>
      <c r="P10" s="11">
        <f>VLOOKUP(B10,Sheet2!$B$2:$O$157,14,FALSE)</f>
        <v>17.7</v>
      </c>
      <c r="Q10" s="11">
        <f t="shared" si="0"/>
        <v>-15.899999999999999</v>
      </c>
    </row>
    <row r="11" spans="1:17" ht="15" thickBot="1" x14ac:dyDescent="0.35">
      <c r="A11" s="14">
        <v>80</v>
      </c>
      <c r="B11" s="23" t="s">
        <v>138</v>
      </c>
      <c r="C11" s="9" t="s">
        <v>71</v>
      </c>
      <c r="D11" s="9" t="s">
        <v>139</v>
      </c>
      <c r="E11" s="12">
        <v>265.5</v>
      </c>
      <c r="F11" s="12">
        <v>582</v>
      </c>
      <c r="G11" s="12">
        <v>-2</v>
      </c>
      <c r="H11" s="12">
        <v>-0.3</v>
      </c>
      <c r="I11" s="12">
        <v>-1.8</v>
      </c>
      <c r="J11" s="12">
        <v>-2.9</v>
      </c>
      <c r="K11" s="12">
        <v>5</v>
      </c>
      <c r="L11" s="12">
        <v>-1.9</v>
      </c>
      <c r="M11" s="12">
        <v>-3.7</v>
      </c>
      <c r="N11" s="12">
        <v>13.7</v>
      </c>
      <c r="O11" s="12">
        <v>10.9</v>
      </c>
      <c r="P11" s="11">
        <f>VLOOKUP(B11,Sheet2!$B$2:$O$157,14,FALSE)</f>
        <v>25.4</v>
      </c>
      <c r="Q11" s="11">
        <f t="shared" si="0"/>
        <v>-14.499999999999998</v>
      </c>
    </row>
    <row r="12" spans="1:17" ht="15" thickBot="1" x14ac:dyDescent="0.35">
      <c r="A12" s="14">
        <v>147</v>
      </c>
      <c r="B12" s="23" t="s">
        <v>224</v>
      </c>
      <c r="C12" s="9" t="s">
        <v>45</v>
      </c>
      <c r="D12" s="9" t="s">
        <v>107</v>
      </c>
      <c r="E12" s="12">
        <v>153.80000000000001</v>
      </c>
      <c r="F12" s="12">
        <v>455</v>
      </c>
      <c r="G12" s="12">
        <v>-1.7</v>
      </c>
      <c r="H12" s="12">
        <v>-4.5</v>
      </c>
      <c r="I12" s="12">
        <v>-2.2000000000000002</v>
      </c>
      <c r="J12" s="12">
        <v>1</v>
      </c>
      <c r="K12" s="12">
        <v>-4.4000000000000004</v>
      </c>
      <c r="L12" s="12">
        <v>0.2</v>
      </c>
      <c r="M12" s="12">
        <v>-11.7</v>
      </c>
      <c r="N12" s="12">
        <v>12.1</v>
      </c>
      <c r="O12" s="12">
        <v>1.4</v>
      </c>
      <c r="P12" s="11">
        <f>VLOOKUP(B12,Sheet2!$B$2:$O$157,14,FALSE)</f>
        <v>13.1</v>
      </c>
      <c r="Q12" s="11">
        <f t="shared" si="0"/>
        <v>-11.7</v>
      </c>
    </row>
    <row r="13" spans="1:17" ht="15" thickBot="1" x14ac:dyDescent="0.35">
      <c r="A13" s="14">
        <v>24</v>
      </c>
      <c r="B13" s="23" t="s">
        <v>60</v>
      </c>
      <c r="C13" s="9" t="s">
        <v>61</v>
      </c>
      <c r="D13" s="9" t="s">
        <v>57</v>
      </c>
      <c r="E13" s="12">
        <v>53.2</v>
      </c>
      <c r="F13" s="12">
        <v>618</v>
      </c>
      <c r="G13" s="12">
        <v>2.2999999999999998</v>
      </c>
      <c r="H13" s="12">
        <v>2.1</v>
      </c>
      <c r="I13" s="12">
        <v>-2.1</v>
      </c>
      <c r="J13" s="12">
        <v>2.4</v>
      </c>
      <c r="K13" s="12">
        <v>2.7</v>
      </c>
      <c r="L13" s="12">
        <v>3.7</v>
      </c>
      <c r="M13" s="12">
        <v>11.2</v>
      </c>
      <c r="N13" s="12">
        <v>11</v>
      </c>
      <c r="O13" s="12">
        <v>23.2</v>
      </c>
      <c r="P13" s="11">
        <f>VLOOKUP(B13,Sheet2!$B$2:$O$157,14,FALSE)</f>
        <v>39.1</v>
      </c>
      <c r="Q13" s="11">
        <f t="shared" si="0"/>
        <v>-15.900000000000002</v>
      </c>
    </row>
    <row r="14" spans="1:17" ht="15" thickBot="1" x14ac:dyDescent="0.35">
      <c r="A14" s="14">
        <v>107</v>
      </c>
      <c r="B14" s="23" t="s">
        <v>173</v>
      </c>
      <c r="C14" s="9" t="s">
        <v>50</v>
      </c>
      <c r="D14" s="9" t="s">
        <v>25</v>
      </c>
      <c r="E14" s="12">
        <v>253.8</v>
      </c>
      <c r="F14" s="12">
        <v>516</v>
      </c>
      <c r="G14" s="12">
        <v>-1.1000000000000001</v>
      </c>
      <c r="H14" s="12">
        <v>-2.2000000000000002</v>
      </c>
      <c r="I14" s="12">
        <v>-1.9</v>
      </c>
      <c r="J14" s="12">
        <v>-2.6</v>
      </c>
      <c r="K14" s="12">
        <v>1</v>
      </c>
      <c r="L14" s="12">
        <v>-1.6</v>
      </c>
      <c r="M14" s="12">
        <v>-8.5</v>
      </c>
      <c r="N14" s="12">
        <v>13.7</v>
      </c>
      <c r="O14" s="12">
        <v>6.2</v>
      </c>
      <c r="P14" s="11">
        <f>VLOOKUP(B14,Sheet2!$B$2:$O$157,14,FALSE)</f>
        <v>19.3</v>
      </c>
      <c r="Q14" s="11">
        <f t="shared" si="0"/>
        <v>-13.100000000000001</v>
      </c>
    </row>
    <row r="15" spans="1:17" ht="15" thickBot="1" x14ac:dyDescent="0.35">
      <c r="A15" s="14">
        <v>156</v>
      </c>
      <c r="B15" s="23" t="s">
        <v>233</v>
      </c>
      <c r="C15" s="9" t="s">
        <v>61</v>
      </c>
      <c r="D15" s="9" t="s">
        <v>51</v>
      </c>
      <c r="E15" s="12">
        <v>221.6</v>
      </c>
      <c r="F15" s="12">
        <v>503</v>
      </c>
      <c r="G15" s="12">
        <v>-1.5</v>
      </c>
      <c r="H15" s="12">
        <v>-4.0999999999999996</v>
      </c>
      <c r="I15" s="12">
        <v>-1.1000000000000001</v>
      </c>
      <c r="J15" s="12">
        <v>-0.8</v>
      </c>
      <c r="K15" s="12">
        <v>-4.4000000000000004</v>
      </c>
      <c r="L15" s="12">
        <v>-1.8</v>
      </c>
      <c r="M15" s="12">
        <v>-13.7</v>
      </c>
      <c r="N15" s="12">
        <v>13.7</v>
      </c>
      <c r="O15" s="12">
        <v>1</v>
      </c>
      <c r="P15" s="11">
        <f>VLOOKUP(B15,Sheet2!$B$2:$O$157,14,FALSE)</f>
        <v>11.4</v>
      </c>
      <c r="Q15" s="11">
        <f t="shared" si="0"/>
        <v>-10.4</v>
      </c>
    </row>
    <row r="16" spans="1:17" ht="15" thickBot="1" x14ac:dyDescent="0.35">
      <c r="A16" s="14">
        <v>39</v>
      </c>
      <c r="B16" s="23" t="s">
        <v>86</v>
      </c>
      <c r="C16" s="9" t="s">
        <v>80</v>
      </c>
      <c r="D16" s="9" t="s">
        <v>20</v>
      </c>
      <c r="E16" s="12">
        <v>47.2</v>
      </c>
      <c r="F16" s="12">
        <v>555</v>
      </c>
      <c r="G16" s="12">
        <v>0.4</v>
      </c>
      <c r="H16" s="12">
        <v>0.8</v>
      </c>
      <c r="I16" s="12">
        <v>2.1</v>
      </c>
      <c r="J16" s="12">
        <v>-0.1</v>
      </c>
      <c r="K16" s="12">
        <v>-0.6</v>
      </c>
      <c r="L16" s="12">
        <v>1.4</v>
      </c>
      <c r="M16" s="12">
        <v>4.2</v>
      </c>
      <c r="N16" s="12">
        <v>12.2</v>
      </c>
      <c r="O16" s="12">
        <v>17.399999999999999</v>
      </c>
      <c r="P16" s="11">
        <f>VLOOKUP(B16,Sheet2!$B$2:$O$157,14,FALSE)</f>
        <v>30.5</v>
      </c>
      <c r="Q16" s="11">
        <f t="shared" si="0"/>
        <v>-13.100000000000001</v>
      </c>
    </row>
    <row r="17" spans="1:17" ht="15" thickBot="1" x14ac:dyDescent="0.35">
      <c r="A17" s="14">
        <v>130</v>
      </c>
      <c r="B17" s="23" t="s">
        <v>204</v>
      </c>
      <c r="C17" s="9" t="s">
        <v>96</v>
      </c>
      <c r="D17" s="9" t="s">
        <v>92</v>
      </c>
      <c r="E17" s="12">
        <v>116.8</v>
      </c>
      <c r="F17" s="12">
        <v>467</v>
      </c>
      <c r="G17" s="12">
        <v>-2.4</v>
      </c>
      <c r="H17" s="12">
        <v>-3.6</v>
      </c>
      <c r="I17" s="12">
        <v>-2.2000000000000002</v>
      </c>
      <c r="J17" s="12">
        <v>-0.4</v>
      </c>
      <c r="K17" s="12">
        <v>-1.1000000000000001</v>
      </c>
      <c r="L17" s="12">
        <v>-0.3</v>
      </c>
      <c r="M17" s="12">
        <v>-9.9</v>
      </c>
      <c r="N17" s="12">
        <v>12.1</v>
      </c>
      <c r="O17" s="12">
        <v>3.2</v>
      </c>
      <c r="P17" s="11">
        <f>VLOOKUP(B17,Sheet2!$B$2:$O$157,14,FALSE)</f>
        <v>13.7</v>
      </c>
      <c r="Q17" s="11">
        <f t="shared" si="0"/>
        <v>-10.5</v>
      </c>
    </row>
    <row r="18" spans="1:17" ht="15" thickBot="1" x14ac:dyDescent="0.35">
      <c r="A18" s="14">
        <v>104</v>
      </c>
      <c r="B18" s="23" t="s">
        <v>169</v>
      </c>
      <c r="C18" s="9" t="s">
        <v>53</v>
      </c>
      <c r="D18" s="9" t="s">
        <v>148</v>
      </c>
      <c r="E18" s="12">
        <v>194.3</v>
      </c>
      <c r="F18" s="12">
        <v>340</v>
      </c>
      <c r="G18" s="12">
        <v>-4.0999999999999996</v>
      </c>
      <c r="H18" s="12">
        <v>-4.8</v>
      </c>
      <c r="I18" s="12">
        <v>-0.3</v>
      </c>
      <c r="J18" s="12">
        <v>-1.9</v>
      </c>
      <c r="K18" s="12">
        <v>3.3</v>
      </c>
      <c r="L18" s="12">
        <v>2.7</v>
      </c>
      <c r="M18" s="12">
        <v>-5.2</v>
      </c>
      <c r="N18" s="12">
        <v>11</v>
      </c>
      <c r="O18" s="12">
        <v>6.8</v>
      </c>
      <c r="P18" s="11">
        <f>VLOOKUP(B18,Sheet2!$B$2:$O$157,14,FALSE)</f>
        <v>19.399999999999999</v>
      </c>
      <c r="Q18" s="11">
        <f t="shared" si="0"/>
        <v>-12.599999999999998</v>
      </c>
    </row>
    <row r="19" spans="1:17" ht="15" thickBot="1" x14ac:dyDescent="0.35">
      <c r="A19" s="14">
        <v>33</v>
      </c>
      <c r="B19" s="23" t="s">
        <v>76</v>
      </c>
      <c r="C19" s="9" t="s">
        <v>61</v>
      </c>
      <c r="D19" s="9" t="s">
        <v>77</v>
      </c>
      <c r="E19" s="12">
        <v>32.6</v>
      </c>
      <c r="F19" s="12">
        <v>674</v>
      </c>
      <c r="G19" s="12">
        <v>1.1000000000000001</v>
      </c>
      <c r="H19" s="12">
        <v>4</v>
      </c>
      <c r="I19" s="12">
        <v>3.3</v>
      </c>
      <c r="J19" s="12">
        <v>1.6</v>
      </c>
      <c r="K19" s="12">
        <v>-2.4</v>
      </c>
      <c r="L19" s="12">
        <v>-0.7</v>
      </c>
      <c r="M19" s="12">
        <v>6.8</v>
      </c>
      <c r="N19" s="12">
        <v>11</v>
      </c>
      <c r="O19" s="12">
        <v>18.8</v>
      </c>
      <c r="P19" s="11">
        <f>VLOOKUP(B19,Sheet2!$B$2:$O$157,14,FALSE)</f>
        <v>29.8</v>
      </c>
      <c r="Q19" s="11">
        <f t="shared" si="0"/>
        <v>-11</v>
      </c>
    </row>
    <row r="20" spans="1:17" ht="15" thickBot="1" x14ac:dyDescent="0.35">
      <c r="A20" s="14">
        <v>123</v>
      </c>
      <c r="B20" s="23" t="s">
        <v>194</v>
      </c>
      <c r="C20" s="9" t="s">
        <v>120</v>
      </c>
      <c r="D20" s="9" t="s">
        <v>57</v>
      </c>
      <c r="E20" s="12">
        <v>133.80000000000001</v>
      </c>
      <c r="F20" s="12">
        <v>572</v>
      </c>
      <c r="G20" s="12">
        <v>-2.8</v>
      </c>
      <c r="H20" s="12">
        <v>-0.6</v>
      </c>
      <c r="I20" s="12">
        <v>3.6</v>
      </c>
      <c r="J20" s="12">
        <v>-4.5999999999999996</v>
      </c>
      <c r="K20" s="12">
        <v>-0.1</v>
      </c>
      <c r="L20" s="12">
        <v>-3.6</v>
      </c>
      <c r="M20" s="12">
        <v>-8.1</v>
      </c>
      <c r="N20" s="12">
        <v>11</v>
      </c>
      <c r="O20" s="12">
        <v>3.9</v>
      </c>
      <c r="P20" s="11">
        <f>VLOOKUP(B20,Sheet2!$B$2:$O$157,14,FALSE)</f>
        <v>14.4</v>
      </c>
      <c r="Q20" s="11">
        <f t="shared" si="0"/>
        <v>-10.5</v>
      </c>
    </row>
    <row r="21" spans="1:17" ht="15" thickBot="1" x14ac:dyDescent="0.35">
      <c r="A21" s="14">
        <v>8</v>
      </c>
      <c r="B21" s="23" t="s">
        <v>33</v>
      </c>
      <c r="C21" s="9" t="s">
        <v>34</v>
      </c>
      <c r="D21" s="9" t="s">
        <v>35</v>
      </c>
      <c r="E21" s="12">
        <v>14.6</v>
      </c>
      <c r="F21" s="12">
        <v>667</v>
      </c>
      <c r="G21" s="12">
        <v>3.9</v>
      </c>
      <c r="H21" s="12">
        <v>6.2</v>
      </c>
      <c r="I21" s="12">
        <v>0.1</v>
      </c>
      <c r="J21" s="12">
        <v>1.4</v>
      </c>
      <c r="K21" s="12">
        <v>7.6</v>
      </c>
      <c r="L21" s="12">
        <v>4.2</v>
      </c>
      <c r="M21" s="12">
        <v>23.4</v>
      </c>
      <c r="N21" s="12">
        <v>13</v>
      </c>
      <c r="O21" s="12">
        <v>37.4</v>
      </c>
      <c r="P21" s="11">
        <f>VLOOKUP(B21,Sheet2!$B$2:$O$157,14,FALSE)</f>
        <v>53.1</v>
      </c>
      <c r="Q21" s="11">
        <f t="shared" si="0"/>
        <v>-15.700000000000003</v>
      </c>
    </row>
    <row r="22" spans="1:17" ht="15" thickBot="1" x14ac:dyDescent="0.35">
      <c r="A22" s="14">
        <v>108</v>
      </c>
      <c r="B22" s="23" t="s">
        <v>174</v>
      </c>
      <c r="C22" s="9" t="s">
        <v>50</v>
      </c>
      <c r="D22" s="9" t="s">
        <v>35</v>
      </c>
      <c r="E22" s="12">
        <v>218.3</v>
      </c>
      <c r="F22" s="12">
        <v>490</v>
      </c>
      <c r="G22" s="12">
        <v>-2.2999999999999998</v>
      </c>
      <c r="H22" s="12">
        <v>-2.4</v>
      </c>
      <c r="I22" s="12">
        <v>-1.6</v>
      </c>
      <c r="J22" s="12">
        <v>-1.3</v>
      </c>
      <c r="K22" s="12">
        <v>0.8</v>
      </c>
      <c r="L22" s="12">
        <v>-1.1000000000000001</v>
      </c>
      <c r="M22" s="12">
        <v>-7.9</v>
      </c>
      <c r="N22" s="12">
        <v>13</v>
      </c>
      <c r="O22" s="12">
        <v>6.2</v>
      </c>
      <c r="P22" s="11">
        <f>VLOOKUP(B22,Sheet2!$B$2:$O$157,14,FALSE)</f>
        <v>15.7</v>
      </c>
      <c r="Q22" s="11">
        <f t="shared" si="0"/>
        <v>-9.5</v>
      </c>
    </row>
    <row r="23" spans="1:17" ht="15" thickBot="1" x14ac:dyDescent="0.35">
      <c r="A23" s="14">
        <v>60</v>
      </c>
      <c r="B23" s="23" t="s">
        <v>113</v>
      </c>
      <c r="C23" s="9" t="s">
        <v>96</v>
      </c>
      <c r="D23" s="9" t="s">
        <v>17</v>
      </c>
      <c r="E23" s="12">
        <v>113.6</v>
      </c>
      <c r="F23" s="12">
        <v>623</v>
      </c>
      <c r="G23" s="12">
        <v>-2</v>
      </c>
      <c r="H23" s="12">
        <v>2.7</v>
      </c>
      <c r="I23" s="12">
        <v>2.4</v>
      </c>
      <c r="J23" s="12">
        <v>-1.9</v>
      </c>
      <c r="K23" s="12">
        <v>2.7</v>
      </c>
      <c r="L23" s="12">
        <v>-3.2</v>
      </c>
      <c r="M23" s="12">
        <v>0.7</v>
      </c>
      <c r="N23" s="12">
        <v>12.2</v>
      </c>
      <c r="O23" s="12">
        <v>13.9</v>
      </c>
      <c r="P23" s="11">
        <f>VLOOKUP(B23,Sheet2!$B$2:$O$157,14,FALSE)</f>
        <v>24.3</v>
      </c>
      <c r="Q23" s="11">
        <f t="shared" si="0"/>
        <v>-10.4</v>
      </c>
    </row>
    <row r="24" spans="1:17" ht="15" thickBot="1" x14ac:dyDescent="0.35">
      <c r="A24" s="14">
        <v>27</v>
      </c>
      <c r="B24" s="23" t="s">
        <v>64</v>
      </c>
      <c r="C24" s="9" t="s">
        <v>65</v>
      </c>
      <c r="D24" s="9" t="s">
        <v>66</v>
      </c>
      <c r="E24" s="12">
        <v>9.6</v>
      </c>
      <c r="F24" s="12">
        <v>638</v>
      </c>
      <c r="G24" s="12">
        <v>1.5</v>
      </c>
      <c r="H24" s="12">
        <v>2.8</v>
      </c>
      <c r="I24" s="12">
        <v>6.7</v>
      </c>
      <c r="J24" s="12">
        <v>0.5</v>
      </c>
      <c r="K24" s="12">
        <v>-3.1</v>
      </c>
      <c r="L24" s="12">
        <v>0.3</v>
      </c>
      <c r="M24" s="12">
        <v>8.6</v>
      </c>
      <c r="N24" s="12">
        <v>11</v>
      </c>
      <c r="O24" s="12">
        <v>20.6</v>
      </c>
      <c r="P24" s="11">
        <f>VLOOKUP(B24,Sheet2!$B$2:$O$157,14,FALSE)</f>
        <v>31.9</v>
      </c>
      <c r="Q24" s="11">
        <f t="shared" si="0"/>
        <v>-11.299999999999997</v>
      </c>
    </row>
    <row r="25" spans="1:17" ht="15" thickBot="1" x14ac:dyDescent="0.35">
      <c r="A25" s="14">
        <v>154</v>
      </c>
      <c r="B25" s="23" t="s">
        <v>231</v>
      </c>
      <c r="C25" s="9" t="s">
        <v>129</v>
      </c>
      <c r="D25" s="9" t="s">
        <v>20</v>
      </c>
      <c r="E25" s="12">
        <v>326.5</v>
      </c>
      <c r="F25" s="12">
        <v>461</v>
      </c>
      <c r="G25" s="12">
        <v>-4.5</v>
      </c>
      <c r="H25" s="12">
        <v>-3.2</v>
      </c>
      <c r="I25" s="12">
        <v>1.1000000000000001</v>
      </c>
      <c r="J25" s="12">
        <v>-2.8</v>
      </c>
      <c r="K25" s="12">
        <v>-1.1000000000000001</v>
      </c>
      <c r="L25" s="12">
        <v>-1.8</v>
      </c>
      <c r="M25" s="12">
        <v>-12.2</v>
      </c>
      <c r="N25" s="12">
        <v>12.2</v>
      </c>
      <c r="O25" s="12">
        <v>1</v>
      </c>
      <c r="P25" s="11">
        <f>VLOOKUP(B25,Sheet2!$B$2:$O$157,14,FALSE)</f>
        <v>9.6</v>
      </c>
      <c r="Q25" s="11">
        <f t="shared" si="0"/>
        <v>-8.6</v>
      </c>
    </row>
    <row r="26" spans="1:17" ht="15" thickBot="1" x14ac:dyDescent="0.35">
      <c r="A26" s="14">
        <v>36</v>
      </c>
      <c r="B26" s="23" t="s">
        <v>81</v>
      </c>
      <c r="C26" s="9" t="s">
        <v>37</v>
      </c>
      <c r="D26" s="9" t="s">
        <v>57</v>
      </c>
      <c r="E26" s="12">
        <v>33.700000000000003</v>
      </c>
      <c r="F26" s="12">
        <v>654</v>
      </c>
      <c r="G26" s="12">
        <v>2.9</v>
      </c>
      <c r="H26" s="12">
        <v>2.8</v>
      </c>
      <c r="I26" s="12">
        <v>1.9</v>
      </c>
      <c r="J26" s="12">
        <v>0.7</v>
      </c>
      <c r="K26" s="12">
        <v>-0.8</v>
      </c>
      <c r="L26" s="12">
        <v>-1.2</v>
      </c>
      <c r="M26" s="12">
        <v>6.3</v>
      </c>
      <c r="N26" s="12">
        <v>11</v>
      </c>
      <c r="O26" s="12">
        <v>18.2</v>
      </c>
      <c r="P26" s="11">
        <f>VLOOKUP(B26,Sheet2!$B$2:$O$157,14,FALSE)</f>
        <v>27.3</v>
      </c>
      <c r="Q26" s="11">
        <f t="shared" si="0"/>
        <v>-9.1000000000000014</v>
      </c>
    </row>
    <row r="27" spans="1:17" ht="15" thickBot="1" x14ac:dyDescent="0.35">
      <c r="A27" s="14">
        <v>42</v>
      </c>
      <c r="B27" s="23" t="s">
        <v>89</v>
      </c>
      <c r="C27" s="9" t="s">
        <v>90</v>
      </c>
      <c r="D27" s="9" t="s">
        <v>28</v>
      </c>
      <c r="E27" s="12">
        <v>132.4</v>
      </c>
      <c r="F27" s="12">
        <v>622</v>
      </c>
      <c r="G27" s="12">
        <v>2.6</v>
      </c>
      <c r="H27" s="12">
        <v>0.8</v>
      </c>
      <c r="I27" s="12">
        <v>-2.1</v>
      </c>
      <c r="J27" s="12">
        <v>1.8</v>
      </c>
      <c r="K27" s="12">
        <v>-0.7</v>
      </c>
      <c r="L27" s="12">
        <v>0.2</v>
      </c>
      <c r="M27" s="12">
        <v>2.6</v>
      </c>
      <c r="N27" s="12">
        <v>13</v>
      </c>
      <c r="O27" s="12">
        <v>16.7</v>
      </c>
      <c r="P27" s="11">
        <f>VLOOKUP(B27,Sheet2!$B$2:$O$157,14,FALSE)</f>
        <v>25.5</v>
      </c>
      <c r="Q27" s="11">
        <f t="shared" si="0"/>
        <v>-8.8000000000000007</v>
      </c>
    </row>
    <row r="28" spans="1:17" ht="15" thickBot="1" x14ac:dyDescent="0.35">
      <c r="A28" s="14">
        <v>96</v>
      </c>
      <c r="B28" s="23" t="s">
        <v>161</v>
      </c>
      <c r="C28" s="9" t="s">
        <v>32</v>
      </c>
      <c r="D28" s="9" t="s">
        <v>92</v>
      </c>
      <c r="E28" s="12">
        <v>120.1</v>
      </c>
      <c r="F28" s="12">
        <v>540</v>
      </c>
      <c r="G28" s="12">
        <v>-0.7</v>
      </c>
      <c r="H28" s="12">
        <v>-1.6</v>
      </c>
      <c r="I28" s="12">
        <v>-2.5</v>
      </c>
      <c r="J28" s="12">
        <v>0</v>
      </c>
      <c r="K28" s="12">
        <v>-0.1</v>
      </c>
      <c r="L28" s="12">
        <v>0</v>
      </c>
      <c r="M28" s="12">
        <v>-4.9000000000000004</v>
      </c>
      <c r="N28" s="12">
        <v>12.1</v>
      </c>
      <c r="O28" s="12">
        <v>8.1999999999999993</v>
      </c>
      <c r="P28" s="11">
        <f>VLOOKUP(B28,Sheet2!$B$2:$O$157,14,FALSE)</f>
        <v>16.100000000000001</v>
      </c>
      <c r="Q28" s="11">
        <f t="shared" si="0"/>
        <v>-7.9000000000000021</v>
      </c>
    </row>
    <row r="29" spans="1:17" ht="15" thickBot="1" x14ac:dyDescent="0.35">
      <c r="A29" s="14">
        <v>141</v>
      </c>
      <c r="B29" s="23" t="s">
        <v>216</v>
      </c>
      <c r="C29" s="9" t="s">
        <v>90</v>
      </c>
      <c r="D29" s="9" t="s">
        <v>17</v>
      </c>
      <c r="E29" s="12">
        <v>233.6</v>
      </c>
      <c r="F29" s="12">
        <v>505</v>
      </c>
      <c r="G29" s="12">
        <v>-2</v>
      </c>
      <c r="H29" s="12">
        <v>-3.5</v>
      </c>
      <c r="I29" s="12">
        <v>-1.6</v>
      </c>
      <c r="J29" s="12">
        <v>-2.9</v>
      </c>
      <c r="K29" s="12">
        <v>-0.5</v>
      </c>
      <c r="L29" s="12">
        <v>-0.7</v>
      </c>
      <c r="M29" s="12">
        <v>-11.3</v>
      </c>
      <c r="N29" s="12">
        <v>12.2</v>
      </c>
      <c r="O29" s="12">
        <v>2</v>
      </c>
      <c r="P29" s="11">
        <f>VLOOKUP(B29,Sheet2!$B$2:$O$157,14,FALSE)</f>
        <v>9.9</v>
      </c>
      <c r="Q29" s="11">
        <f t="shared" si="0"/>
        <v>-7.9</v>
      </c>
    </row>
    <row r="30" spans="1:17" ht="15" thickBot="1" x14ac:dyDescent="0.35">
      <c r="A30" s="14">
        <v>66</v>
      </c>
      <c r="B30" s="23" t="s">
        <v>121</v>
      </c>
      <c r="C30" s="9" t="s">
        <v>104</v>
      </c>
      <c r="D30" s="9" t="s">
        <v>51</v>
      </c>
      <c r="E30" s="12">
        <v>91</v>
      </c>
      <c r="F30" s="12">
        <v>575</v>
      </c>
      <c r="G30" s="12">
        <v>-0.6</v>
      </c>
      <c r="H30" s="12">
        <v>-0.6</v>
      </c>
      <c r="I30" s="12">
        <v>0.8</v>
      </c>
      <c r="J30" s="12">
        <v>-0.8</v>
      </c>
      <c r="K30" s="12">
        <v>0.4</v>
      </c>
      <c r="L30" s="12">
        <v>-0.7</v>
      </c>
      <c r="M30" s="12">
        <v>-1.5</v>
      </c>
      <c r="N30" s="12">
        <v>13.7</v>
      </c>
      <c r="O30" s="12">
        <v>13.1</v>
      </c>
      <c r="P30" s="11">
        <f>VLOOKUP(B30,Sheet2!$B$2:$O$157,14,FALSE)</f>
        <v>21.5</v>
      </c>
      <c r="Q30" s="11">
        <f t="shared" si="0"/>
        <v>-8.4</v>
      </c>
    </row>
    <row r="31" spans="1:17" ht="15" thickBot="1" x14ac:dyDescent="0.35">
      <c r="A31" s="14">
        <v>99</v>
      </c>
      <c r="B31" s="23" t="s">
        <v>164</v>
      </c>
      <c r="C31" s="9" t="s">
        <v>90</v>
      </c>
      <c r="D31" s="9" t="s">
        <v>137</v>
      </c>
      <c r="E31" s="12">
        <v>198.6</v>
      </c>
      <c r="F31" s="12">
        <v>581</v>
      </c>
      <c r="G31" s="12">
        <v>-1</v>
      </c>
      <c r="H31" s="12">
        <v>-0.1</v>
      </c>
      <c r="I31" s="12">
        <v>-1.4</v>
      </c>
      <c r="J31" s="12">
        <v>-2</v>
      </c>
      <c r="K31" s="12">
        <v>0.4</v>
      </c>
      <c r="L31" s="12">
        <v>-0.6</v>
      </c>
      <c r="M31" s="12">
        <v>-4.7</v>
      </c>
      <c r="N31" s="12">
        <v>11.6</v>
      </c>
      <c r="O31" s="12">
        <v>7.9</v>
      </c>
      <c r="P31" s="11">
        <f>VLOOKUP(B31,Sheet2!$B$2:$O$157,14,FALSE)</f>
        <v>17.399999999999999</v>
      </c>
      <c r="Q31" s="11">
        <f t="shared" si="0"/>
        <v>-9.4999999999999982</v>
      </c>
    </row>
    <row r="32" spans="1:17" ht="15" thickBot="1" x14ac:dyDescent="0.35">
      <c r="A32" s="14">
        <v>149</v>
      </c>
      <c r="B32" s="23" t="s">
        <v>226</v>
      </c>
      <c r="C32" s="9" t="s">
        <v>73</v>
      </c>
      <c r="D32" s="9" t="s">
        <v>20</v>
      </c>
      <c r="E32" s="12">
        <v>351.4</v>
      </c>
      <c r="F32" s="12">
        <v>501</v>
      </c>
      <c r="G32" s="12">
        <v>-3</v>
      </c>
      <c r="H32" s="12">
        <v>-2.6</v>
      </c>
      <c r="I32" s="12">
        <v>-1.1000000000000001</v>
      </c>
      <c r="J32" s="12">
        <v>-2</v>
      </c>
      <c r="K32" s="12">
        <v>-1</v>
      </c>
      <c r="L32" s="12">
        <v>-2.2999999999999998</v>
      </c>
      <c r="M32" s="12">
        <v>-12.1</v>
      </c>
      <c r="N32" s="12">
        <v>12.2</v>
      </c>
      <c r="O32" s="12">
        <v>1.2</v>
      </c>
      <c r="P32" s="11">
        <f>VLOOKUP(B32,Sheet2!$B$2:$O$157,14,FALSE)</f>
        <v>6.8</v>
      </c>
      <c r="Q32" s="11">
        <f t="shared" si="0"/>
        <v>-5.6</v>
      </c>
    </row>
    <row r="33" spans="1:17" ht="15" thickBot="1" x14ac:dyDescent="0.35">
      <c r="A33" s="14">
        <v>136</v>
      </c>
      <c r="B33" s="23" t="s">
        <v>211</v>
      </c>
      <c r="C33" s="9" t="s">
        <v>104</v>
      </c>
      <c r="D33" s="9" t="s">
        <v>20</v>
      </c>
      <c r="E33" s="12">
        <v>273.89999999999998</v>
      </c>
      <c r="F33" s="12">
        <v>548</v>
      </c>
      <c r="G33" s="12">
        <v>-1.4</v>
      </c>
      <c r="H33" s="12">
        <v>-1.8</v>
      </c>
      <c r="I33" s="12">
        <v>-1.5</v>
      </c>
      <c r="J33" s="12">
        <v>-1.1000000000000001</v>
      </c>
      <c r="K33" s="12">
        <v>-3.3</v>
      </c>
      <c r="L33" s="12">
        <v>-1.9</v>
      </c>
      <c r="M33" s="12">
        <v>-11</v>
      </c>
      <c r="N33" s="12">
        <v>12.2</v>
      </c>
      <c r="O33" s="12">
        <v>2.2999999999999998</v>
      </c>
      <c r="P33" s="11">
        <f>VLOOKUP(B33,Sheet2!$B$2:$O$157,14,FALSE)</f>
        <v>8</v>
      </c>
      <c r="Q33" s="11">
        <f t="shared" si="0"/>
        <v>-5.7</v>
      </c>
    </row>
    <row r="34" spans="1:17" ht="15" thickBot="1" x14ac:dyDescent="0.35">
      <c r="A34" s="14">
        <v>120</v>
      </c>
      <c r="B34" s="23" t="s">
        <v>191</v>
      </c>
      <c r="C34" s="9" t="s">
        <v>129</v>
      </c>
      <c r="D34" s="9" t="s">
        <v>17</v>
      </c>
      <c r="E34" s="12">
        <v>271.2</v>
      </c>
      <c r="F34" s="12">
        <v>460</v>
      </c>
      <c r="G34" s="12">
        <v>-3.4</v>
      </c>
      <c r="H34" s="12">
        <v>-2.9</v>
      </c>
      <c r="I34" s="12">
        <v>0.9</v>
      </c>
      <c r="J34" s="12">
        <v>-1.9</v>
      </c>
      <c r="K34" s="12">
        <v>0.3</v>
      </c>
      <c r="L34" s="12">
        <v>-1.5</v>
      </c>
      <c r="M34" s="12">
        <v>-8.6</v>
      </c>
      <c r="N34" s="12">
        <v>12.2</v>
      </c>
      <c r="O34" s="12">
        <v>4.7</v>
      </c>
      <c r="P34" s="11">
        <f>VLOOKUP(B34,Sheet2!$B$2:$O$157,14,FALSE)</f>
        <v>9.8000000000000007</v>
      </c>
      <c r="Q34" s="11">
        <f t="shared" ref="Q34:Q65" si="1">O34-P34</f>
        <v>-5.1000000000000005</v>
      </c>
    </row>
    <row r="35" spans="1:17" ht="15" thickBot="1" x14ac:dyDescent="0.35">
      <c r="A35" s="14">
        <v>59</v>
      </c>
      <c r="B35" s="23" t="s">
        <v>112</v>
      </c>
      <c r="C35" s="9" t="s">
        <v>104</v>
      </c>
      <c r="D35" s="9" t="s">
        <v>17</v>
      </c>
      <c r="E35" s="12">
        <v>130.80000000000001</v>
      </c>
      <c r="F35" s="12">
        <v>607</v>
      </c>
      <c r="G35" s="12">
        <v>2.7</v>
      </c>
      <c r="H35" s="12">
        <v>0</v>
      </c>
      <c r="I35" s="12">
        <v>-2.4</v>
      </c>
      <c r="J35" s="12">
        <v>2.8</v>
      </c>
      <c r="K35" s="12">
        <v>-2.9</v>
      </c>
      <c r="L35" s="12">
        <v>0.7</v>
      </c>
      <c r="M35" s="12">
        <v>0.9</v>
      </c>
      <c r="N35" s="12">
        <v>12.2</v>
      </c>
      <c r="O35" s="12">
        <v>14.1</v>
      </c>
      <c r="P35" s="11">
        <f>VLOOKUP(B35,Sheet2!$B$2:$O$157,14,FALSE)</f>
        <v>20.3</v>
      </c>
      <c r="Q35" s="11">
        <f t="shared" si="1"/>
        <v>-6.2000000000000011</v>
      </c>
    </row>
    <row r="36" spans="1:17" ht="15" thickBot="1" x14ac:dyDescent="0.35">
      <c r="A36" s="14">
        <v>105</v>
      </c>
      <c r="B36" s="23" t="s">
        <v>170</v>
      </c>
      <c r="C36" s="9" t="s">
        <v>53</v>
      </c>
      <c r="D36" s="9" t="s">
        <v>171</v>
      </c>
      <c r="E36" s="12">
        <v>175.8</v>
      </c>
      <c r="F36" s="12">
        <v>613</v>
      </c>
      <c r="G36" s="12">
        <v>-0.3</v>
      </c>
      <c r="H36" s="12">
        <v>-0.7</v>
      </c>
      <c r="I36" s="12">
        <v>-1.4</v>
      </c>
      <c r="J36" s="12">
        <v>-2.1</v>
      </c>
      <c r="K36" s="12">
        <v>-1.2</v>
      </c>
      <c r="L36" s="12">
        <v>-2.4</v>
      </c>
      <c r="M36" s="12">
        <v>-7.9</v>
      </c>
      <c r="N36" s="12">
        <v>13.7</v>
      </c>
      <c r="O36" s="12">
        <v>6.7</v>
      </c>
      <c r="P36" s="11">
        <f>VLOOKUP(B36,Sheet2!$B$2:$O$157,14,FALSE)</f>
        <v>10.9</v>
      </c>
      <c r="Q36" s="11">
        <f t="shared" si="1"/>
        <v>-4.2</v>
      </c>
    </row>
    <row r="37" spans="1:17" ht="15" thickBot="1" x14ac:dyDescent="0.35">
      <c r="A37" s="14">
        <v>89</v>
      </c>
      <c r="B37" s="23" t="s">
        <v>150</v>
      </c>
      <c r="C37" s="9" t="s">
        <v>104</v>
      </c>
      <c r="D37" s="9" t="s">
        <v>92</v>
      </c>
      <c r="E37" s="12">
        <v>70.400000000000006</v>
      </c>
      <c r="F37" s="12">
        <v>550</v>
      </c>
      <c r="G37" s="12">
        <v>-2.2000000000000002</v>
      </c>
      <c r="H37" s="12">
        <v>-0.3</v>
      </c>
      <c r="I37" s="12">
        <v>-1.6</v>
      </c>
      <c r="J37" s="12">
        <v>-1.6</v>
      </c>
      <c r="K37" s="12">
        <v>2.5</v>
      </c>
      <c r="L37" s="12">
        <v>-0.7</v>
      </c>
      <c r="M37" s="12">
        <v>-3.9</v>
      </c>
      <c r="N37" s="12">
        <v>12.1</v>
      </c>
      <c r="O37" s="12">
        <v>9.1999999999999993</v>
      </c>
      <c r="P37" s="11">
        <f>VLOOKUP(B37,Sheet2!$B$2:$O$157,14,FALSE)</f>
        <v>14.6</v>
      </c>
      <c r="Q37" s="11">
        <f t="shared" si="1"/>
        <v>-5.4</v>
      </c>
    </row>
    <row r="38" spans="1:17" ht="15" thickBot="1" x14ac:dyDescent="0.35">
      <c r="A38" s="14">
        <v>144</v>
      </c>
      <c r="B38" s="23" t="s">
        <v>220</v>
      </c>
      <c r="C38" s="9" t="s">
        <v>22</v>
      </c>
      <c r="D38" s="9" t="s">
        <v>221</v>
      </c>
      <c r="E38" s="12">
        <v>202.6</v>
      </c>
      <c r="F38" s="12">
        <v>500</v>
      </c>
      <c r="G38" s="12">
        <v>-1.3</v>
      </c>
      <c r="H38" s="12">
        <v>-2.4</v>
      </c>
      <c r="I38" s="12">
        <v>-2.2000000000000002</v>
      </c>
      <c r="J38" s="12">
        <v>-0.7</v>
      </c>
      <c r="K38" s="12">
        <v>-3.2</v>
      </c>
      <c r="L38" s="12">
        <v>-1</v>
      </c>
      <c r="M38" s="12">
        <v>-10.9</v>
      </c>
      <c r="N38" s="12">
        <v>11.6</v>
      </c>
      <c r="O38" s="12">
        <v>1.7</v>
      </c>
      <c r="P38" s="11">
        <f>VLOOKUP(B38,Sheet2!$B$2:$O$157,14,FALSE)</f>
        <v>1</v>
      </c>
      <c r="Q38" s="11">
        <f t="shared" si="1"/>
        <v>0.7</v>
      </c>
    </row>
    <row r="39" spans="1:17" ht="15" thickBot="1" x14ac:dyDescent="0.35">
      <c r="A39" s="14">
        <v>14</v>
      </c>
      <c r="B39" s="23" t="s">
        <v>44</v>
      </c>
      <c r="C39" s="9" t="s">
        <v>45</v>
      </c>
      <c r="D39" s="9" t="s">
        <v>20</v>
      </c>
      <c r="E39" s="12">
        <v>4.2</v>
      </c>
      <c r="F39" s="12">
        <v>634</v>
      </c>
      <c r="G39" s="12">
        <v>2</v>
      </c>
      <c r="H39" s="12">
        <v>3.9</v>
      </c>
      <c r="I39" s="12">
        <v>5.7</v>
      </c>
      <c r="J39" s="12">
        <v>2.9</v>
      </c>
      <c r="K39" s="12">
        <v>1.5</v>
      </c>
      <c r="L39" s="12">
        <v>3.5</v>
      </c>
      <c r="M39" s="12">
        <v>19.5</v>
      </c>
      <c r="N39" s="12">
        <v>12.2</v>
      </c>
      <c r="O39" s="12">
        <v>32.700000000000003</v>
      </c>
      <c r="P39" s="11">
        <f>VLOOKUP(B39,Sheet2!$B$2:$O$157,14,FALSE)</f>
        <v>39.5</v>
      </c>
      <c r="Q39" s="11">
        <f t="shared" si="1"/>
        <v>-6.7999999999999972</v>
      </c>
    </row>
    <row r="40" spans="1:17" ht="15" thickBot="1" x14ac:dyDescent="0.35">
      <c r="A40" s="14">
        <v>83</v>
      </c>
      <c r="B40" s="23" t="s">
        <v>143</v>
      </c>
      <c r="C40" s="9" t="s">
        <v>24</v>
      </c>
      <c r="D40" s="9" t="s">
        <v>28</v>
      </c>
      <c r="E40" s="12">
        <v>217.3</v>
      </c>
      <c r="F40" s="12">
        <v>529</v>
      </c>
      <c r="G40" s="12">
        <v>0.2</v>
      </c>
      <c r="H40" s="12">
        <v>-2.4</v>
      </c>
      <c r="I40" s="12">
        <v>-1.2</v>
      </c>
      <c r="J40" s="12">
        <v>-0.4</v>
      </c>
      <c r="K40" s="12">
        <v>-0.5</v>
      </c>
      <c r="L40" s="12">
        <v>0.1</v>
      </c>
      <c r="M40" s="12">
        <v>-4.2</v>
      </c>
      <c r="N40" s="12">
        <v>13</v>
      </c>
      <c r="O40" s="12">
        <v>9.8000000000000007</v>
      </c>
      <c r="P40" s="11">
        <f>VLOOKUP(B40,Sheet2!$B$2:$O$157,14,FALSE)</f>
        <v>13.4</v>
      </c>
      <c r="Q40" s="11">
        <f t="shared" si="1"/>
        <v>-3.5999999999999996</v>
      </c>
    </row>
    <row r="41" spans="1:17" ht="15" thickBot="1" x14ac:dyDescent="0.35">
      <c r="A41" s="14">
        <v>68</v>
      </c>
      <c r="B41" s="23" t="s">
        <v>123</v>
      </c>
      <c r="C41" s="9" t="s">
        <v>71</v>
      </c>
      <c r="D41" s="9" t="s">
        <v>124</v>
      </c>
      <c r="E41" s="12">
        <v>85.4</v>
      </c>
      <c r="F41" s="12">
        <v>610</v>
      </c>
      <c r="G41" s="12">
        <v>-0.1</v>
      </c>
      <c r="H41" s="12">
        <v>1.8</v>
      </c>
      <c r="I41" s="12">
        <v>1</v>
      </c>
      <c r="J41" s="12">
        <v>-2.9</v>
      </c>
      <c r="K41" s="12">
        <v>1.4</v>
      </c>
      <c r="L41" s="12">
        <v>-0.3</v>
      </c>
      <c r="M41" s="12">
        <v>0.8</v>
      </c>
      <c r="N41" s="12">
        <v>11</v>
      </c>
      <c r="O41" s="12">
        <v>12.8</v>
      </c>
      <c r="P41" s="11">
        <f>VLOOKUP(B41,Sheet2!$B$2:$O$157,14,FALSE)</f>
        <v>17.100000000000001</v>
      </c>
      <c r="Q41" s="11">
        <f t="shared" si="1"/>
        <v>-4.3000000000000007</v>
      </c>
    </row>
    <row r="42" spans="1:17" ht="15" thickBot="1" x14ac:dyDescent="0.35">
      <c r="A42" s="14">
        <v>110</v>
      </c>
      <c r="B42" s="23" t="s">
        <v>176</v>
      </c>
      <c r="C42" s="9" t="s">
        <v>30</v>
      </c>
      <c r="D42" s="9" t="s">
        <v>85</v>
      </c>
      <c r="E42" s="12">
        <v>73.8</v>
      </c>
      <c r="F42" s="12">
        <v>409</v>
      </c>
      <c r="G42" s="12">
        <v>-4.9000000000000004</v>
      </c>
      <c r="H42" s="12">
        <v>-2.1</v>
      </c>
      <c r="I42" s="12">
        <v>-0.1</v>
      </c>
      <c r="J42" s="12">
        <v>-1.9</v>
      </c>
      <c r="K42" s="12">
        <v>1.4</v>
      </c>
      <c r="L42" s="12">
        <v>0.9</v>
      </c>
      <c r="M42" s="12">
        <v>-6.7</v>
      </c>
      <c r="N42" s="12">
        <v>11.6</v>
      </c>
      <c r="O42" s="12">
        <v>5.9</v>
      </c>
      <c r="P42" s="11">
        <f>VLOOKUP(B42,Sheet2!$B$2:$O$157,14,FALSE)</f>
        <v>11.3</v>
      </c>
      <c r="Q42" s="11">
        <f t="shared" si="1"/>
        <v>-5.4</v>
      </c>
    </row>
    <row r="43" spans="1:17" ht="15" thickBot="1" x14ac:dyDescent="0.35">
      <c r="A43" s="14">
        <v>152</v>
      </c>
      <c r="B43" s="23" t="s">
        <v>229</v>
      </c>
      <c r="C43" s="9" t="s">
        <v>34</v>
      </c>
      <c r="D43" s="9" t="s">
        <v>196</v>
      </c>
      <c r="E43" s="12">
        <v>291.39999999999998</v>
      </c>
      <c r="F43" s="12">
        <v>503</v>
      </c>
      <c r="G43" s="12">
        <v>-2.9</v>
      </c>
      <c r="H43" s="12">
        <v>-2.5</v>
      </c>
      <c r="I43" s="12">
        <v>0.4</v>
      </c>
      <c r="J43" s="12">
        <v>-2.2999999999999998</v>
      </c>
      <c r="K43" s="12">
        <v>-1.8</v>
      </c>
      <c r="L43" s="12">
        <v>-2.6</v>
      </c>
      <c r="M43" s="12">
        <v>-11.6</v>
      </c>
      <c r="N43" s="12">
        <v>11.6</v>
      </c>
      <c r="O43" s="12">
        <v>1</v>
      </c>
      <c r="P43" s="11">
        <f>VLOOKUP(B43,Sheet2!$B$2:$O$157,14,FALSE)</f>
        <v>4.2</v>
      </c>
      <c r="Q43" s="11">
        <f t="shared" si="1"/>
        <v>-3.2</v>
      </c>
    </row>
    <row r="44" spans="1:17" ht="15" thickBot="1" x14ac:dyDescent="0.35">
      <c r="A44" s="14">
        <v>30</v>
      </c>
      <c r="B44" s="23" t="s">
        <v>70</v>
      </c>
      <c r="C44" s="9" t="s">
        <v>71</v>
      </c>
      <c r="D44" s="9" t="s">
        <v>17</v>
      </c>
      <c r="E44" s="12">
        <v>35.6</v>
      </c>
      <c r="F44" s="12">
        <v>619</v>
      </c>
      <c r="G44" s="12">
        <v>1</v>
      </c>
      <c r="H44" s="12">
        <v>1.2</v>
      </c>
      <c r="I44" s="12">
        <v>6</v>
      </c>
      <c r="J44" s="12">
        <v>-0.3</v>
      </c>
      <c r="K44" s="12">
        <v>-0.4</v>
      </c>
      <c r="L44" s="12">
        <v>-0.8</v>
      </c>
      <c r="M44" s="12">
        <v>6.7</v>
      </c>
      <c r="N44" s="12">
        <v>12.2</v>
      </c>
      <c r="O44" s="12">
        <v>20</v>
      </c>
      <c r="P44" s="11">
        <f>VLOOKUP(B44,Sheet2!$B$2:$O$157,14,FALSE)</f>
        <v>24</v>
      </c>
      <c r="Q44" s="11">
        <f t="shared" si="1"/>
        <v>-4</v>
      </c>
    </row>
    <row r="45" spans="1:17" ht="15" thickBot="1" x14ac:dyDescent="0.35">
      <c r="A45" s="14">
        <v>77</v>
      </c>
      <c r="B45" s="23" t="s">
        <v>134</v>
      </c>
      <c r="C45" s="9" t="s">
        <v>120</v>
      </c>
      <c r="D45" s="9" t="s">
        <v>17</v>
      </c>
      <c r="E45" s="12">
        <v>151.30000000000001</v>
      </c>
      <c r="F45" s="12">
        <v>609</v>
      </c>
      <c r="G45" s="12">
        <v>0</v>
      </c>
      <c r="H45" s="12">
        <v>-0.1</v>
      </c>
      <c r="I45" s="12">
        <v>0</v>
      </c>
      <c r="J45" s="12">
        <v>-0.2</v>
      </c>
      <c r="K45" s="12">
        <v>-0.4</v>
      </c>
      <c r="L45" s="12">
        <v>-1.5</v>
      </c>
      <c r="M45" s="12">
        <v>-2.2999999999999998</v>
      </c>
      <c r="N45" s="12">
        <v>12.2</v>
      </c>
      <c r="O45" s="12">
        <v>11</v>
      </c>
      <c r="P45" s="11">
        <f>VLOOKUP(B45,Sheet2!$B$2:$O$157,14,FALSE)</f>
        <v>14.3</v>
      </c>
      <c r="Q45" s="11">
        <f t="shared" si="1"/>
        <v>-3.3000000000000007</v>
      </c>
    </row>
    <row r="46" spans="1:17" ht="15" thickBot="1" x14ac:dyDescent="0.35">
      <c r="A46" s="14">
        <v>94</v>
      </c>
      <c r="B46" s="23" t="s">
        <v>158</v>
      </c>
      <c r="C46" s="9" t="s">
        <v>50</v>
      </c>
      <c r="D46" s="9" t="s">
        <v>159</v>
      </c>
      <c r="E46" s="12">
        <v>200</v>
      </c>
      <c r="F46" s="12">
        <v>516</v>
      </c>
      <c r="G46" s="12">
        <v>-1.2</v>
      </c>
      <c r="H46" s="12">
        <v>-2.1</v>
      </c>
      <c r="I46" s="12">
        <v>-1.9</v>
      </c>
      <c r="J46" s="12">
        <v>-2.5</v>
      </c>
      <c r="K46" s="12">
        <v>2.9</v>
      </c>
      <c r="L46" s="12">
        <v>0</v>
      </c>
      <c r="M46" s="12">
        <v>-4.8</v>
      </c>
      <c r="N46" s="12">
        <v>12.2</v>
      </c>
      <c r="O46" s="12">
        <v>8.5</v>
      </c>
      <c r="P46" s="11">
        <f>VLOOKUP(B46,Sheet2!$B$2:$O$157,14,FALSE)</f>
        <v>11.2</v>
      </c>
      <c r="Q46" s="11">
        <f t="shared" si="1"/>
        <v>-2.6999999999999993</v>
      </c>
    </row>
    <row r="47" spans="1:17" ht="15" thickBot="1" x14ac:dyDescent="0.35">
      <c r="A47" s="14">
        <v>44</v>
      </c>
      <c r="B47" s="23" t="s">
        <v>93</v>
      </c>
      <c r="C47" s="9" t="s">
        <v>32</v>
      </c>
      <c r="D47" s="9" t="s">
        <v>85</v>
      </c>
      <c r="E47" s="12">
        <v>56.4</v>
      </c>
      <c r="F47" s="12">
        <v>584</v>
      </c>
      <c r="G47" s="12">
        <v>1.2</v>
      </c>
      <c r="H47" s="12">
        <v>1.5</v>
      </c>
      <c r="I47" s="12">
        <v>1.9</v>
      </c>
      <c r="J47" s="12">
        <v>0.6</v>
      </c>
      <c r="K47" s="12">
        <v>-2.5</v>
      </c>
      <c r="L47" s="12">
        <v>1</v>
      </c>
      <c r="M47" s="12">
        <v>3.8</v>
      </c>
      <c r="N47" s="12">
        <v>11.6</v>
      </c>
      <c r="O47" s="12">
        <v>16.399999999999999</v>
      </c>
      <c r="P47" s="11">
        <f>VLOOKUP(B47,Sheet2!$B$2:$O$157,14,FALSE)</f>
        <v>19.899999999999999</v>
      </c>
      <c r="Q47" s="11">
        <f t="shared" si="1"/>
        <v>-3.5</v>
      </c>
    </row>
    <row r="48" spans="1:17" ht="15" thickBot="1" x14ac:dyDescent="0.35">
      <c r="A48" s="14">
        <v>135</v>
      </c>
      <c r="B48" s="23" t="s">
        <v>210</v>
      </c>
      <c r="C48" s="9" t="s">
        <v>68</v>
      </c>
      <c r="D48" s="9" t="s">
        <v>17</v>
      </c>
      <c r="E48" s="12">
        <v>355.8</v>
      </c>
      <c r="F48" s="12">
        <v>502</v>
      </c>
      <c r="G48" s="12">
        <v>-2.2999999999999998</v>
      </c>
      <c r="H48" s="12">
        <v>-2.6</v>
      </c>
      <c r="I48" s="12">
        <v>-0.5</v>
      </c>
      <c r="J48" s="12">
        <v>-2.1</v>
      </c>
      <c r="K48" s="12">
        <v>-0.6</v>
      </c>
      <c r="L48" s="12">
        <v>-2.6</v>
      </c>
      <c r="M48" s="12">
        <v>-10.7</v>
      </c>
      <c r="N48" s="12">
        <v>12.2</v>
      </c>
      <c r="O48" s="12">
        <v>2.5</v>
      </c>
      <c r="P48" s="11">
        <f>VLOOKUP(B48,Sheet2!$B$2:$O$157,14,FALSE)</f>
        <v>4.0999999999999996</v>
      </c>
      <c r="Q48" s="11">
        <f t="shared" si="1"/>
        <v>-1.5999999999999996</v>
      </c>
    </row>
    <row r="49" spans="1:17" ht="15" thickBot="1" x14ac:dyDescent="0.35">
      <c r="A49" s="14">
        <v>73</v>
      </c>
      <c r="B49" s="23" t="s">
        <v>130</v>
      </c>
      <c r="C49" s="9" t="s">
        <v>37</v>
      </c>
      <c r="D49" s="9" t="s">
        <v>20</v>
      </c>
      <c r="E49" s="12">
        <v>182.9</v>
      </c>
      <c r="F49" s="12">
        <v>593</v>
      </c>
      <c r="G49" s="12">
        <v>-2.8</v>
      </c>
      <c r="H49" s="12">
        <v>2.2999999999999998</v>
      </c>
      <c r="I49" s="12">
        <v>-1.3</v>
      </c>
      <c r="J49" s="12">
        <v>-2.6</v>
      </c>
      <c r="K49" s="12">
        <v>4.2</v>
      </c>
      <c r="L49" s="12">
        <v>-1.4</v>
      </c>
      <c r="M49" s="12">
        <v>-1.5</v>
      </c>
      <c r="N49" s="12">
        <v>12.2</v>
      </c>
      <c r="O49" s="12">
        <v>11.8</v>
      </c>
      <c r="P49" s="11">
        <f>VLOOKUP(B49,Sheet2!$B$2:$O$157,14,FALSE)</f>
        <v>15.6</v>
      </c>
      <c r="Q49" s="11">
        <f t="shared" si="1"/>
        <v>-3.7999999999999989</v>
      </c>
    </row>
    <row r="50" spans="1:17" ht="15" thickBot="1" x14ac:dyDescent="0.35">
      <c r="A50" s="14">
        <v>10</v>
      </c>
      <c r="B50" s="23" t="s">
        <v>38</v>
      </c>
      <c r="C50" s="9" t="s">
        <v>30</v>
      </c>
      <c r="D50" s="9" t="s">
        <v>20</v>
      </c>
      <c r="E50" s="12">
        <v>6.2</v>
      </c>
      <c r="F50" s="12">
        <v>632</v>
      </c>
      <c r="G50" s="12">
        <v>5</v>
      </c>
      <c r="H50" s="12">
        <v>2.6</v>
      </c>
      <c r="I50" s="12">
        <v>4</v>
      </c>
      <c r="J50" s="12">
        <v>4.2</v>
      </c>
      <c r="K50" s="12">
        <v>1.2</v>
      </c>
      <c r="L50" s="12">
        <v>5.2</v>
      </c>
      <c r="M50" s="12">
        <v>22.3</v>
      </c>
      <c r="N50" s="12">
        <v>12.2</v>
      </c>
      <c r="O50" s="12">
        <v>35.6</v>
      </c>
      <c r="P50" s="11">
        <f>VLOOKUP(B50,Sheet2!$B$2:$O$157,14,FALSE)</f>
        <v>38.9</v>
      </c>
      <c r="Q50" s="11">
        <f t="shared" si="1"/>
        <v>-3.2999999999999972</v>
      </c>
    </row>
    <row r="51" spans="1:17" ht="15" thickBot="1" x14ac:dyDescent="0.35">
      <c r="A51" s="14">
        <v>18</v>
      </c>
      <c r="B51" s="23" t="s">
        <v>52</v>
      </c>
      <c r="C51" s="9" t="s">
        <v>53</v>
      </c>
      <c r="D51" s="9" t="s">
        <v>17</v>
      </c>
      <c r="E51" s="12">
        <v>53</v>
      </c>
      <c r="F51" s="12">
        <v>616</v>
      </c>
      <c r="G51" s="12">
        <v>3.8</v>
      </c>
      <c r="H51" s="12">
        <v>3.5</v>
      </c>
      <c r="I51" s="12">
        <v>-0.7</v>
      </c>
      <c r="J51" s="12">
        <v>6.5</v>
      </c>
      <c r="K51" s="12">
        <v>0.7</v>
      </c>
      <c r="L51" s="12">
        <v>3.8</v>
      </c>
      <c r="M51" s="12">
        <v>17.5</v>
      </c>
      <c r="N51" s="12">
        <v>12.2</v>
      </c>
      <c r="O51" s="12">
        <v>30.8</v>
      </c>
      <c r="P51" s="11">
        <f>VLOOKUP(B51,Sheet2!$B$2:$O$157,14,FALSE)</f>
        <v>33.299999999999997</v>
      </c>
      <c r="Q51" s="11">
        <f t="shared" si="1"/>
        <v>-2.4999999999999964</v>
      </c>
    </row>
    <row r="52" spans="1:17" ht="15" thickBot="1" x14ac:dyDescent="0.35">
      <c r="A52" s="14">
        <v>153</v>
      </c>
      <c r="B52" s="23" t="s">
        <v>230</v>
      </c>
      <c r="C52" s="9" t="s">
        <v>27</v>
      </c>
      <c r="D52" s="9" t="s">
        <v>107</v>
      </c>
      <c r="E52" s="12">
        <v>187</v>
      </c>
      <c r="F52" s="12">
        <v>403</v>
      </c>
      <c r="G52" s="12">
        <v>-3.1</v>
      </c>
      <c r="H52" s="12">
        <v>-4.7</v>
      </c>
      <c r="I52" s="12">
        <v>-2.4</v>
      </c>
      <c r="J52" s="12">
        <v>-0.7</v>
      </c>
      <c r="K52" s="12">
        <v>-1.3</v>
      </c>
      <c r="L52" s="12">
        <v>0.2</v>
      </c>
      <c r="M52" s="12">
        <v>-12.1</v>
      </c>
      <c r="N52" s="12">
        <v>12.1</v>
      </c>
      <c r="O52" s="12">
        <v>1</v>
      </c>
      <c r="P52" s="11" t="e">
        <f>VLOOKUP(B52,Sheet2!$B$2:$O$157,14,FALSE)</f>
        <v>#N/A</v>
      </c>
      <c r="Q52" s="11" t="e">
        <f t="shared" si="1"/>
        <v>#N/A</v>
      </c>
    </row>
    <row r="53" spans="1:17" ht="15" thickBot="1" x14ac:dyDescent="0.35">
      <c r="A53" s="14">
        <v>87</v>
      </c>
      <c r="B53" s="23" t="s">
        <v>147</v>
      </c>
      <c r="C53" s="9" t="s">
        <v>34</v>
      </c>
      <c r="D53" s="9" t="s">
        <v>148</v>
      </c>
      <c r="E53" s="12">
        <v>212.6</v>
      </c>
      <c r="F53" s="12">
        <v>563</v>
      </c>
      <c r="G53" s="12">
        <v>0.6</v>
      </c>
      <c r="H53" s="12">
        <v>-0.4</v>
      </c>
      <c r="I53" s="12">
        <v>-2.7</v>
      </c>
      <c r="J53" s="12">
        <v>0</v>
      </c>
      <c r="K53" s="12">
        <v>-0.5</v>
      </c>
      <c r="L53" s="12">
        <v>0.3</v>
      </c>
      <c r="M53" s="12">
        <v>-2.7</v>
      </c>
      <c r="N53" s="12">
        <v>11</v>
      </c>
      <c r="O53" s="12">
        <v>9.3000000000000007</v>
      </c>
      <c r="P53" s="11">
        <f>VLOOKUP(B53,Sheet2!$B$2:$O$157,14,FALSE)</f>
        <v>12.3</v>
      </c>
      <c r="Q53" s="11">
        <f t="shared" si="1"/>
        <v>-3</v>
      </c>
    </row>
    <row r="54" spans="1:17" ht="15" thickBot="1" x14ac:dyDescent="0.35">
      <c r="A54" s="14">
        <v>81</v>
      </c>
      <c r="B54" s="23" t="s">
        <v>140</v>
      </c>
      <c r="C54" s="9" t="s">
        <v>16</v>
      </c>
      <c r="D54" s="9" t="s">
        <v>85</v>
      </c>
      <c r="E54" s="12">
        <v>113.5</v>
      </c>
      <c r="F54" s="12">
        <v>569</v>
      </c>
      <c r="G54" s="12">
        <v>-0.1</v>
      </c>
      <c r="H54" s="12">
        <v>-0.3</v>
      </c>
      <c r="I54" s="12">
        <v>0.8</v>
      </c>
      <c r="J54" s="12">
        <v>-0.1</v>
      </c>
      <c r="K54" s="12">
        <v>-1.4</v>
      </c>
      <c r="L54" s="12">
        <v>-0.9</v>
      </c>
      <c r="M54" s="12">
        <v>-1.9</v>
      </c>
      <c r="N54" s="12">
        <v>11.6</v>
      </c>
      <c r="O54" s="12">
        <v>10.8</v>
      </c>
      <c r="P54" s="11">
        <f>VLOOKUP(B54,Sheet2!$B$2:$O$157,14,FALSE)</f>
        <v>14.2</v>
      </c>
      <c r="Q54" s="11">
        <f t="shared" si="1"/>
        <v>-3.3999999999999986</v>
      </c>
    </row>
    <row r="55" spans="1:17" ht="15" thickBot="1" x14ac:dyDescent="0.35">
      <c r="A55" s="14">
        <v>32</v>
      </c>
      <c r="B55" s="23" t="s">
        <v>74</v>
      </c>
      <c r="C55" s="9" t="s">
        <v>34</v>
      </c>
      <c r="D55" s="9" t="s">
        <v>75</v>
      </c>
      <c r="E55" s="12">
        <v>134.80000000000001</v>
      </c>
      <c r="F55" s="12">
        <v>577</v>
      </c>
      <c r="G55" s="12">
        <v>1.8</v>
      </c>
      <c r="H55" s="12">
        <v>1.4</v>
      </c>
      <c r="I55" s="12">
        <v>-2.1</v>
      </c>
      <c r="J55" s="12">
        <v>2.5</v>
      </c>
      <c r="K55" s="12">
        <v>2.1</v>
      </c>
      <c r="L55" s="12">
        <v>0.8</v>
      </c>
      <c r="M55" s="12">
        <v>6.5</v>
      </c>
      <c r="N55" s="12">
        <v>11.6</v>
      </c>
      <c r="O55" s="12">
        <v>19.100000000000001</v>
      </c>
      <c r="P55" s="11">
        <f>VLOOKUP(B55,Sheet2!$B$2:$O$157,14,FALSE)</f>
        <v>22.6</v>
      </c>
      <c r="Q55" s="11">
        <f t="shared" si="1"/>
        <v>-3.5</v>
      </c>
    </row>
    <row r="56" spans="1:17" ht="15" thickBot="1" x14ac:dyDescent="0.35">
      <c r="A56" s="14">
        <v>151</v>
      </c>
      <c r="B56" s="23" t="s">
        <v>228</v>
      </c>
      <c r="C56" s="9" t="s">
        <v>109</v>
      </c>
      <c r="D56" s="9" t="s">
        <v>57</v>
      </c>
      <c r="E56" s="12">
        <v>210.4</v>
      </c>
      <c r="F56" s="12">
        <v>504</v>
      </c>
      <c r="G56" s="12">
        <v>-3.1</v>
      </c>
      <c r="H56" s="12">
        <v>-3</v>
      </c>
      <c r="I56" s="12">
        <v>1.6</v>
      </c>
      <c r="J56" s="12">
        <v>-3.1</v>
      </c>
      <c r="K56" s="12">
        <v>-1.8</v>
      </c>
      <c r="L56" s="12">
        <v>-1.7</v>
      </c>
      <c r="M56" s="12">
        <v>-11</v>
      </c>
      <c r="N56" s="12">
        <v>11</v>
      </c>
      <c r="O56" s="12">
        <v>1</v>
      </c>
      <c r="P56" s="11">
        <f>VLOOKUP(B56,Sheet2!$B$2:$O$157,14,FALSE)</f>
        <v>0.9</v>
      </c>
      <c r="Q56" s="11">
        <f t="shared" si="1"/>
        <v>9.9999999999999978E-2</v>
      </c>
    </row>
    <row r="57" spans="1:17" ht="15" thickBot="1" x14ac:dyDescent="0.35">
      <c r="A57" s="14">
        <v>106</v>
      </c>
      <c r="B57" s="23" t="s">
        <v>172</v>
      </c>
      <c r="C57" s="9" t="s">
        <v>50</v>
      </c>
      <c r="D57" s="9" t="s">
        <v>20</v>
      </c>
      <c r="E57" s="12">
        <v>205.9</v>
      </c>
      <c r="F57" s="12">
        <v>601</v>
      </c>
      <c r="G57" s="12">
        <v>-1.2</v>
      </c>
      <c r="H57" s="12">
        <v>0.1</v>
      </c>
      <c r="I57" s="12">
        <v>-1.6</v>
      </c>
      <c r="J57" s="12">
        <v>-3.2</v>
      </c>
      <c r="K57" s="12">
        <v>0.7</v>
      </c>
      <c r="L57" s="12">
        <v>-1.8</v>
      </c>
      <c r="M57" s="12">
        <v>-7</v>
      </c>
      <c r="N57" s="12">
        <v>12.2</v>
      </c>
      <c r="O57" s="12">
        <v>6.2</v>
      </c>
      <c r="P57" s="11">
        <f>VLOOKUP(B57,Sheet2!$B$2:$O$157,14,FALSE)</f>
        <v>6.3</v>
      </c>
      <c r="Q57" s="11">
        <f t="shared" si="1"/>
        <v>-9.9999999999999645E-2</v>
      </c>
    </row>
    <row r="58" spans="1:17" ht="15" thickBot="1" x14ac:dyDescent="0.35">
      <c r="A58" s="14">
        <v>133</v>
      </c>
      <c r="B58" s="23" t="s">
        <v>208</v>
      </c>
      <c r="C58" s="9" t="s">
        <v>16</v>
      </c>
      <c r="D58" s="9" t="s">
        <v>57</v>
      </c>
      <c r="E58" s="12">
        <v>999</v>
      </c>
      <c r="F58" s="12">
        <v>548</v>
      </c>
      <c r="G58" s="12">
        <v>-3.1</v>
      </c>
      <c r="H58" s="12">
        <v>-2</v>
      </c>
      <c r="I58" s="12">
        <v>4.2</v>
      </c>
      <c r="J58" s="12">
        <v>-2.2999999999999998</v>
      </c>
      <c r="K58" s="12">
        <v>-2.6</v>
      </c>
      <c r="L58" s="12">
        <v>-3.3</v>
      </c>
      <c r="M58" s="12">
        <v>-9.1</v>
      </c>
      <c r="N58" s="12">
        <v>11</v>
      </c>
      <c r="O58" s="12">
        <v>2.9</v>
      </c>
      <c r="P58" s="11">
        <f>VLOOKUP(B58,Sheet2!$B$2:$O$157,14,FALSE)</f>
        <v>2.5</v>
      </c>
      <c r="Q58" s="11">
        <f t="shared" si="1"/>
        <v>0.39999999999999991</v>
      </c>
    </row>
    <row r="59" spans="1:17" ht="15" thickBot="1" x14ac:dyDescent="0.35">
      <c r="A59" s="14">
        <v>74</v>
      </c>
      <c r="B59" s="23" t="s">
        <v>131</v>
      </c>
      <c r="C59" s="9" t="s">
        <v>53</v>
      </c>
      <c r="D59" s="9" t="s">
        <v>17</v>
      </c>
      <c r="E59" s="12">
        <v>127.7</v>
      </c>
      <c r="F59" s="12">
        <v>590</v>
      </c>
      <c r="G59" s="12">
        <v>1.2</v>
      </c>
      <c r="H59" s="12">
        <v>-0.1</v>
      </c>
      <c r="I59" s="12">
        <v>-1.2</v>
      </c>
      <c r="J59" s="12">
        <v>0.5</v>
      </c>
      <c r="K59" s="12">
        <v>-2.2999999999999998</v>
      </c>
      <c r="L59" s="12">
        <v>0.4</v>
      </c>
      <c r="M59" s="12">
        <v>-1.5</v>
      </c>
      <c r="N59" s="12">
        <v>12.2</v>
      </c>
      <c r="O59" s="12">
        <v>11.8</v>
      </c>
      <c r="P59" s="11">
        <f>VLOOKUP(B59,Sheet2!$B$2:$O$157,14,FALSE)</f>
        <v>13.9</v>
      </c>
      <c r="Q59" s="11">
        <f t="shared" si="1"/>
        <v>-2.0999999999999996</v>
      </c>
    </row>
    <row r="60" spans="1:17" ht="15" thickBot="1" x14ac:dyDescent="0.35">
      <c r="A60" s="14">
        <v>129</v>
      </c>
      <c r="B60" s="23" t="s">
        <v>202</v>
      </c>
      <c r="C60" s="9" t="s">
        <v>84</v>
      </c>
      <c r="D60" s="9" t="s">
        <v>203</v>
      </c>
      <c r="E60" s="12">
        <v>216.3</v>
      </c>
      <c r="F60" s="12">
        <v>572</v>
      </c>
      <c r="G60" s="12">
        <v>-3.3</v>
      </c>
      <c r="H60" s="12">
        <v>0.4</v>
      </c>
      <c r="I60" s="12">
        <v>-1.4</v>
      </c>
      <c r="J60" s="12">
        <v>-5.5</v>
      </c>
      <c r="K60" s="12">
        <v>3.3</v>
      </c>
      <c r="L60" s="12">
        <v>-2.8</v>
      </c>
      <c r="M60" s="12">
        <v>-9.4</v>
      </c>
      <c r="N60" s="12">
        <v>11.6</v>
      </c>
      <c r="O60" s="12">
        <v>3.2</v>
      </c>
      <c r="P60" s="11">
        <f>VLOOKUP(B60,Sheet2!$B$2:$O$157,14,FALSE)</f>
        <v>9.6</v>
      </c>
      <c r="Q60" s="11">
        <f t="shared" si="1"/>
        <v>-6.3999999999999995</v>
      </c>
    </row>
    <row r="61" spans="1:17" ht="15" thickBot="1" x14ac:dyDescent="0.35">
      <c r="A61" s="14">
        <v>25</v>
      </c>
      <c r="B61" s="23" t="s">
        <v>62</v>
      </c>
      <c r="C61" s="9" t="s">
        <v>30</v>
      </c>
      <c r="D61" s="9" t="s">
        <v>51</v>
      </c>
      <c r="E61" s="12">
        <v>78.3</v>
      </c>
      <c r="F61" s="12">
        <v>646</v>
      </c>
      <c r="G61" s="12">
        <v>3</v>
      </c>
      <c r="H61" s="12">
        <v>2.8</v>
      </c>
      <c r="I61" s="12">
        <v>-2.2000000000000002</v>
      </c>
      <c r="J61" s="12">
        <v>0.7</v>
      </c>
      <c r="K61" s="12">
        <v>3.9</v>
      </c>
      <c r="L61" s="12">
        <v>0.4</v>
      </c>
      <c r="M61" s="12">
        <v>8.5</v>
      </c>
      <c r="N61" s="12">
        <v>13.7</v>
      </c>
      <c r="O61" s="12">
        <v>23.2</v>
      </c>
      <c r="P61" s="11">
        <f>VLOOKUP(B61,Sheet2!$B$2:$O$157,14,FALSE)</f>
        <v>23.2</v>
      </c>
      <c r="Q61" s="11">
        <f t="shared" si="1"/>
        <v>0</v>
      </c>
    </row>
    <row r="62" spans="1:17" ht="15" thickBot="1" x14ac:dyDescent="0.35">
      <c r="A62" s="14">
        <v>71</v>
      </c>
      <c r="B62" s="23" t="s">
        <v>127</v>
      </c>
      <c r="C62" s="9" t="s">
        <v>43</v>
      </c>
      <c r="D62" s="9" t="s">
        <v>92</v>
      </c>
      <c r="E62" s="12">
        <v>97</v>
      </c>
      <c r="F62" s="12">
        <v>516</v>
      </c>
      <c r="G62" s="12">
        <v>-1.3</v>
      </c>
      <c r="H62" s="12">
        <v>-0.9</v>
      </c>
      <c r="I62" s="12">
        <v>-1.5</v>
      </c>
      <c r="J62" s="12">
        <v>0.6</v>
      </c>
      <c r="K62" s="12">
        <v>1.3</v>
      </c>
      <c r="L62" s="12">
        <v>0.7</v>
      </c>
      <c r="M62" s="12">
        <v>-1</v>
      </c>
      <c r="N62" s="12">
        <v>12.1</v>
      </c>
      <c r="O62" s="12">
        <v>12.1</v>
      </c>
      <c r="P62" s="11">
        <f>VLOOKUP(B62,Sheet2!$B$2:$O$157,14,FALSE)</f>
        <v>11.7</v>
      </c>
      <c r="Q62" s="11">
        <f t="shared" si="1"/>
        <v>0.40000000000000036</v>
      </c>
    </row>
    <row r="63" spans="1:17" ht="15" thickBot="1" x14ac:dyDescent="0.35">
      <c r="A63" s="14">
        <v>84</v>
      </c>
      <c r="B63" s="23" t="s">
        <v>144</v>
      </c>
      <c r="C63" s="9" t="s">
        <v>43</v>
      </c>
      <c r="D63" s="9" t="s">
        <v>20</v>
      </c>
      <c r="E63" s="12">
        <v>175.6</v>
      </c>
      <c r="F63" s="12">
        <v>522</v>
      </c>
      <c r="G63" s="12">
        <v>-2.1</v>
      </c>
      <c r="H63" s="12">
        <v>-0.5</v>
      </c>
      <c r="I63" s="12">
        <v>-0.7</v>
      </c>
      <c r="J63" s="12">
        <v>-0.3</v>
      </c>
      <c r="K63" s="12">
        <v>0.5</v>
      </c>
      <c r="L63" s="12">
        <v>-0.5</v>
      </c>
      <c r="M63" s="12">
        <v>-3.5</v>
      </c>
      <c r="N63" s="12">
        <v>12.2</v>
      </c>
      <c r="O63" s="12">
        <v>9.8000000000000007</v>
      </c>
      <c r="P63" s="11">
        <f>VLOOKUP(B63,Sheet2!$B$2:$O$157,14,FALSE)</f>
        <v>8.6999999999999993</v>
      </c>
      <c r="Q63" s="11">
        <f t="shared" si="1"/>
        <v>1.1000000000000014</v>
      </c>
    </row>
    <row r="64" spans="1:17" ht="15" thickBot="1" x14ac:dyDescent="0.35">
      <c r="A64" s="14">
        <v>47</v>
      </c>
      <c r="B64" s="23" t="s">
        <v>97</v>
      </c>
      <c r="C64" s="9" t="s">
        <v>61</v>
      </c>
      <c r="D64" s="9" t="s">
        <v>35</v>
      </c>
      <c r="E64" s="12">
        <v>106</v>
      </c>
      <c r="F64" s="12">
        <v>618</v>
      </c>
      <c r="G64" s="12">
        <v>0.9</v>
      </c>
      <c r="H64" s="12">
        <v>0.4</v>
      </c>
      <c r="I64" s="12">
        <v>-1.6</v>
      </c>
      <c r="J64" s="12">
        <v>0.4</v>
      </c>
      <c r="K64" s="12">
        <v>1.7</v>
      </c>
      <c r="L64" s="12">
        <v>0.2</v>
      </c>
      <c r="M64" s="12">
        <v>2</v>
      </c>
      <c r="N64" s="12">
        <v>13</v>
      </c>
      <c r="O64" s="12">
        <v>16</v>
      </c>
      <c r="P64" s="11">
        <f>VLOOKUP(B64,Sheet2!$B$2:$O$157,14,FALSE)</f>
        <v>14.3</v>
      </c>
      <c r="Q64" s="11">
        <f t="shared" si="1"/>
        <v>1.6999999999999993</v>
      </c>
    </row>
    <row r="65" spans="1:17" ht="15" thickBot="1" x14ac:dyDescent="0.35">
      <c r="A65" s="14">
        <v>20</v>
      </c>
      <c r="B65" s="23" t="s">
        <v>55</v>
      </c>
      <c r="C65" s="9" t="s">
        <v>32</v>
      </c>
      <c r="D65" s="9" t="s">
        <v>51</v>
      </c>
      <c r="E65" s="12">
        <v>20.7</v>
      </c>
      <c r="F65" s="12">
        <v>655</v>
      </c>
      <c r="G65" s="12">
        <v>5</v>
      </c>
      <c r="H65" s="12">
        <v>3.1</v>
      </c>
      <c r="I65" s="12">
        <v>-2.4</v>
      </c>
      <c r="J65" s="12">
        <v>4.3</v>
      </c>
      <c r="K65" s="12">
        <v>1.2</v>
      </c>
      <c r="L65" s="12">
        <v>4.4000000000000004</v>
      </c>
      <c r="M65" s="12">
        <v>15.6</v>
      </c>
      <c r="N65" s="12">
        <v>13.7</v>
      </c>
      <c r="O65" s="12">
        <v>30.3</v>
      </c>
      <c r="P65" s="11">
        <f>VLOOKUP(B65,Sheet2!$B$2:$O$157,14,FALSE)</f>
        <v>29.6</v>
      </c>
      <c r="Q65" s="11">
        <f t="shared" si="1"/>
        <v>0.69999999999999929</v>
      </c>
    </row>
    <row r="66" spans="1:17" ht="15" thickBot="1" x14ac:dyDescent="0.35">
      <c r="A66" s="14">
        <v>78</v>
      </c>
      <c r="B66" s="23" t="s">
        <v>135</v>
      </c>
      <c r="C66" s="9" t="s">
        <v>120</v>
      </c>
      <c r="D66" s="9" t="s">
        <v>20</v>
      </c>
      <c r="E66" s="12">
        <v>161.69999999999999</v>
      </c>
      <c r="F66" s="12">
        <v>525</v>
      </c>
      <c r="G66" s="12">
        <v>-1.6</v>
      </c>
      <c r="H66" s="12">
        <v>-1.2</v>
      </c>
      <c r="I66" s="12">
        <v>0.5</v>
      </c>
      <c r="J66" s="12">
        <v>-1</v>
      </c>
      <c r="K66" s="12">
        <v>1.2</v>
      </c>
      <c r="L66" s="12">
        <v>-0.1</v>
      </c>
      <c r="M66" s="12">
        <v>-2.2999999999999998</v>
      </c>
      <c r="N66" s="12">
        <v>12.2</v>
      </c>
      <c r="O66" s="12">
        <v>11</v>
      </c>
      <c r="P66" s="11">
        <f>VLOOKUP(B66,Sheet2!$B$2:$O$157,14,FALSE)</f>
        <v>11.2</v>
      </c>
      <c r="Q66" s="11">
        <f t="shared" ref="Q66:Q97" si="2">O66-P66</f>
        <v>-0.19999999999999929</v>
      </c>
    </row>
    <row r="67" spans="1:17" ht="15" thickBot="1" x14ac:dyDescent="0.35">
      <c r="A67" s="14">
        <v>112</v>
      </c>
      <c r="B67" s="23" t="s">
        <v>179</v>
      </c>
      <c r="C67" s="9" t="s">
        <v>154</v>
      </c>
      <c r="D67" s="9" t="s">
        <v>180</v>
      </c>
      <c r="E67" s="12">
        <v>164.1</v>
      </c>
      <c r="F67" s="12">
        <v>541</v>
      </c>
      <c r="G67" s="12">
        <v>-2.4</v>
      </c>
      <c r="H67" s="12">
        <v>-0.9</v>
      </c>
      <c r="I67" s="12">
        <v>2.7</v>
      </c>
      <c r="J67" s="12">
        <v>-2.5</v>
      </c>
      <c r="K67" s="12">
        <v>-1.6</v>
      </c>
      <c r="L67" s="12">
        <v>-2.7</v>
      </c>
      <c r="M67" s="12">
        <v>-7.3</v>
      </c>
      <c r="N67" s="12">
        <v>12.2</v>
      </c>
      <c r="O67" s="12">
        <v>5.9</v>
      </c>
      <c r="P67" s="11">
        <f>VLOOKUP(B67,Sheet2!$B$2:$O$157,14,FALSE)</f>
        <v>2.2999999999999998</v>
      </c>
      <c r="Q67" s="11">
        <f t="shared" si="2"/>
        <v>3.6000000000000005</v>
      </c>
    </row>
    <row r="68" spans="1:17" ht="15" thickBot="1" x14ac:dyDescent="0.35">
      <c r="A68" s="14">
        <v>65</v>
      </c>
      <c r="B68" s="23" t="s">
        <v>119</v>
      </c>
      <c r="C68" s="9" t="s">
        <v>120</v>
      </c>
      <c r="D68" s="9" t="s">
        <v>57</v>
      </c>
      <c r="E68" s="12">
        <v>82.8</v>
      </c>
      <c r="F68" s="12">
        <v>646</v>
      </c>
      <c r="G68" s="12">
        <v>1.3</v>
      </c>
      <c r="H68" s="12">
        <v>2.1</v>
      </c>
      <c r="I68" s="12">
        <v>1.7</v>
      </c>
      <c r="J68" s="12">
        <v>0.5</v>
      </c>
      <c r="K68" s="12">
        <v>-2.6</v>
      </c>
      <c r="L68" s="12">
        <v>-1.6</v>
      </c>
      <c r="M68" s="12">
        <v>1.5</v>
      </c>
      <c r="N68" s="12">
        <v>11</v>
      </c>
      <c r="O68" s="12">
        <v>13.5</v>
      </c>
      <c r="P68" s="11">
        <f>VLOOKUP(B68,Sheet2!$B$2:$O$157,14,FALSE)</f>
        <v>11.6</v>
      </c>
      <c r="Q68" s="11">
        <f t="shared" si="2"/>
        <v>1.9000000000000004</v>
      </c>
    </row>
    <row r="69" spans="1:17" ht="15" thickBot="1" x14ac:dyDescent="0.35">
      <c r="A69" s="14">
        <v>109</v>
      </c>
      <c r="B69" s="23" t="s">
        <v>175</v>
      </c>
      <c r="C69" s="9" t="s">
        <v>154</v>
      </c>
      <c r="D69" s="9" t="s">
        <v>20</v>
      </c>
      <c r="E69" s="12">
        <v>236</v>
      </c>
      <c r="F69" s="12">
        <v>519</v>
      </c>
      <c r="G69" s="12">
        <v>-1.7</v>
      </c>
      <c r="H69" s="12">
        <v>-2.1</v>
      </c>
      <c r="I69" s="12">
        <v>-1.7</v>
      </c>
      <c r="J69" s="12">
        <v>-1.8</v>
      </c>
      <c r="K69" s="12">
        <v>1.4</v>
      </c>
      <c r="L69" s="12">
        <v>-1.5</v>
      </c>
      <c r="M69" s="12">
        <v>-7.3</v>
      </c>
      <c r="N69" s="12">
        <v>12.2</v>
      </c>
      <c r="O69" s="12">
        <v>6</v>
      </c>
      <c r="P69" s="11">
        <f>VLOOKUP(B69,Sheet2!$B$2:$O$157,14,FALSE)</f>
        <v>2.4</v>
      </c>
      <c r="Q69" s="11">
        <f t="shared" si="2"/>
        <v>3.6</v>
      </c>
    </row>
    <row r="70" spans="1:17" ht="15" thickBot="1" x14ac:dyDescent="0.35">
      <c r="A70" s="14">
        <v>43</v>
      </c>
      <c r="B70" s="23" t="s">
        <v>91</v>
      </c>
      <c r="C70" s="9" t="s">
        <v>34</v>
      </c>
      <c r="D70" s="9" t="s">
        <v>92</v>
      </c>
      <c r="E70" s="12">
        <v>60.4</v>
      </c>
      <c r="F70" s="12">
        <v>530</v>
      </c>
      <c r="G70" s="12">
        <v>1.5</v>
      </c>
      <c r="H70" s="12">
        <v>-0.6</v>
      </c>
      <c r="I70" s="12">
        <v>-2.2000000000000002</v>
      </c>
      <c r="J70" s="12">
        <v>1.2</v>
      </c>
      <c r="K70" s="12">
        <v>1.5</v>
      </c>
      <c r="L70" s="12">
        <v>2</v>
      </c>
      <c r="M70" s="12">
        <v>3.4</v>
      </c>
      <c r="N70" s="12">
        <v>12.1</v>
      </c>
      <c r="O70" s="12">
        <v>16.5</v>
      </c>
      <c r="P70" s="11">
        <f>VLOOKUP(B70,Sheet2!$B$2:$O$157,14,FALSE)</f>
        <v>16</v>
      </c>
      <c r="Q70" s="11">
        <f t="shared" si="2"/>
        <v>0.5</v>
      </c>
    </row>
    <row r="71" spans="1:17" ht="15" thickBot="1" x14ac:dyDescent="0.35">
      <c r="A71" s="14">
        <v>116</v>
      </c>
      <c r="B71" s="23" t="s">
        <v>186</v>
      </c>
      <c r="C71" s="9" t="s">
        <v>187</v>
      </c>
      <c r="D71" s="9" t="s">
        <v>185</v>
      </c>
      <c r="E71" s="12">
        <v>200.8</v>
      </c>
      <c r="F71" s="12">
        <v>569</v>
      </c>
      <c r="G71" s="12">
        <v>0.1</v>
      </c>
      <c r="H71" s="12">
        <v>-2.6</v>
      </c>
      <c r="I71" s="12">
        <v>-2.2000000000000002</v>
      </c>
      <c r="J71" s="12">
        <v>0.3</v>
      </c>
      <c r="K71" s="12">
        <v>-3.1</v>
      </c>
      <c r="L71" s="12">
        <v>-0.6</v>
      </c>
      <c r="M71" s="12">
        <v>-8</v>
      </c>
      <c r="N71" s="12">
        <v>12.2</v>
      </c>
      <c r="O71" s="12">
        <v>5.2</v>
      </c>
      <c r="P71" s="11">
        <f>VLOOKUP(B71,Sheet2!$B$2:$O$157,14,FALSE)</f>
        <v>1</v>
      </c>
      <c r="Q71" s="11">
        <f t="shared" si="2"/>
        <v>4.2</v>
      </c>
    </row>
    <row r="72" spans="1:17" ht="15" thickBot="1" x14ac:dyDescent="0.35">
      <c r="A72" s="14">
        <v>82</v>
      </c>
      <c r="B72" s="23" t="s">
        <v>141</v>
      </c>
      <c r="C72" s="9" t="s">
        <v>109</v>
      </c>
      <c r="D72" s="9" t="s">
        <v>142</v>
      </c>
      <c r="E72" s="12">
        <v>191.8</v>
      </c>
      <c r="F72" s="12">
        <v>585</v>
      </c>
      <c r="G72" s="12">
        <v>0.2</v>
      </c>
      <c r="H72" s="12">
        <v>-0.2</v>
      </c>
      <c r="I72" s="12">
        <v>-0.7</v>
      </c>
      <c r="J72" s="12">
        <v>-0.1</v>
      </c>
      <c r="K72" s="12">
        <v>-0.7</v>
      </c>
      <c r="L72" s="12">
        <v>-1.2</v>
      </c>
      <c r="M72" s="12">
        <v>-2.7</v>
      </c>
      <c r="N72" s="12">
        <v>11.6</v>
      </c>
      <c r="O72" s="12">
        <v>9.9</v>
      </c>
      <c r="P72" s="11">
        <f>VLOOKUP(B72,Sheet2!$B$2:$O$157,14,FALSE)</f>
        <v>7.5</v>
      </c>
      <c r="Q72" s="11">
        <f t="shared" si="2"/>
        <v>2.4000000000000004</v>
      </c>
    </row>
    <row r="73" spans="1:17" ht="15" thickBot="1" x14ac:dyDescent="0.35">
      <c r="A73" s="14">
        <v>9</v>
      </c>
      <c r="B73" s="23" t="s">
        <v>36</v>
      </c>
      <c r="C73" s="9" t="s">
        <v>37</v>
      </c>
      <c r="D73" s="9" t="s">
        <v>28</v>
      </c>
      <c r="E73" s="12">
        <v>19.600000000000001</v>
      </c>
      <c r="F73" s="12">
        <v>657</v>
      </c>
      <c r="G73" s="12">
        <v>7.3</v>
      </c>
      <c r="H73" s="12">
        <v>3</v>
      </c>
      <c r="I73" s="12">
        <v>-1.5</v>
      </c>
      <c r="J73" s="12">
        <v>6.3</v>
      </c>
      <c r="K73" s="12">
        <v>2</v>
      </c>
      <c r="L73" s="12">
        <v>5</v>
      </c>
      <c r="M73" s="12">
        <v>22</v>
      </c>
      <c r="N73" s="12">
        <v>13</v>
      </c>
      <c r="O73" s="12">
        <v>36</v>
      </c>
      <c r="P73" s="11">
        <f>VLOOKUP(B73,Sheet2!$B$2:$O$157,14,FALSE)</f>
        <v>34.5</v>
      </c>
      <c r="Q73" s="11">
        <f t="shared" si="2"/>
        <v>1.5</v>
      </c>
    </row>
    <row r="74" spans="1:17" ht="15" thickBot="1" x14ac:dyDescent="0.35">
      <c r="A74" s="14">
        <v>102</v>
      </c>
      <c r="B74" s="23" t="s">
        <v>167</v>
      </c>
      <c r="C74" s="9" t="s">
        <v>43</v>
      </c>
      <c r="D74" s="9" t="s">
        <v>77</v>
      </c>
      <c r="E74" s="12">
        <v>74.599999999999994</v>
      </c>
      <c r="F74" s="12">
        <v>613</v>
      </c>
      <c r="G74" s="12">
        <v>-2.7</v>
      </c>
      <c r="H74" s="12">
        <v>1.9</v>
      </c>
      <c r="I74" s="12">
        <v>5.3</v>
      </c>
      <c r="J74" s="12">
        <v>-3.5</v>
      </c>
      <c r="K74" s="12">
        <v>-2.1</v>
      </c>
      <c r="L74" s="12">
        <v>-4.0999999999999996</v>
      </c>
      <c r="M74" s="12">
        <v>-5.0999999999999996</v>
      </c>
      <c r="N74" s="12">
        <v>11.6</v>
      </c>
      <c r="O74" s="12">
        <v>7.5</v>
      </c>
      <c r="P74" s="11">
        <f>VLOOKUP(B74,Sheet2!$B$2:$O$157,14,FALSE)</f>
        <v>2</v>
      </c>
      <c r="Q74" s="11">
        <f t="shared" si="2"/>
        <v>5.5</v>
      </c>
    </row>
    <row r="75" spans="1:17" ht="15" thickBot="1" x14ac:dyDescent="0.35">
      <c r="A75" s="14">
        <v>90</v>
      </c>
      <c r="B75" s="23" t="s">
        <v>151</v>
      </c>
      <c r="C75" s="9" t="s">
        <v>80</v>
      </c>
      <c r="D75" s="9" t="s">
        <v>152</v>
      </c>
      <c r="E75" s="12">
        <v>145.19999999999999</v>
      </c>
      <c r="F75" s="12">
        <v>595</v>
      </c>
      <c r="G75" s="12">
        <v>0.6</v>
      </c>
      <c r="H75" s="12">
        <v>-1</v>
      </c>
      <c r="I75" s="12">
        <v>-2.5</v>
      </c>
      <c r="J75" s="12">
        <v>-0.1</v>
      </c>
      <c r="K75" s="12">
        <v>-0.8</v>
      </c>
      <c r="L75" s="12">
        <v>-0.5</v>
      </c>
      <c r="M75" s="12">
        <v>-4.3</v>
      </c>
      <c r="N75" s="12">
        <v>12.2</v>
      </c>
      <c r="O75" s="12">
        <v>9</v>
      </c>
      <c r="P75" s="11">
        <f>VLOOKUP(B75,Sheet2!$B$2:$O$157,14,FALSE)</f>
        <v>5.2</v>
      </c>
      <c r="Q75" s="11">
        <f t="shared" si="2"/>
        <v>3.8</v>
      </c>
    </row>
    <row r="76" spans="1:17" ht="15" thickBot="1" x14ac:dyDescent="0.35">
      <c r="A76" s="14">
        <v>69</v>
      </c>
      <c r="B76" s="23" t="s">
        <v>125</v>
      </c>
      <c r="C76" s="9" t="s">
        <v>104</v>
      </c>
      <c r="D76" s="9" t="s">
        <v>28</v>
      </c>
      <c r="E76" s="12">
        <v>152.19999999999999</v>
      </c>
      <c r="F76" s="12">
        <v>592</v>
      </c>
      <c r="G76" s="12">
        <v>2.2000000000000002</v>
      </c>
      <c r="H76" s="12">
        <v>-0.9</v>
      </c>
      <c r="I76" s="12">
        <v>-1.6</v>
      </c>
      <c r="J76" s="12">
        <v>1.3</v>
      </c>
      <c r="K76" s="12">
        <v>-2.2999999999999998</v>
      </c>
      <c r="L76" s="12">
        <v>0</v>
      </c>
      <c r="M76" s="12">
        <v>-1.4</v>
      </c>
      <c r="N76" s="12">
        <v>13</v>
      </c>
      <c r="O76" s="12">
        <v>12.7</v>
      </c>
      <c r="P76" s="11">
        <f>VLOOKUP(B76,Sheet2!$B$2:$O$157,14,FALSE)</f>
        <v>7.2</v>
      </c>
      <c r="Q76" s="11">
        <f t="shared" si="2"/>
        <v>5.4999999999999991</v>
      </c>
    </row>
    <row r="77" spans="1:17" ht="15" thickBot="1" x14ac:dyDescent="0.35">
      <c r="A77" s="14">
        <v>93</v>
      </c>
      <c r="B77" s="23" t="s">
        <v>157</v>
      </c>
      <c r="C77" s="9" t="s">
        <v>24</v>
      </c>
      <c r="D77" s="9" t="s">
        <v>20</v>
      </c>
      <c r="E77" s="12">
        <v>125.3</v>
      </c>
      <c r="F77" s="12">
        <v>617</v>
      </c>
      <c r="G77" s="12">
        <v>-3.1</v>
      </c>
      <c r="H77" s="12">
        <v>1.9</v>
      </c>
      <c r="I77" s="12">
        <v>2.5</v>
      </c>
      <c r="J77" s="12">
        <v>-5.0999999999999996</v>
      </c>
      <c r="K77" s="12">
        <v>2.8</v>
      </c>
      <c r="L77" s="12">
        <v>-3.8</v>
      </c>
      <c r="M77" s="12">
        <v>-4.8</v>
      </c>
      <c r="N77" s="12">
        <v>12.2</v>
      </c>
      <c r="O77" s="12">
        <v>8.5</v>
      </c>
      <c r="P77" s="11">
        <f>VLOOKUP(B77,Sheet2!$B$2:$O$157,14,FALSE)</f>
        <v>2.2999999999999998</v>
      </c>
      <c r="Q77" s="11">
        <f t="shared" si="2"/>
        <v>6.2</v>
      </c>
    </row>
    <row r="78" spans="1:17" ht="15" thickBot="1" x14ac:dyDescent="0.35">
      <c r="A78" s="14">
        <v>17</v>
      </c>
      <c r="B78" s="23" t="s">
        <v>49</v>
      </c>
      <c r="C78" s="9" t="s">
        <v>50</v>
      </c>
      <c r="D78" s="9" t="s">
        <v>51</v>
      </c>
      <c r="E78" s="12">
        <v>20.399999999999999</v>
      </c>
      <c r="F78" s="12">
        <v>642</v>
      </c>
      <c r="G78" s="12">
        <v>4.5</v>
      </c>
      <c r="H78" s="12">
        <v>3.3</v>
      </c>
      <c r="I78" s="12">
        <v>-1.6</v>
      </c>
      <c r="J78" s="12">
        <v>3.5</v>
      </c>
      <c r="K78" s="12">
        <v>1.7</v>
      </c>
      <c r="L78" s="12">
        <v>4.7</v>
      </c>
      <c r="M78" s="12">
        <v>16.2</v>
      </c>
      <c r="N78" s="12">
        <v>13.7</v>
      </c>
      <c r="O78" s="12">
        <v>30.9</v>
      </c>
      <c r="P78" s="11">
        <f>VLOOKUP(B78,Sheet2!$B$2:$O$157,14,FALSE)</f>
        <v>26.6</v>
      </c>
      <c r="Q78" s="11">
        <f t="shared" si="2"/>
        <v>4.2999999999999972</v>
      </c>
    </row>
    <row r="79" spans="1:17" ht="15" thickBot="1" x14ac:dyDescent="0.35">
      <c r="A79" s="14">
        <v>28</v>
      </c>
      <c r="B79" s="23" t="s">
        <v>67</v>
      </c>
      <c r="C79" s="9" t="s">
        <v>68</v>
      </c>
      <c r="D79" s="9" t="s">
        <v>17</v>
      </c>
      <c r="E79" s="12">
        <v>92.1</v>
      </c>
      <c r="F79" s="12">
        <v>638</v>
      </c>
      <c r="G79" s="12">
        <v>1.3</v>
      </c>
      <c r="H79" s="12">
        <v>2.2000000000000002</v>
      </c>
      <c r="I79" s="12">
        <v>-0.6</v>
      </c>
      <c r="J79" s="12">
        <v>0.9</v>
      </c>
      <c r="K79" s="12">
        <v>2.4</v>
      </c>
      <c r="L79" s="12">
        <v>1.2</v>
      </c>
      <c r="M79" s="12">
        <v>7.3</v>
      </c>
      <c r="N79" s="12">
        <v>12.2</v>
      </c>
      <c r="O79" s="12">
        <v>20.6</v>
      </c>
      <c r="P79" s="11">
        <f>VLOOKUP(B79,Sheet2!$B$2:$O$157,14,FALSE)</f>
        <v>15</v>
      </c>
      <c r="Q79" s="11">
        <f t="shared" si="2"/>
        <v>5.6000000000000014</v>
      </c>
    </row>
    <row r="80" spans="1:17" ht="15" thickBot="1" x14ac:dyDescent="0.35">
      <c r="A80" s="14">
        <v>98</v>
      </c>
      <c r="B80" s="23" t="s">
        <v>163</v>
      </c>
      <c r="C80" s="9" t="s">
        <v>129</v>
      </c>
      <c r="D80" s="9" t="s">
        <v>137</v>
      </c>
      <c r="E80" s="12">
        <v>175.7</v>
      </c>
      <c r="F80" s="12">
        <v>588</v>
      </c>
      <c r="G80" s="12">
        <v>-2</v>
      </c>
      <c r="H80" s="12">
        <v>0.7</v>
      </c>
      <c r="I80" s="12">
        <v>-0.2</v>
      </c>
      <c r="J80" s="12">
        <v>-1.8</v>
      </c>
      <c r="K80" s="12">
        <v>0.9</v>
      </c>
      <c r="L80" s="12">
        <v>-2.2999999999999998</v>
      </c>
      <c r="M80" s="12">
        <v>-4.7</v>
      </c>
      <c r="N80" s="12">
        <v>11.6</v>
      </c>
      <c r="O80" s="12">
        <v>8</v>
      </c>
      <c r="P80" s="11">
        <f>VLOOKUP(B80,Sheet2!$B$2:$O$157,14,FALSE)</f>
        <v>3</v>
      </c>
      <c r="Q80" s="11">
        <f t="shared" si="2"/>
        <v>5</v>
      </c>
    </row>
    <row r="81" spans="1:17" ht="15" thickBot="1" x14ac:dyDescent="0.35">
      <c r="A81" s="14">
        <v>21</v>
      </c>
      <c r="B81" s="23" t="s">
        <v>56</v>
      </c>
      <c r="C81" s="9" t="s">
        <v>53</v>
      </c>
      <c r="D81" s="9" t="s">
        <v>57</v>
      </c>
      <c r="E81" s="12">
        <v>2.5</v>
      </c>
      <c r="F81" s="12">
        <v>664</v>
      </c>
      <c r="G81" s="12">
        <v>1.8</v>
      </c>
      <c r="H81" s="12">
        <v>5.4</v>
      </c>
      <c r="I81" s="12">
        <v>6.5</v>
      </c>
      <c r="J81" s="12">
        <v>0.3</v>
      </c>
      <c r="K81" s="12">
        <v>1.2</v>
      </c>
      <c r="L81" s="12">
        <v>1.9</v>
      </c>
      <c r="M81" s="12">
        <v>17.2</v>
      </c>
      <c r="N81" s="12">
        <v>11</v>
      </c>
      <c r="O81" s="12">
        <v>29.2</v>
      </c>
      <c r="P81" s="11">
        <f>VLOOKUP(B81,Sheet2!$B$2:$O$157,14,FALSE)</f>
        <v>25.9</v>
      </c>
      <c r="Q81" s="11">
        <f t="shared" si="2"/>
        <v>3.3000000000000007</v>
      </c>
    </row>
    <row r="82" spans="1:17" ht="15" thickBot="1" x14ac:dyDescent="0.35">
      <c r="A82" s="14">
        <v>57</v>
      </c>
      <c r="B82" s="23" t="s">
        <v>110</v>
      </c>
      <c r="C82" s="9" t="s">
        <v>19</v>
      </c>
      <c r="D82" s="9" t="s">
        <v>57</v>
      </c>
      <c r="E82" s="12">
        <v>90.4</v>
      </c>
      <c r="F82" s="12">
        <v>629</v>
      </c>
      <c r="G82" s="12">
        <v>0.7</v>
      </c>
      <c r="H82" s="12">
        <v>2.2999999999999998</v>
      </c>
      <c r="I82" s="12">
        <v>-0.3</v>
      </c>
      <c r="J82" s="12">
        <v>-0.9</v>
      </c>
      <c r="K82" s="12">
        <v>2.1</v>
      </c>
      <c r="L82" s="12">
        <v>-0.8</v>
      </c>
      <c r="M82" s="12">
        <v>3.2</v>
      </c>
      <c r="N82" s="12">
        <v>11</v>
      </c>
      <c r="O82" s="12">
        <v>15.2</v>
      </c>
      <c r="P82" s="11">
        <f>VLOOKUP(B82,Sheet2!$B$2:$O$157,14,FALSE)</f>
        <v>8.4</v>
      </c>
      <c r="Q82" s="11">
        <f t="shared" si="2"/>
        <v>6.7999999999999989</v>
      </c>
    </row>
    <row r="83" spans="1:17" ht="15" thickBot="1" x14ac:dyDescent="0.35">
      <c r="A83" s="14">
        <v>76</v>
      </c>
      <c r="B83" s="23" t="s">
        <v>133</v>
      </c>
      <c r="C83" s="9" t="s">
        <v>45</v>
      </c>
      <c r="D83" s="9" t="s">
        <v>25</v>
      </c>
      <c r="E83" s="12">
        <v>160.4</v>
      </c>
      <c r="F83" s="12">
        <v>603</v>
      </c>
      <c r="G83" s="12">
        <v>1.8</v>
      </c>
      <c r="H83" s="12">
        <v>-0.7</v>
      </c>
      <c r="I83" s="12">
        <v>-2.6</v>
      </c>
      <c r="J83" s="12">
        <v>2.8</v>
      </c>
      <c r="K83" s="12">
        <v>-3.1</v>
      </c>
      <c r="L83" s="12">
        <v>-1.6</v>
      </c>
      <c r="M83" s="12">
        <v>-3.4</v>
      </c>
      <c r="N83" s="12">
        <v>13.7</v>
      </c>
      <c r="O83" s="12">
        <v>11.3</v>
      </c>
      <c r="P83" s="11">
        <f>VLOOKUP(B83,Sheet2!$B$2:$O$157,14,FALSE)</f>
        <v>5.5</v>
      </c>
      <c r="Q83" s="11">
        <f t="shared" si="2"/>
        <v>5.8000000000000007</v>
      </c>
    </row>
    <row r="84" spans="1:17" ht="15" thickBot="1" x14ac:dyDescent="0.35">
      <c r="A84" s="14">
        <v>91</v>
      </c>
      <c r="B84" s="23" t="s">
        <v>153</v>
      </c>
      <c r="C84" s="9" t="s">
        <v>154</v>
      </c>
      <c r="D84" s="9" t="s">
        <v>17</v>
      </c>
      <c r="E84" s="12">
        <v>258.39999999999998</v>
      </c>
      <c r="F84" s="12">
        <v>494</v>
      </c>
      <c r="G84" s="12">
        <v>-0.8</v>
      </c>
      <c r="H84" s="12">
        <v>-2.2999999999999998</v>
      </c>
      <c r="I84" s="12">
        <v>-1.7</v>
      </c>
      <c r="J84" s="12">
        <v>0.3</v>
      </c>
      <c r="K84" s="12">
        <v>-0.6</v>
      </c>
      <c r="L84" s="12">
        <v>0.6</v>
      </c>
      <c r="M84" s="12">
        <v>-4.5999999999999996</v>
      </c>
      <c r="N84" s="12">
        <v>12.2</v>
      </c>
      <c r="O84" s="12">
        <v>8.6</v>
      </c>
      <c r="P84" s="11">
        <f>VLOOKUP(B84,Sheet2!$B$2:$O$157,14,FALSE)</f>
        <v>1.5</v>
      </c>
      <c r="Q84" s="11">
        <f t="shared" si="2"/>
        <v>7.1</v>
      </c>
    </row>
    <row r="85" spans="1:17" ht="15" thickBot="1" x14ac:dyDescent="0.35">
      <c r="A85" s="14">
        <v>55</v>
      </c>
      <c r="B85" s="23" t="s">
        <v>106</v>
      </c>
      <c r="C85" s="9" t="s">
        <v>53</v>
      </c>
      <c r="D85" s="9" t="s">
        <v>107</v>
      </c>
      <c r="E85" s="12">
        <v>26.8</v>
      </c>
      <c r="F85" s="12">
        <v>552</v>
      </c>
      <c r="G85" s="12">
        <v>0.5</v>
      </c>
      <c r="H85" s="12">
        <v>-0.2</v>
      </c>
      <c r="I85" s="12">
        <v>2.4</v>
      </c>
      <c r="J85" s="12">
        <v>-0.4</v>
      </c>
      <c r="K85" s="12">
        <v>-0.2</v>
      </c>
      <c r="L85" s="12">
        <v>0.1</v>
      </c>
      <c r="M85" s="12">
        <v>2.2000000000000002</v>
      </c>
      <c r="N85" s="12">
        <v>12.1</v>
      </c>
      <c r="O85" s="12">
        <v>15.3</v>
      </c>
      <c r="P85" s="11">
        <f>VLOOKUP(B85,Sheet2!$B$2:$O$157,14,FALSE)</f>
        <v>7.8</v>
      </c>
      <c r="Q85" s="11">
        <f t="shared" si="2"/>
        <v>7.5000000000000009</v>
      </c>
    </row>
    <row r="86" spans="1:17" ht="15" thickBot="1" x14ac:dyDescent="0.35">
      <c r="A86" s="14">
        <v>34</v>
      </c>
      <c r="B86" s="23" t="s">
        <v>78</v>
      </c>
      <c r="C86" s="9" t="s">
        <v>32</v>
      </c>
      <c r="D86" s="9" t="s">
        <v>20</v>
      </c>
      <c r="E86" s="12">
        <v>30.6</v>
      </c>
      <c r="F86" s="12">
        <v>589</v>
      </c>
      <c r="G86" s="12">
        <v>0.8</v>
      </c>
      <c r="H86" s="12">
        <v>1.6</v>
      </c>
      <c r="I86" s="12">
        <v>4.5999999999999996</v>
      </c>
      <c r="J86" s="12">
        <v>-0.9</v>
      </c>
      <c r="K86" s="12">
        <v>-1.3</v>
      </c>
      <c r="L86" s="12">
        <v>0.5</v>
      </c>
      <c r="M86" s="12">
        <v>5.5</v>
      </c>
      <c r="N86" s="12">
        <v>12.2</v>
      </c>
      <c r="O86" s="12">
        <v>18.7</v>
      </c>
      <c r="P86" s="11">
        <f>VLOOKUP(B86,Sheet2!$B$2:$O$157,14,FALSE)</f>
        <v>12</v>
      </c>
      <c r="Q86" s="11">
        <f t="shared" si="2"/>
        <v>6.6999999999999993</v>
      </c>
    </row>
    <row r="87" spans="1:17" ht="15" thickBot="1" x14ac:dyDescent="0.35">
      <c r="A87" s="14">
        <v>23</v>
      </c>
      <c r="B87" s="23" t="s">
        <v>59</v>
      </c>
      <c r="C87" s="9" t="s">
        <v>43</v>
      </c>
      <c r="D87" s="9" t="s">
        <v>25</v>
      </c>
      <c r="E87" s="12">
        <v>34.200000000000003</v>
      </c>
      <c r="F87" s="12">
        <v>637</v>
      </c>
      <c r="G87" s="12">
        <v>4.7</v>
      </c>
      <c r="H87" s="12">
        <v>1</v>
      </c>
      <c r="I87" s="12">
        <v>-1.5</v>
      </c>
      <c r="J87" s="12">
        <v>2.7</v>
      </c>
      <c r="K87" s="12">
        <v>-0.4</v>
      </c>
      <c r="L87" s="12">
        <v>2.2999999999999998</v>
      </c>
      <c r="M87" s="12">
        <v>8.8000000000000007</v>
      </c>
      <c r="N87" s="12">
        <v>13.7</v>
      </c>
      <c r="O87" s="12">
        <v>23.4</v>
      </c>
      <c r="P87" s="11">
        <f>VLOOKUP(B87,Sheet2!$B$2:$O$157,14,FALSE)</f>
        <v>15.6</v>
      </c>
      <c r="Q87" s="11">
        <f t="shared" si="2"/>
        <v>7.7999999999999989</v>
      </c>
    </row>
    <row r="88" spans="1:17" ht="15" thickBot="1" x14ac:dyDescent="0.35">
      <c r="A88" s="14">
        <v>29</v>
      </c>
      <c r="B88" s="23" t="s">
        <v>69</v>
      </c>
      <c r="C88" s="9" t="s">
        <v>45</v>
      </c>
      <c r="D88" s="9" t="s">
        <v>17</v>
      </c>
      <c r="E88" s="12">
        <v>74</v>
      </c>
      <c r="F88" s="12">
        <v>597</v>
      </c>
      <c r="G88" s="12">
        <v>3.1</v>
      </c>
      <c r="H88" s="12">
        <v>0.9</v>
      </c>
      <c r="I88" s="12">
        <v>0</v>
      </c>
      <c r="J88" s="12">
        <v>3.4</v>
      </c>
      <c r="K88" s="12">
        <v>-2.4</v>
      </c>
      <c r="L88" s="12">
        <v>2.2999999999999998</v>
      </c>
      <c r="M88" s="12">
        <v>7.3</v>
      </c>
      <c r="N88" s="12">
        <v>12.2</v>
      </c>
      <c r="O88" s="12">
        <v>20.5</v>
      </c>
      <c r="P88" s="11">
        <f>VLOOKUP(B88,Sheet2!$B$2:$O$157,14,FALSE)</f>
        <v>13.4</v>
      </c>
      <c r="Q88" s="11">
        <f t="shared" si="2"/>
        <v>7.1</v>
      </c>
    </row>
    <row r="89" spans="1:17" ht="15" thickBot="1" x14ac:dyDescent="0.35">
      <c r="A89" s="14">
        <v>53</v>
      </c>
      <c r="B89" s="23" t="s">
        <v>103</v>
      </c>
      <c r="C89" s="9" t="s">
        <v>104</v>
      </c>
      <c r="D89" s="9" t="s">
        <v>20</v>
      </c>
      <c r="E89" s="12">
        <v>49.5</v>
      </c>
      <c r="F89" s="12">
        <v>632</v>
      </c>
      <c r="G89" s="12">
        <v>-1.9</v>
      </c>
      <c r="H89" s="12">
        <v>2.4</v>
      </c>
      <c r="I89" s="12">
        <v>7.1</v>
      </c>
      <c r="J89" s="12">
        <v>-1.2</v>
      </c>
      <c r="K89" s="12">
        <v>-1.9</v>
      </c>
      <c r="L89" s="12">
        <v>-2.2999999999999998</v>
      </c>
      <c r="M89" s="12">
        <v>2.2000000000000002</v>
      </c>
      <c r="N89" s="12">
        <v>12.2</v>
      </c>
      <c r="O89" s="12">
        <v>15.4</v>
      </c>
      <c r="P89" s="11">
        <f>VLOOKUP(B89,Sheet2!$B$2:$O$157,14,FALSE)</f>
        <v>7</v>
      </c>
      <c r="Q89" s="11">
        <f t="shared" si="2"/>
        <v>8.4</v>
      </c>
    </row>
    <row r="90" spans="1:17" ht="15" thickBot="1" x14ac:dyDescent="0.35">
      <c r="A90" s="14">
        <v>75</v>
      </c>
      <c r="B90" s="23" t="s">
        <v>132</v>
      </c>
      <c r="C90" s="9" t="s">
        <v>24</v>
      </c>
      <c r="D90" s="9" t="s">
        <v>77</v>
      </c>
      <c r="E90" s="12">
        <v>80.2</v>
      </c>
      <c r="F90" s="12">
        <v>591</v>
      </c>
      <c r="G90" s="12">
        <v>-0.9</v>
      </c>
      <c r="H90" s="12">
        <v>-0.4</v>
      </c>
      <c r="I90" s="12">
        <v>4.2</v>
      </c>
      <c r="J90" s="12">
        <v>-2</v>
      </c>
      <c r="K90" s="12">
        <v>-0.2</v>
      </c>
      <c r="L90" s="12">
        <v>-1.9</v>
      </c>
      <c r="M90" s="12">
        <v>-1.2</v>
      </c>
      <c r="N90" s="12">
        <v>11.6</v>
      </c>
      <c r="O90" s="12">
        <v>11.4</v>
      </c>
      <c r="P90" s="11">
        <f>VLOOKUP(B90,Sheet2!$B$2:$O$157,14,FALSE)</f>
        <v>2</v>
      </c>
      <c r="Q90" s="11">
        <f t="shared" si="2"/>
        <v>9.4</v>
      </c>
    </row>
    <row r="91" spans="1:17" ht="15" thickBot="1" x14ac:dyDescent="0.35">
      <c r="A91" s="14">
        <v>26</v>
      </c>
      <c r="B91" s="23" t="s">
        <v>63</v>
      </c>
      <c r="C91" s="9" t="s">
        <v>27</v>
      </c>
      <c r="D91" s="9" t="s">
        <v>17</v>
      </c>
      <c r="E91" s="12">
        <v>78.099999999999994</v>
      </c>
      <c r="F91" s="12">
        <v>577</v>
      </c>
      <c r="G91" s="12">
        <v>0.7</v>
      </c>
      <c r="H91" s="12">
        <v>2.5</v>
      </c>
      <c r="I91" s="12">
        <v>0.6</v>
      </c>
      <c r="J91" s="12">
        <v>2.1</v>
      </c>
      <c r="K91" s="12">
        <v>0.7</v>
      </c>
      <c r="L91" s="12">
        <v>1.8</v>
      </c>
      <c r="M91" s="12">
        <v>8.3000000000000007</v>
      </c>
      <c r="N91" s="12">
        <v>12.2</v>
      </c>
      <c r="O91" s="12">
        <v>21.6</v>
      </c>
      <c r="P91" s="11">
        <f>VLOOKUP(B91,Sheet2!$B$2:$O$157,14,FALSE)</f>
        <v>12.8</v>
      </c>
      <c r="Q91" s="11">
        <f t="shared" si="2"/>
        <v>8.8000000000000007</v>
      </c>
    </row>
    <row r="92" spans="1:17" ht="15" thickBot="1" x14ac:dyDescent="0.35">
      <c r="A92" s="14">
        <v>79</v>
      </c>
      <c r="B92" s="23" t="s">
        <v>136</v>
      </c>
      <c r="C92" s="9" t="s">
        <v>71</v>
      </c>
      <c r="D92" s="9" t="s">
        <v>137</v>
      </c>
      <c r="E92" s="12">
        <v>161.30000000000001</v>
      </c>
      <c r="F92" s="12">
        <v>515</v>
      </c>
      <c r="G92" s="12">
        <v>0</v>
      </c>
      <c r="H92" s="12">
        <v>-1.3</v>
      </c>
      <c r="I92" s="12">
        <v>-1.5</v>
      </c>
      <c r="J92" s="12">
        <v>0.9</v>
      </c>
      <c r="K92" s="12">
        <v>-0.6</v>
      </c>
      <c r="L92" s="12">
        <v>0.7</v>
      </c>
      <c r="M92" s="12">
        <v>-1.7</v>
      </c>
      <c r="N92" s="12">
        <v>11.6</v>
      </c>
      <c r="O92" s="12">
        <v>11</v>
      </c>
      <c r="P92" s="11">
        <f>VLOOKUP(B92,Sheet2!$B$2:$O$157,14,FALSE)</f>
        <v>3</v>
      </c>
      <c r="Q92" s="11">
        <f t="shared" si="2"/>
        <v>8</v>
      </c>
    </row>
    <row r="93" spans="1:17" ht="15" thickBot="1" x14ac:dyDescent="0.35">
      <c r="A93" s="14">
        <v>46</v>
      </c>
      <c r="B93" s="23" t="s">
        <v>95</v>
      </c>
      <c r="C93" s="9" t="s">
        <v>96</v>
      </c>
      <c r="D93" s="9" t="s">
        <v>57</v>
      </c>
      <c r="E93" s="12">
        <v>92.8</v>
      </c>
      <c r="F93" s="12">
        <v>620</v>
      </c>
      <c r="G93" s="12">
        <v>2.2999999999999998</v>
      </c>
      <c r="H93" s="12">
        <v>2</v>
      </c>
      <c r="I93" s="12">
        <v>-0.3</v>
      </c>
      <c r="J93" s="12">
        <v>2.4</v>
      </c>
      <c r="K93" s="12">
        <v>-2.4</v>
      </c>
      <c r="L93" s="12">
        <v>0.2</v>
      </c>
      <c r="M93" s="12">
        <v>4.2</v>
      </c>
      <c r="N93" s="12">
        <v>11</v>
      </c>
      <c r="O93" s="12">
        <v>16.2</v>
      </c>
      <c r="P93" s="11">
        <f>VLOOKUP(B93,Sheet2!$B$2:$O$157,14,FALSE)</f>
        <v>6.1</v>
      </c>
      <c r="Q93" s="11">
        <f t="shared" si="2"/>
        <v>10.1</v>
      </c>
    </row>
    <row r="94" spans="1:17" ht="15" thickBot="1" x14ac:dyDescent="0.35">
      <c r="A94" s="14">
        <v>2</v>
      </c>
      <c r="B94" s="23" t="s">
        <v>18</v>
      </c>
      <c r="C94" s="9" t="s">
        <v>19</v>
      </c>
      <c r="D94" s="9" t="s">
        <v>20</v>
      </c>
      <c r="E94" s="12">
        <v>10.9</v>
      </c>
      <c r="F94" s="12">
        <v>647</v>
      </c>
      <c r="G94" s="12">
        <v>2.9</v>
      </c>
      <c r="H94" s="12">
        <v>5.7</v>
      </c>
      <c r="I94" s="12">
        <v>0</v>
      </c>
      <c r="J94" s="12">
        <v>3</v>
      </c>
      <c r="K94" s="12">
        <v>12.1</v>
      </c>
      <c r="L94" s="12">
        <v>4.5</v>
      </c>
      <c r="M94" s="12">
        <v>28.1</v>
      </c>
      <c r="N94" s="12">
        <v>12.2</v>
      </c>
      <c r="O94" s="12">
        <v>41.4</v>
      </c>
      <c r="P94" s="11">
        <f>VLOOKUP(B94,Sheet2!$B$2:$O$157,14,FALSE)</f>
        <v>33.4</v>
      </c>
      <c r="Q94" s="11">
        <f t="shared" si="2"/>
        <v>8</v>
      </c>
    </row>
    <row r="95" spans="1:17" ht="15" thickBot="1" x14ac:dyDescent="0.35">
      <c r="A95" s="14">
        <v>6</v>
      </c>
      <c r="B95" s="23" t="s">
        <v>29</v>
      </c>
      <c r="C95" s="9" t="s">
        <v>30</v>
      </c>
      <c r="D95" s="9" t="s">
        <v>17</v>
      </c>
      <c r="E95" s="12">
        <v>14.6</v>
      </c>
      <c r="F95" s="12">
        <v>583</v>
      </c>
      <c r="G95" s="12">
        <v>5.4</v>
      </c>
      <c r="H95" s="12">
        <v>3.3</v>
      </c>
      <c r="I95" s="12">
        <v>-2.4</v>
      </c>
      <c r="J95" s="12">
        <v>5.4</v>
      </c>
      <c r="K95" s="12">
        <v>5.4</v>
      </c>
      <c r="L95" s="12">
        <v>8.1</v>
      </c>
      <c r="M95" s="12">
        <v>25.2</v>
      </c>
      <c r="N95" s="12">
        <v>12.2</v>
      </c>
      <c r="O95" s="12">
        <v>38.5</v>
      </c>
      <c r="P95" s="11">
        <f>VLOOKUP(B95,Sheet2!$B$2:$O$157,14,FALSE)</f>
        <v>29.3</v>
      </c>
      <c r="Q95" s="11">
        <f t="shared" si="2"/>
        <v>9.1999999999999993</v>
      </c>
    </row>
    <row r="96" spans="1:17" ht="15" thickBot="1" x14ac:dyDescent="0.35">
      <c r="A96" s="14">
        <v>63</v>
      </c>
      <c r="B96" s="23" t="s">
        <v>117</v>
      </c>
      <c r="C96" s="9" t="s">
        <v>84</v>
      </c>
      <c r="D96" s="9" t="s">
        <v>28</v>
      </c>
      <c r="E96" s="12">
        <v>185.3</v>
      </c>
      <c r="F96" s="12">
        <v>596</v>
      </c>
      <c r="G96" s="12">
        <v>1</v>
      </c>
      <c r="H96" s="12">
        <v>0.2</v>
      </c>
      <c r="I96" s="12">
        <v>-2.7</v>
      </c>
      <c r="J96" s="12">
        <v>-0.5</v>
      </c>
      <c r="K96" s="12">
        <v>2.2999999999999998</v>
      </c>
      <c r="L96" s="12">
        <v>-0.7</v>
      </c>
      <c r="M96" s="12">
        <v>-0.3</v>
      </c>
      <c r="N96" s="12">
        <v>13</v>
      </c>
      <c r="O96" s="12">
        <v>13.7</v>
      </c>
      <c r="P96" s="11" t="e">
        <f>VLOOKUP(B96,Sheet2!$B$2:$O$157,14,FALSE)</f>
        <v>#N/A</v>
      </c>
      <c r="Q96" s="11" t="e">
        <f t="shared" si="2"/>
        <v>#N/A</v>
      </c>
    </row>
    <row r="97" spans="1:17" ht="15" thickBot="1" x14ac:dyDescent="0.35">
      <c r="A97" s="14">
        <v>45</v>
      </c>
      <c r="B97" s="23" t="s">
        <v>94</v>
      </c>
      <c r="C97" s="9" t="s">
        <v>27</v>
      </c>
      <c r="D97" s="9" t="s">
        <v>51</v>
      </c>
      <c r="E97" s="12">
        <v>157.80000000000001</v>
      </c>
      <c r="F97" s="12">
        <v>619</v>
      </c>
      <c r="G97" s="12">
        <v>1.7</v>
      </c>
      <c r="H97" s="12">
        <v>1.3</v>
      </c>
      <c r="I97" s="12">
        <v>-2</v>
      </c>
      <c r="J97" s="12">
        <v>3</v>
      </c>
      <c r="K97" s="12">
        <v>-2</v>
      </c>
      <c r="L97" s="12">
        <v>-0.2</v>
      </c>
      <c r="M97" s="12">
        <v>1.7</v>
      </c>
      <c r="N97" s="12">
        <v>13.7</v>
      </c>
      <c r="O97" s="12">
        <v>16.399999999999999</v>
      </c>
      <c r="P97" s="11">
        <f>VLOOKUP(B97,Sheet2!$B$2:$O$157,14,FALSE)</f>
        <v>2.1</v>
      </c>
      <c r="Q97" s="11">
        <f t="shared" si="2"/>
        <v>14.299999999999999</v>
      </c>
    </row>
    <row r="98" spans="1:17" ht="15" thickBot="1" x14ac:dyDescent="0.35">
      <c r="A98" s="14">
        <v>16</v>
      </c>
      <c r="B98" s="23" t="s">
        <v>47</v>
      </c>
      <c r="C98" s="9" t="s">
        <v>19</v>
      </c>
      <c r="D98" s="9" t="s">
        <v>48</v>
      </c>
      <c r="E98" s="12">
        <v>17.600000000000001</v>
      </c>
      <c r="F98" s="12">
        <v>500</v>
      </c>
      <c r="G98" s="12">
        <v>1.9</v>
      </c>
      <c r="H98" s="12">
        <v>1.8</v>
      </c>
      <c r="I98" s="12">
        <v>3.6</v>
      </c>
      <c r="J98" s="12">
        <v>3.3</v>
      </c>
      <c r="K98" s="12">
        <v>2</v>
      </c>
      <c r="L98" s="12">
        <v>5.7</v>
      </c>
      <c r="M98" s="12">
        <v>18.3</v>
      </c>
      <c r="N98" s="12">
        <v>12.2</v>
      </c>
      <c r="O98" s="12">
        <v>31.6</v>
      </c>
      <c r="P98" s="11">
        <f>VLOOKUP(B98,Sheet2!$B$2:$O$157,14,FALSE)</f>
        <v>20.5</v>
      </c>
      <c r="Q98" s="11">
        <f t="shared" ref="Q98:Q129" si="3">O98-P98</f>
        <v>11.100000000000001</v>
      </c>
    </row>
    <row r="99" spans="1:17" ht="15" thickBot="1" x14ac:dyDescent="0.35">
      <c r="A99" s="14">
        <v>13</v>
      </c>
      <c r="B99" s="23" t="s">
        <v>42</v>
      </c>
      <c r="C99" s="9" t="s">
        <v>43</v>
      </c>
      <c r="D99" s="9" t="s">
        <v>28</v>
      </c>
      <c r="E99" s="12">
        <v>24.7</v>
      </c>
      <c r="F99" s="12">
        <v>651</v>
      </c>
      <c r="G99" s="12">
        <v>4.8</v>
      </c>
      <c r="H99" s="12">
        <v>4.2</v>
      </c>
      <c r="I99" s="12">
        <v>-0.5</v>
      </c>
      <c r="J99" s="12">
        <v>3.2</v>
      </c>
      <c r="K99" s="12">
        <v>4</v>
      </c>
      <c r="L99" s="12">
        <v>3.7</v>
      </c>
      <c r="M99" s="12">
        <v>19.399999999999999</v>
      </c>
      <c r="N99" s="12">
        <v>13</v>
      </c>
      <c r="O99" s="12">
        <v>33.5</v>
      </c>
      <c r="P99" s="11">
        <f>VLOOKUP(B99,Sheet2!$B$2:$O$157,14,FALSE)</f>
        <v>21.1</v>
      </c>
      <c r="Q99" s="11">
        <f t="shared" si="3"/>
        <v>12.399999999999999</v>
      </c>
    </row>
    <row r="100" spans="1:17" ht="15" thickBot="1" x14ac:dyDescent="0.35">
      <c r="A100" s="14">
        <v>41</v>
      </c>
      <c r="B100" s="23" t="s">
        <v>88</v>
      </c>
      <c r="C100" s="9" t="s">
        <v>22</v>
      </c>
      <c r="D100" s="9" t="s">
        <v>20</v>
      </c>
      <c r="E100" s="12">
        <v>108.4</v>
      </c>
      <c r="F100" s="12">
        <v>594</v>
      </c>
      <c r="G100" s="12">
        <v>-0.3</v>
      </c>
      <c r="H100" s="12">
        <v>1.8</v>
      </c>
      <c r="I100" s="12">
        <v>-0.9</v>
      </c>
      <c r="J100" s="12">
        <v>0.7</v>
      </c>
      <c r="K100" s="12">
        <v>1.5</v>
      </c>
      <c r="L100" s="12">
        <v>0.9</v>
      </c>
      <c r="M100" s="12">
        <v>3.7</v>
      </c>
      <c r="N100" s="12">
        <v>12.2</v>
      </c>
      <c r="O100" s="12">
        <v>17</v>
      </c>
      <c r="P100" s="11">
        <f>VLOOKUP(B100,Sheet2!$B$2:$O$157,14,FALSE)</f>
        <v>1.6</v>
      </c>
      <c r="Q100" s="11">
        <f t="shared" si="3"/>
        <v>15.4</v>
      </c>
    </row>
    <row r="101" spans="1:17" ht="15" thickBot="1" x14ac:dyDescent="0.35">
      <c r="A101" s="14">
        <v>38</v>
      </c>
      <c r="B101" s="23" t="s">
        <v>83</v>
      </c>
      <c r="C101" s="9" t="s">
        <v>84</v>
      </c>
      <c r="D101" s="9" t="s">
        <v>85</v>
      </c>
      <c r="E101" s="12">
        <v>39</v>
      </c>
      <c r="F101" s="12">
        <v>551</v>
      </c>
      <c r="G101" s="12">
        <v>-0.4</v>
      </c>
      <c r="H101" s="12">
        <v>1.2</v>
      </c>
      <c r="I101" s="12">
        <v>5.0999999999999996</v>
      </c>
      <c r="J101" s="12">
        <v>1</v>
      </c>
      <c r="K101" s="12">
        <v>-2.2999999999999998</v>
      </c>
      <c r="L101" s="12">
        <v>0.4</v>
      </c>
      <c r="M101" s="12">
        <v>5</v>
      </c>
      <c r="N101" s="12">
        <v>11.6</v>
      </c>
      <c r="O101" s="12">
        <v>17.7</v>
      </c>
      <c r="P101" s="11" t="e">
        <f>VLOOKUP(B101,Sheet2!$B$2:$O$157,14,FALSE)</f>
        <v>#N/A</v>
      </c>
      <c r="Q101" s="11" t="e">
        <f t="shared" si="3"/>
        <v>#N/A</v>
      </c>
    </row>
    <row r="102" spans="1:17" ht="15" thickBot="1" x14ac:dyDescent="0.35">
      <c r="A102" s="14">
        <v>4</v>
      </c>
      <c r="B102" s="23" t="s">
        <v>23</v>
      </c>
      <c r="C102" s="9" t="s">
        <v>24</v>
      </c>
      <c r="D102" s="9" t="s">
        <v>25</v>
      </c>
      <c r="E102" s="12">
        <v>3.7</v>
      </c>
      <c r="F102" s="12">
        <v>650</v>
      </c>
      <c r="G102" s="12">
        <v>6</v>
      </c>
      <c r="H102" s="12">
        <v>4.4000000000000004</v>
      </c>
      <c r="I102" s="12">
        <v>4.3</v>
      </c>
      <c r="J102" s="12">
        <v>3.2</v>
      </c>
      <c r="K102" s="12">
        <v>2.6</v>
      </c>
      <c r="L102" s="12">
        <v>4.4000000000000004</v>
      </c>
      <c r="M102" s="12">
        <v>24.8</v>
      </c>
      <c r="N102" s="12">
        <v>13.7</v>
      </c>
      <c r="O102" s="12">
        <v>39.5</v>
      </c>
      <c r="P102" s="11">
        <f>VLOOKUP(B102,Sheet2!$B$2:$O$157,14,FALSE)</f>
        <v>23.7</v>
      </c>
      <c r="Q102" s="11">
        <f t="shared" si="3"/>
        <v>15.8</v>
      </c>
    </row>
    <row r="103" spans="1:17" ht="15" thickBot="1" x14ac:dyDescent="0.35">
      <c r="A103" s="14">
        <v>15</v>
      </c>
      <c r="B103" s="23" t="s">
        <v>46</v>
      </c>
      <c r="C103" s="9" t="s">
        <v>19</v>
      </c>
      <c r="D103" s="9" t="s">
        <v>25</v>
      </c>
      <c r="E103" s="12">
        <v>13.9</v>
      </c>
      <c r="F103" s="12">
        <v>653</v>
      </c>
      <c r="G103" s="12">
        <v>5.3</v>
      </c>
      <c r="H103" s="12">
        <v>3.7</v>
      </c>
      <c r="I103" s="12">
        <v>0.4</v>
      </c>
      <c r="J103" s="12">
        <v>3.4</v>
      </c>
      <c r="K103" s="12">
        <v>1.3</v>
      </c>
      <c r="L103" s="12">
        <v>2.9</v>
      </c>
      <c r="M103" s="12">
        <v>17</v>
      </c>
      <c r="N103" s="12">
        <v>13.7</v>
      </c>
      <c r="O103" s="12">
        <v>31.7</v>
      </c>
      <c r="P103" s="11">
        <f>VLOOKUP(B103,Sheet2!$B$2:$O$157,14,FALSE)</f>
        <v>14.6</v>
      </c>
      <c r="Q103" s="11">
        <f t="shared" si="3"/>
        <v>17.100000000000001</v>
      </c>
    </row>
    <row r="104" spans="1:17" ht="15" thickBot="1" x14ac:dyDescent="0.35">
      <c r="A104" s="14">
        <v>22</v>
      </c>
      <c r="B104" s="23" t="s">
        <v>58</v>
      </c>
      <c r="C104" s="9" t="s">
        <v>27</v>
      </c>
      <c r="D104" s="9" t="s">
        <v>57</v>
      </c>
      <c r="E104" s="12">
        <v>12.6</v>
      </c>
      <c r="F104" s="12">
        <v>657</v>
      </c>
      <c r="G104" s="12">
        <v>3.2</v>
      </c>
      <c r="H104" s="12">
        <v>4.0999999999999996</v>
      </c>
      <c r="I104" s="12">
        <v>2.4</v>
      </c>
      <c r="J104" s="12">
        <v>1.7</v>
      </c>
      <c r="K104" s="12">
        <v>-0.2</v>
      </c>
      <c r="L104" s="12">
        <v>2.5</v>
      </c>
      <c r="M104" s="12">
        <v>13.7</v>
      </c>
      <c r="N104" s="12">
        <v>11</v>
      </c>
      <c r="O104" s="12">
        <v>25.7</v>
      </c>
      <c r="P104" s="11">
        <f>VLOOKUP(B104,Sheet2!$B$2:$O$157,14,FALSE)</f>
        <v>8.4</v>
      </c>
      <c r="Q104" s="11">
        <f t="shared" si="3"/>
        <v>17.299999999999997</v>
      </c>
    </row>
    <row r="105" spans="1:17" ht="15" thickBot="1" x14ac:dyDescent="0.35">
      <c r="A105" s="14">
        <v>1</v>
      </c>
      <c r="B105" s="23" t="s">
        <v>15</v>
      </c>
      <c r="C105" s="9" t="s">
        <v>16</v>
      </c>
      <c r="D105" s="9" t="s">
        <v>17</v>
      </c>
      <c r="E105" s="12">
        <v>3.4</v>
      </c>
      <c r="F105" s="12">
        <v>643</v>
      </c>
      <c r="G105" s="12">
        <v>6.4</v>
      </c>
      <c r="H105" s="12">
        <v>5.9</v>
      </c>
      <c r="I105" s="12">
        <v>0.2</v>
      </c>
      <c r="J105" s="12">
        <v>7.9</v>
      </c>
      <c r="K105" s="12">
        <v>6.6</v>
      </c>
      <c r="L105" s="12">
        <v>8.5</v>
      </c>
      <c r="M105" s="12">
        <v>35.5</v>
      </c>
      <c r="N105" s="12">
        <v>12.2</v>
      </c>
      <c r="O105" s="12">
        <v>48.8</v>
      </c>
      <c r="P105" s="11">
        <f>VLOOKUP(B105,Sheet2!$B$2:$O$157,14,FALSE)</f>
        <v>24.3</v>
      </c>
      <c r="Q105" s="11">
        <f t="shared" si="3"/>
        <v>24.499999999999996</v>
      </c>
    </row>
    <row r="106" spans="1:17" ht="15" thickBot="1" x14ac:dyDescent="0.35">
      <c r="A106" s="14">
        <v>5</v>
      </c>
      <c r="B106" s="23" t="s">
        <v>26</v>
      </c>
      <c r="C106" s="9" t="s">
        <v>27</v>
      </c>
      <c r="D106" s="9" t="s">
        <v>28</v>
      </c>
      <c r="E106" s="12">
        <v>11.5</v>
      </c>
      <c r="F106" s="12">
        <v>659</v>
      </c>
      <c r="G106" s="12">
        <v>5.9</v>
      </c>
      <c r="H106" s="12">
        <v>4.4000000000000004</v>
      </c>
      <c r="I106" s="12">
        <v>-0.8</v>
      </c>
      <c r="J106" s="12">
        <v>5</v>
      </c>
      <c r="K106" s="12">
        <v>3.9</v>
      </c>
      <c r="L106" s="12">
        <v>6.1</v>
      </c>
      <c r="M106" s="12">
        <v>24.6</v>
      </c>
      <c r="N106" s="12">
        <v>13</v>
      </c>
      <c r="O106" s="12">
        <v>38.6</v>
      </c>
      <c r="P106" s="11">
        <f>VLOOKUP(B106,Sheet2!$B$2:$O$157,14,FALSE)</f>
        <v>12.3</v>
      </c>
      <c r="Q106" s="11">
        <f t="shared" si="3"/>
        <v>26.3</v>
      </c>
    </row>
    <row r="107" spans="1:17" ht="15" thickBot="1" x14ac:dyDescent="0.35">
      <c r="A107" s="14">
        <v>3</v>
      </c>
      <c r="B107" s="23" t="s">
        <v>21</v>
      </c>
      <c r="C107" s="9" t="s">
        <v>22</v>
      </c>
      <c r="D107" s="9" t="s">
        <v>20</v>
      </c>
      <c r="E107" s="12">
        <v>18.7</v>
      </c>
      <c r="F107" s="12">
        <v>612</v>
      </c>
      <c r="G107" s="12">
        <v>4.7</v>
      </c>
      <c r="H107" s="12">
        <v>4.8</v>
      </c>
      <c r="I107" s="12">
        <v>-1.7</v>
      </c>
      <c r="J107" s="12">
        <v>6.9</v>
      </c>
      <c r="K107" s="12">
        <v>4.7</v>
      </c>
      <c r="L107" s="12">
        <v>7.8</v>
      </c>
      <c r="M107" s="12">
        <v>27.1</v>
      </c>
      <c r="N107" s="12">
        <v>12.2</v>
      </c>
      <c r="O107" s="12">
        <v>40.299999999999997</v>
      </c>
      <c r="P107" s="11">
        <f>VLOOKUP(B107,Sheet2!$B$2:$O$157,14,FALSE)</f>
        <v>7</v>
      </c>
      <c r="Q107" s="11">
        <f t="shared" si="3"/>
        <v>33.299999999999997</v>
      </c>
    </row>
    <row r="108" spans="1:17" ht="15" thickBot="1" x14ac:dyDescent="0.35">
      <c r="A108" s="14">
        <v>31</v>
      </c>
      <c r="B108" s="23" t="s">
        <v>72</v>
      </c>
      <c r="C108" s="9" t="s">
        <v>73</v>
      </c>
      <c r="D108" s="9" t="s">
        <v>17</v>
      </c>
      <c r="E108" s="12">
        <v>96.2</v>
      </c>
      <c r="F108" s="12">
        <v>499</v>
      </c>
      <c r="G108" s="12">
        <v>-0.4</v>
      </c>
      <c r="H108" s="12">
        <v>0.7</v>
      </c>
      <c r="I108" s="12">
        <v>0.4</v>
      </c>
      <c r="J108" s="12">
        <v>3.4</v>
      </c>
      <c r="K108" s="12">
        <v>-2.2000000000000002</v>
      </c>
      <c r="L108" s="12">
        <v>4</v>
      </c>
      <c r="M108" s="12">
        <v>5.9</v>
      </c>
      <c r="N108" s="12">
        <v>12.2</v>
      </c>
      <c r="O108" s="12">
        <v>19.2</v>
      </c>
      <c r="P108" s="11" t="e">
        <f>VLOOKUP(B108,Sheet2!$B$2:$O$157,14,FALSE)</f>
        <v>#N/A</v>
      </c>
      <c r="Q108" s="11" t="e">
        <f t="shared" si="3"/>
        <v>#N/A</v>
      </c>
    </row>
    <row r="109" spans="1:17" ht="15" thickBot="1" x14ac:dyDescent="0.35">
      <c r="A109" s="14">
        <v>35</v>
      </c>
      <c r="B109" s="23" t="s">
        <v>79</v>
      </c>
      <c r="C109" s="9" t="s">
        <v>80</v>
      </c>
      <c r="D109" s="9" t="s">
        <v>17</v>
      </c>
      <c r="E109" s="12">
        <v>73.900000000000006</v>
      </c>
      <c r="F109" s="12">
        <v>573</v>
      </c>
      <c r="G109" s="12">
        <v>2.9</v>
      </c>
      <c r="H109" s="12">
        <v>-0.6</v>
      </c>
      <c r="I109" s="12">
        <v>-2.7</v>
      </c>
      <c r="J109" s="12">
        <v>2.7</v>
      </c>
      <c r="K109" s="12">
        <v>-0.2</v>
      </c>
      <c r="L109" s="12">
        <v>3</v>
      </c>
      <c r="M109" s="12">
        <v>5.0999999999999996</v>
      </c>
      <c r="N109" s="12">
        <v>12.2</v>
      </c>
      <c r="O109" s="12">
        <v>18.399999999999999</v>
      </c>
      <c r="P109" s="11" t="e">
        <f>VLOOKUP(B109,Sheet2!$B$2:$O$157,14,FALSE)</f>
        <v>#N/A</v>
      </c>
      <c r="Q109" s="11" t="e">
        <f t="shared" si="3"/>
        <v>#N/A</v>
      </c>
    </row>
    <row r="110" spans="1:17" ht="15" thickBot="1" x14ac:dyDescent="0.35">
      <c r="A110" s="14">
        <v>37</v>
      </c>
      <c r="B110" s="23" t="s">
        <v>82</v>
      </c>
      <c r="C110" s="9" t="s">
        <v>43</v>
      </c>
      <c r="D110" s="9" t="s">
        <v>20</v>
      </c>
      <c r="E110" s="12">
        <v>100.3</v>
      </c>
      <c r="F110" s="12">
        <v>535</v>
      </c>
      <c r="G110" s="12">
        <v>0.6</v>
      </c>
      <c r="H110" s="12">
        <v>0.7</v>
      </c>
      <c r="I110" s="12">
        <v>2.2999999999999998</v>
      </c>
      <c r="J110" s="12">
        <v>1.6</v>
      </c>
      <c r="K110" s="12">
        <v>-1.6</v>
      </c>
      <c r="L110" s="12">
        <v>0.8</v>
      </c>
      <c r="M110" s="12">
        <v>4.5999999999999996</v>
      </c>
      <c r="N110" s="12">
        <v>12.2</v>
      </c>
      <c r="O110" s="12">
        <v>17.8</v>
      </c>
      <c r="P110" s="11" t="e">
        <f>VLOOKUP(B110,Sheet2!$B$2:$O$157,14,FALSE)</f>
        <v>#N/A</v>
      </c>
      <c r="Q110" s="11" t="e">
        <f t="shared" si="3"/>
        <v>#N/A</v>
      </c>
    </row>
    <row r="111" spans="1:17" ht="15" thickBot="1" x14ac:dyDescent="0.35">
      <c r="A111" s="14">
        <v>40</v>
      </c>
      <c r="B111" s="23" t="s">
        <v>87</v>
      </c>
      <c r="C111" s="9" t="s">
        <v>65</v>
      </c>
      <c r="D111" s="9" t="s">
        <v>28</v>
      </c>
      <c r="E111" s="12">
        <v>93.3</v>
      </c>
      <c r="F111" s="12">
        <v>582</v>
      </c>
      <c r="G111" s="12">
        <v>1.1000000000000001</v>
      </c>
      <c r="H111" s="12">
        <v>-1.1000000000000001</v>
      </c>
      <c r="I111" s="12">
        <v>-1.9</v>
      </c>
      <c r="J111" s="12">
        <v>0.2</v>
      </c>
      <c r="K111" s="12">
        <v>2.9</v>
      </c>
      <c r="L111" s="12">
        <v>1.8</v>
      </c>
      <c r="M111" s="12">
        <v>3.1</v>
      </c>
      <c r="N111" s="12">
        <v>13</v>
      </c>
      <c r="O111" s="12">
        <v>17.100000000000001</v>
      </c>
      <c r="P111" s="11" t="e">
        <f>VLOOKUP(B111,Sheet2!$B$2:$O$157,14,FALSE)</f>
        <v>#N/A</v>
      </c>
      <c r="Q111" s="11" t="e">
        <f t="shared" si="3"/>
        <v>#N/A</v>
      </c>
    </row>
    <row r="112" spans="1:17" ht="15" thickBot="1" x14ac:dyDescent="0.35">
      <c r="A112" s="14">
        <v>48</v>
      </c>
      <c r="B112" s="23" t="s">
        <v>98</v>
      </c>
      <c r="C112" s="9" t="s">
        <v>96</v>
      </c>
      <c r="D112" s="9" t="s">
        <v>35</v>
      </c>
      <c r="E112" s="12">
        <v>146.4</v>
      </c>
      <c r="F112" s="12">
        <v>556</v>
      </c>
      <c r="G112" s="12">
        <v>1.9</v>
      </c>
      <c r="H112" s="12">
        <v>-1.3</v>
      </c>
      <c r="I112" s="12">
        <v>-2.2999999999999998</v>
      </c>
      <c r="J112" s="12">
        <v>3</v>
      </c>
      <c r="K112" s="12">
        <v>-1.1000000000000001</v>
      </c>
      <c r="L112" s="12">
        <v>1.7</v>
      </c>
      <c r="M112" s="12">
        <v>2</v>
      </c>
      <c r="N112" s="12">
        <v>13</v>
      </c>
      <c r="O112" s="12">
        <v>16</v>
      </c>
      <c r="P112" s="11" t="e">
        <f>VLOOKUP(B112,Sheet2!$B$2:$O$157,14,FALSE)</f>
        <v>#N/A</v>
      </c>
      <c r="Q112" s="11" t="e">
        <f t="shared" si="3"/>
        <v>#N/A</v>
      </c>
    </row>
    <row r="113" spans="1:17" ht="15" thickBot="1" x14ac:dyDescent="0.35">
      <c r="A113" s="14">
        <v>49</v>
      </c>
      <c r="B113" s="23" t="s">
        <v>99</v>
      </c>
      <c r="C113" s="9" t="s">
        <v>16</v>
      </c>
      <c r="D113" s="9" t="s">
        <v>35</v>
      </c>
      <c r="E113" s="12">
        <v>162</v>
      </c>
      <c r="F113" s="12">
        <v>566</v>
      </c>
      <c r="G113" s="12">
        <v>0.4</v>
      </c>
      <c r="H113" s="12">
        <v>0.1</v>
      </c>
      <c r="I113" s="12">
        <v>-0.7</v>
      </c>
      <c r="J113" s="12">
        <v>1.6</v>
      </c>
      <c r="K113" s="12">
        <v>0.6</v>
      </c>
      <c r="L113" s="12">
        <v>0</v>
      </c>
      <c r="M113" s="12">
        <v>1.9</v>
      </c>
      <c r="N113" s="12">
        <v>13</v>
      </c>
      <c r="O113" s="12">
        <v>15.9</v>
      </c>
      <c r="P113" s="11" t="e">
        <f>VLOOKUP(B113,Sheet2!$B$2:$O$157,14,FALSE)</f>
        <v>#N/A</v>
      </c>
      <c r="Q113" s="11" t="e">
        <f t="shared" si="3"/>
        <v>#N/A</v>
      </c>
    </row>
    <row r="114" spans="1:17" ht="15" thickBot="1" x14ac:dyDescent="0.35">
      <c r="A114" s="14">
        <v>50</v>
      </c>
      <c r="B114" s="23" t="s">
        <v>100</v>
      </c>
      <c r="C114" s="9" t="s">
        <v>22</v>
      </c>
      <c r="D114" s="9" t="s">
        <v>28</v>
      </c>
      <c r="E114" s="12">
        <v>147.1</v>
      </c>
      <c r="F114" s="12">
        <v>563</v>
      </c>
      <c r="G114" s="12">
        <v>2.5</v>
      </c>
      <c r="H114" s="12">
        <v>-0.6</v>
      </c>
      <c r="I114" s="12">
        <v>-2.7</v>
      </c>
      <c r="J114" s="12">
        <v>1.7</v>
      </c>
      <c r="K114" s="12">
        <v>-0.6</v>
      </c>
      <c r="L114" s="12">
        <v>1.3</v>
      </c>
      <c r="M114" s="12">
        <v>1.7</v>
      </c>
      <c r="N114" s="12">
        <v>13</v>
      </c>
      <c r="O114" s="12">
        <v>15.7</v>
      </c>
      <c r="P114" s="11" t="e">
        <f>VLOOKUP(B114,Sheet2!$B$2:$O$157,14,FALSE)</f>
        <v>#N/A</v>
      </c>
      <c r="Q114" s="11" t="e">
        <f t="shared" si="3"/>
        <v>#N/A</v>
      </c>
    </row>
    <row r="115" spans="1:17" ht="15" thickBot="1" x14ac:dyDescent="0.35">
      <c r="A115" s="14">
        <v>51</v>
      </c>
      <c r="B115" s="23" t="s">
        <v>101</v>
      </c>
      <c r="C115" s="9" t="s">
        <v>68</v>
      </c>
      <c r="D115" s="9" t="s">
        <v>57</v>
      </c>
      <c r="E115" s="12">
        <v>66.099999999999994</v>
      </c>
      <c r="F115" s="12">
        <v>582</v>
      </c>
      <c r="G115" s="12">
        <v>0.5</v>
      </c>
      <c r="H115" s="12">
        <v>1.2</v>
      </c>
      <c r="I115" s="12">
        <v>2.9</v>
      </c>
      <c r="J115" s="12">
        <v>1.3</v>
      </c>
      <c r="K115" s="12">
        <v>-2.7</v>
      </c>
      <c r="L115" s="12">
        <v>0.3</v>
      </c>
      <c r="M115" s="12">
        <v>3.6</v>
      </c>
      <c r="N115" s="12">
        <v>11</v>
      </c>
      <c r="O115" s="12">
        <v>15.5</v>
      </c>
      <c r="P115" s="11" t="e">
        <f>VLOOKUP(B115,Sheet2!$B$2:$O$157,14,FALSE)</f>
        <v>#N/A</v>
      </c>
      <c r="Q115" s="11" t="e">
        <f t="shared" si="3"/>
        <v>#N/A</v>
      </c>
    </row>
    <row r="116" spans="1:17" ht="15" thickBot="1" x14ac:dyDescent="0.35">
      <c r="A116" s="14">
        <v>52</v>
      </c>
      <c r="B116" s="23" t="s">
        <v>102</v>
      </c>
      <c r="C116" s="9" t="s">
        <v>73</v>
      </c>
      <c r="D116" s="9" t="s">
        <v>57</v>
      </c>
      <c r="E116" s="12">
        <v>128.19999999999999</v>
      </c>
      <c r="F116" s="12">
        <v>619</v>
      </c>
      <c r="G116" s="12">
        <v>1</v>
      </c>
      <c r="H116" s="12">
        <v>1.3</v>
      </c>
      <c r="I116" s="12">
        <v>-2.7</v>
      </c>
      <c r="J116" s="12">
        <v>0.9</v>
      </c>
      <c r="K116" s="12">
        <v>2</v>
      </c>
      <c r="L116" s="12">
        <v>0.9</v>
      </c>
      <c r="M116" s="12">
        <v>3.5</v>
      </c>
      <c r="N116" s="12">
        <v>11</v>
      </c>
      <c r="O116" s="12">
        <v>15.5</v>
      </c>
      <c r="P116" s="11" t="e">
        <f>VLOOKUP(B116,Sheet2!$B$2:$O$157,14,FALSE)</f>
        <v>#N/A</v>
      </c>
      <c r="Q116" s="11" t="e">
        <f t="shared" si="3"/>
        <v>#N/A</v>
      </c>
    </row>
    <row r="117" spans="1:17" ht="15" thickBot="1" x14ac:dyDescent="0.35">
      <c r="A117" s="14">
        <v>54</v>
      </c>
      <c r="B117" s="23" t="s">
        <v>105</v>
      </c>
      <c r="C117" s="9" t="s">
        <v>30</v>
      </c>
      <c r="D117" s="9" t="s">
        <v>28</v>
      </c>
      <c r="E117" s="12">
        <v>95.2</v>
      </c>
      <c r="F117" s="12">
        <v>626</v>
      </c>
      <c r="G117" s="12">
        <v>2.2000000000000002</v>
      </c>
      <c r="H117" s="12">
        <v>0.7</v>
      </c>
      <c r="I117" s="12">
        <v>-2.6</v>
      </c>
      <c r="J117" s="12">
        <v>-0.1</v>
      </c>
      <c r="K117" s="12">
        <v>1.4</v>
      </c>
      <c r="L117" s="12">
        <v>-0.2</v>
      </c>
      <c r="M117" s="12">
        <v>1.4</v>
      </c>
      <c r="N117" s="12">
        <v>13</v>
      </c>
      <c r="O117" s="12">
        <v>15.4</v>
      </c>
      <c r="P117" s="11" t="e">
        <f>VLOOKUP(B117,Sheet2!$B$2:$O$157,14,FALSE)</f>
        <v>#N/A</v>
      </c>
      <c r="Q117" s="11" t="e">
        <f t="shared" si="3"/>
        <v>#N/A</v>
      </c>
    </row>
    <row r="118" spans="1:17" ht="15" thickBot="1" x14ac:dyDescent="0.35">
      <c r="A118" s="14">
        <v>56</v>
      </c>
      <c r="B118" s="23" t="s">
        <v>108</v>
      </c>
      <c r="C118" s="9" t="s">
        <v>109</v>
      </c>
      <c r="D118" s="9" t="s">
        <v>17</v>
      </c>
      <c r="E118" s="12">
        <v>125.1</v>
      </c>
      <c r="F118" s="12">
        <v>555</v>
      </c>
      <c r="G118" s="12">
        <v>-1.1000000000000001</v>
      </c>
      <c r="H118" s="12">
        <v>1.3</v>
      </c>
      <c r="I118" s="12">
        <v>-1.3</v>
      </c>
      <c r="J118" s="12">
        <v>-0.5</v>
      </c>
      <c r="K118" s="12">
        <v>2.2999999999999998</v>
      </c>
      <c r="L118" s="12">
        <v>1.3</v>
      </c>
      <c r="M118" s="12">
        <v>2</v>
      </c>
      <c r="N118" s="12">
        <v>12.2</v>
      </c>
      <c r="O118" s="12">
        <v>15.3</v>
      </c>
      <c r="P118" s="11" t="e">
        <f>VLOOKUP(B118,Sheet2!$B$2:$O$157,14,FALSE)</f>
        <v>#N/A</v>
      </c>
      <c r="Q118" s="11" t="e">
        <f t="shared" si="3"/>
        <v>#N/A</v>
      </c>
    </row>
    <row r="119" spans="1:17" ht="15" thickBot="1" x14ac:dyDescent="0.35">
      <c r="A119" s="14">
        <v>58</v>
      </c>
      <c r="B119" s="23" t="s">
        <v>111</v>
      </c>
      <c r="C119" s="9" t="s">
        <v>16</v>
      </c>
      <c r="D119" s="9" t="s">
        <v>17</v>
      </c>
      <c r="E119" s="12">
        <v>146.19999999999999</v>
      </c>
      <c r="F119" s="12">
        <v>521</v>
      </c>
      <c r="G119" s="12">
        <v>2</v>
      </c>
      <c r="H119" s="12">
        <v>-2.1</v>
      </c>
      <c r="I119" s="12">
        <v>-2.7</v>
      </c>
      <c r="J119" s="12">
        <v>3.3</v>
      </c>
      <c r="K119" s="12">
        <v>-1</v>
      </c>
      <c r="L119" s="12">
        <v>1.7</v>
      </c>
      <c r="M119" s="12">
        <v>1.1000000000000001</v>
      </c>
      <c r="N119" s="12">
        <v>12.2</v>
      </c>
      <c r="O119" s="12">
        <v>14.4</v>
      </c>
      <c r="P119" s="11" t="e">
        <f>VLOOKUP(B119,Sheet2!$B$2:$O$157,14,FALSE)</f>
        <v>#N/A</v>
      </c>
      <c r="Q119" s="11" t="e">
        <f t="shared" si="3"/>
        <v>#N/A</v>
      </c>
    </row>
    <row r="120" spans="1:17" ht="15" thickBot="1" x14ac:dyDescent="0.35">
      <c r="A120" s="14">
        <v>61</v>
      </c>
      <c r="B120" s="23" t="s">
        <v>114</v>
      </c>
      <c r="C120" s="9" t="s">
        <v>27</v>
      </c>
      <c r="D120" s="9" t="s">
        <v>115</v>
      </c>
      <c r="E120" s="12">
        <v>39.9</v>
      </c>
      <c r="F120" s="12">
        <v>554</v>
      </c>
      <c r="G120" s="12">
        <v>0.2</v>
      </c>
      <c r="H120" s="12">
        <v>0.3</v>
      </c>
      <c r="I120" s="12">
        <v>1.7</v>
      </c>
      <c r="J120" s="12">
        <v>1.4</v>
      </c>
      <c r="K120" s="12">
        <v>-2.9</v>
      </c>
      <c r="L120" s="12">
        <v>0</v>
      </c>
      <c r="M120" s="12">
        <v>0.7</v>
      </c>
      <c r="N120" s="12">
        <v>12.1</v>
      </c>
      <c r="O120" s="12">
        <v>13.8</v>
      </c>
      <c r="P120" s="11" t="e">
        <f>VLOOKUP(B120,Sheet2!$B$2:$O$157,14,FALSE)</f>
        <v>#N/A</v>
      </c>
      <c r="Q120" s="11" t="e">
        <f t="shared" si="3"/>
        <v>#N/A</v>
      </c>
    </row>
    <row r="121" spans="1:17" ht="15" thickBot="1" x14ac:dyDescent="0.35">
      <c r="A121" s="14">
        <v>67</v>
      </c>
      <c r="B121" s="23" t="s">
        <v>122</v>
      </c>
      <c r="C121" s="9" t="s">
        <v>37</v>
      </c>
      <c r="D121" s="9" t="s">
        <v>20</v>
      </c>
      <c r="E121" s="12">
        <v>86.8</v>
      </c>
      <c r="F121" s="12">
        <v>547</v>
      </c>
      <c r="G121" s="12">
        <v>-2.1</v>
      </c>
      <c r="H121" s="12">
        <v>1.1000000000000001</v>
      </c>
      <c r="I121" s="12">
        <v>5.4</v>
      </c>
      <c r="J121" s="12">
        <v>-2.6</v>
      </c>
      <c r="K121" s="12">
        <v>-0.2</v>
      </c>
      <c r="L121" s="12">
        <v>-1.7</v>
      </c>
      <c r="M121" s="12">
        <v>-0.2</v>
      </c>
      <c r="N121" s="12">
        <v>12.2</v>
      </c>
      <c r="O121" s="12">
        <v>13</v>
      </c>
      <c r="P121" s="11" t="e">
        <f>VLOOKUP(B121,Sheet2!$B$2:$O$157,14,FALSE)</f>
        <v>#N/A</v>
      </c>
      <c r="Q121" s="11" t="e">
        <f t="shared" si="3"/>
        <v>#N/A</v>
      </c>
    </row>
    <row r="122" spans="1:17" ht="15" thickBot="1" x14ac:dyDescent="0.35">
      <c r="A122" s="14">
        <v>70</v>
      </c>
      <c r="B122" s="23" t="s">
        <v>126</v>
      </c>
      <c r="C122" s="9" t="s">
        <v>65</v>
      </c>
      <c r="D122" s="9" t="s">
        <v>92</v>
      </c>
      <c r="E122" s="12">
        <v>69.599999999999994</v>
      </c>
      <c r="F122" s="12">
        <v>543</v>
      </c>
      <c r="G122" s="12">
        <v>2.6</v>
      </c>
      <c r="H122" s="12">
        <v>-2.1</v>
      </c>
      <c r="I122" s="12">
        <v>-2.6</v>
      </c>
      <c r="J122" s="12">
        <v>2.7</v>
      </c>
      <c r="K122" s="12">
        <v>-3.7</v>
      </c>
      <c r="L122" s="12">
        <v>2</v>
      </c>
      <c r="M122" s="12">
        <v>-0.9</v>
      </c>
      <c r="N122" s="12">
        <v>12.1</v>
      </c>
      <c r="O122" s="12">
        <v>12.2</v>
      </c>
      <c r="P122" s="11" t="e">
        <f>VLOOKUP(B122,Sheet2!$B$2:$O$157,14,FALSE)</f>
        <v>#N/A</v>
      </c>
      <c r="Q122" s="11" t="e">
        <f t="shared" si="3"/>
        <v>#N/A</v>
      </c>
    </row>
    <row r="123" spans="1:17" ht="15" thickBot="1" x14ac:dyDescent="0.35">
      <c r="A123" s="14">
        <v>72</v>
      </c>
      <c r="B123" s="23" t="s">
        <v>128</v>
      </c>
      <c r="C123" s="9" t="s">
        <v>129</v>
      </c>
      <c r="D123" s="9" t="s">
        <v>20</v>
      </c>
      <c r="E123" s="12">
        <v>148.6</v>
      </c>
      <c r="F123" s="12">
        <v>541</v>
      </c>
      <c r="G123" s="12">
        <v>1.2</v>
      </c>
      <c r="H123" s="12">
        <v>-0.9</v>
      </c>
      <c r="I123" s="12">
        <v>-2.2000000000000002</v>
      </c>
      <c r="J123" s="12">
        <v>2.6</v>
      </c>
      <c r="K123" s="12">
        <v>-3.3</v>
      </c>
      <c r="L123" s="12">
        <v>1.3</v>
      </c>
      <c r="M123" s="12">
        <v>-1.3</v>
      </c>
      <c r="N123" s="12">
        <v>12.2</v>
      </c>
      <c r="O123" s="12">
        <v>11.9</v>
      </c>
      <c r="P123" s="11" t="e">
        <f>VLOOKUP(B123,Sheet2!$B$2:$O$157,14,FALSE)</f>
        <v>#N/A</v>
      </c>
      <c r="Q123" s="11" t="e">
        <f t="shared" si="3"/>
        <v>#N/A</v>
      </c>
    </row>
    <row r="124" spans="1:17" ht="15" thickBot="1" x14ac:dyDescent="0.35">
      <c r="A124" s="14">
        <v>85</v>
      </c>
      <c r="B124" s="23" t="s">
        <v>145</v>
      </c>
      <c r="C124" s="9" t="s">
        <v>80</v>
      </c>
      <c r="D124" s="9" t="s">
        <v>57</v>
      </c>
      <c r="E124" s="12">
        <v>84.6</v>
      </c>
      <c r="F124" s="12">
        <v>594</v>
      </c>
      <c r="G124" s="12">
        <v>-2.7</v>
      </c>
      <c r="H124" s="12">
        <v>2.2999999999999998</v>
      </c>
      <c r="I124" s="12">
        <v>3.3</v>
      </c>
      <c r="J124" s="12">
        <v>-2.6</v>
      </c>
      <c r="K124" s="12">
        <v>-0.9</v>
      </c>
      <c r="L124" s="12">
        <v>-1.7</v>
      </c>
      <c r="M124" s="12">
        <v>-2.2999999999999998</v>
      </c>
      <c r="N124" s="12">
        <v>11</v>
      </c>
      <c r="O124" s="12">
        <v>9.6999999999999993</v>
      </c>
      <c r="P124" s="11" t="e">
        <f>VLOOKUP(B124,Sheet2!$B$2:$O$157,14,FALSE)</f>
        <v>#N/A</v>
      </c>
      <c r="Q124" s="11" t="e">
        <f t="shared" si="3"/>
        <v>#N/A</v>
      </c>
    </row>
    <row r="125" spans="1:17" ht="15" thickBot="1" x14ac:dyDescent="0.35">
      <c r="A125" s="14">
        <v>86</v>
      </c>
      <c r="B125" s="23" t="s">
        <v>146</v>
      </c>
      <c r="C125" s="9" t="s">
        <v>45</v>
      </c>
      <c r="D125" s="9" t="s">
        <v>35</v>
      </c>
      <c r="E125" s="12">
        <v>179.5</v>
      </c>
      <c r="F125" s="12">
        <v>603</v>
      </c>
      <c r="G125" s="12">
        <v>0.5</v>
      </c>
      <c r="H125" s="12">
        <v>-0.5</v>
      </c>
      <c r="I125" s="12">
        <v>-2.7</v>
      </c>
      <c r="J125" s="12">
        <v>-1.1000000000000001</v>
      </c>
      <c r="K125" s="12">
        <v>0.6</v>
      </c>
      <c r="L125" s="12">
        <v>-1.4</v>
      </c>
      <c r="M125" s="12">
        <v>-4.5999999999999996</v>
      </c>
      <c r="N125" s="12">
        <v>13</v>
      </c>
      <c r="O125" s="12">
        <v>9.4</v>
      </c>
      <c r="P125" s="11" t="e">
        <f>VLOOKUP(B125,Sheet2!$B$2:$O$157,14,FALSE)</f>
        <v>#N/A</v>
      </c>
      <c r="Q125" s="11" t="e">
        <f t="shared" si="3"/>
        <v>#N/A</v>
      </c>
    </row>
    <row r="126" spans="1:17" ht="15" thickBot="1" x14ac:dyDescent="0.35">
      <c r="A126" s="14">
        <v>88</v>
      </c>
      <c r="B126" s="23" t="s">
        <v>149</v>
      </c>
      <c r="C126" s="9" t="s">
        <v>90</v>
      </c>
      <c r="D126" s="9" t="s">
        <v>17</v>
      </c>
      <c r="E126" s="12">
        <v>110.2</v>
      </c>
      <c r="F126" s="12">
        <v>545</v>
      </c>
      <c r="G126" s="12">
        <v>-2.7</v>
      </c>
      <c r="H126" s="12">
        <v>-0.7</v>
      </c>
      <c r="I126" s="12">
        <v>6.6</v>
      </c>
      <c r="J126" s="12">
        <v>-3.8</v>
      </c>
      <c r="K126" s="12">
        <v>-0.7</v>
      </c>
      <c r="L126" s="12">
        <v>-2.8</v>
      </c>
      <c r="M126" s="12">
        <v>-4</v>
      </c>
      <c r="N126" s="12">
        <v>12.2</v>
      </c>
      <c r="O126" s="12">
        <v>9.1999999999999993</v>
      </c>
      <c r="P126" s="11" t="e">
        <f>VLOOKUP(B126,Sheet2!$B$2:$O$157,14,FALSE)</f>
        <v>#N/A</v>
      </c>
      <c r="Q126" s="11" t="e">
        <f t="shared" si="3"/>
        <v>#N/A</v>
      </c>
    </row>
    <row r="127" spans="1:17" ht="15" thickBot="1" x14ac:dyDescent="0.35">
      <c r="A127" s="14">
        <v>92</v>
      </c>
      <c r="B127" s="23" t="s">
        <v>155</v>
      </c>
      <c r="C127" s="9" t="s">
        <v>19</v>
      </c>
      <c r="D127" s="9" t="s">
        <v>156</v>
      </c>
      <c r="E127" s="12">
        <v>193</v>
      </c>
      <c r="F127" s="12">
        <v>614</v>
      </c>
      <c r="G127" s="12">
        <v>0.4</v>
      </c>
      <c r="H127" s="12">
        <v>1.1000000000000001</v>
      </c>
      <c r="I127" s="12">
        <v>-1.4</v>
      </c>
      <c r="J127" s="12">
        <v>-1.7</v>
      </c>
      <c r="K127" s="12">
        <v>0</v>
      </c>
      <c r="L127" s="12">
        <v>-2.2999999999999998</v>
      </c>
      <c r="M127" s="12">
        <v>-4</v>
      </c>
      <c r="N127" s="12">
        <v>11.6</v>
      </c>
      <c r="O127" s="12">
        <v>8.6</v>
      </c>
      <c r="P127" s="11" t="e">
        <f>VLOOKUP(B127,Sheet2!$B$2:$O$157,14,FALSE)</f>
        <v>#N/A</v>
      </c>
      <c r="Q127" s="11" t="e">
        <f t="shared" si="3"/>
        <v>#N/A</v>
      </c>
    </row>
    <row r="128" spans="1:17" ht="15" thickBot="1" x14ac:dyDescent="0.35">
      <c r="A128" s="14">
        <v>95</v>
      </c>
      <c r="B128" s="23" t="s">
        <v>160</v>
      </c>
      <c r="C128" s="9" t="s">
        <v>73</v>
      </c>
      <c r="D128" s="9" t="s">
        <v>85</v>
      </c>
      <c r="E128" s="12">
        <v>183.9</v>
      </c>
      <c r="F128" s="12">
        <v>526</v>
      </c>
      <c r="G128" s="12">
        <v>-1.1000000000000001</v>
      </c>
      <c r="H128" s="12">
        <v>-1.1000000000000001</v>
      </c>
      <c r="I128" s="12">
        <v>-1</v>
      </c>
      <c r="J128" s="12">
        <v>-0.6</v>
      </c>
      <c r="K128" s="12">
        <v>-0.1</v>
      </c>
      <c r="L128" s="12">
        <v>-0.5</v>
      </c>
      <c r="M128" s="12">
        <v>-4.4000000000000004</v>
      </c>
      <c r="N128" s="12">
        <v>11.6</v>
      </c>
      <c r="O128" s="12">
        <v>8.1999999999999993</v>
      </c>
      <c r="P128" s="11" t="e">
        <f>VLOOKUP(B128,Sheet2!$B$2:$O$157,14,FALSE)</f>
        <v>#N/A</v>
      </c>
      <c r="Q128" s="11" t="e">
        <f t="shared" si="3"/>
        <v>#N/A</v>
      </c>
    </row>
    <row r="129" spans="1:17" ht="15" thickBot="1" x14ac:dyDescent="0.35">
      <c r="A129" s="14">
        <v>97</v>
      </c>
      <c r="B129" s="23" t="s">
        <v>162</v>
      </c>
      <c r="C129" s="9" t="s">
        <v>154</v>
      </c>
      <c r="D129" s="9" t="s">
        <v>17</v>
      </c>
      <c r="E129" s="12">
        <v>222</v>
      </c>
      <c r="F129" s="12">
        <v>488</v>
      </c>
      <c r="G129" s="12">
        <v>-1.2</v>
      </c>
      <c r="H129" s="12">
        <v>-1.6</v>
      </c>
      <c r="I129" s="12">
        <v>-2.5</v>
      </c>
      <c r="J129" s="12">
        <v>0.2</v>
      </c>
      <c r="K129" s="12">
        <v>-0.7</v>
      </c>
      <c r="L129" s="12">
        <v>0.6</v>
      </c>
      <c r="M129" s="12">
        <v>-5.2</v>
      </c>
      <c r="N129" s="12">
        <v>12.2</v>
      </c>
      <c r="O129" s="12">
        <v>8.1</v>
      </c>
      <c r="P129" s="11" t="e">
        <f>VLOOKUP(B129,Sheet2!$B$2:$O$157,14,FALSE)</f>
        <v>#N/A</v>
      </c>
      <c r="Q129" s="11" t="e">
        <f t="shared" si="3"/>
        <v>#N/A</v>
      </c>
    </row>
    <row r="130" spans="1:17" ht="15" thickBot="1" x14ac:dyDescent="0.35">
      <c r="A130" s="14">
        <v>100</v>
      </c>
      <c r="B130" s="23" t="s">
        <v>165</v>
      </c>
      <c r="C130" s="9" t="s">
        <v>22</v>
      </c>
      <c r="D130" s="9" t="s">
        <v>51</v>
      </c>
      <c r="E130" s="12">
        <v>219</v>
      </c>
      <c r="F130" s="12">
        <v>512</v>
      </c>
      <c r="G130" s="12">
        <v>-1.2</v>
      </c>
      <c r="H130" s="12">
        <v>-2.8</v>
      </c>
      <c r="I130" s="12">
        <v>-1.9</v>
      </c>
      <c r="J130" s="12">
        <v>-1.8</v>
      </c>
      <c r="K130" s="12">
        <v>1.7</v>
      </c>
      <c r="L130" s="12">
        <v>-1</v>
      </c>
      <c r="M130" s="12">
        <v>-7</v>
      </c>
      <c r="N130" s="12">
        <v>13.7</v>
      </c>
      <c r="O130" s="12">
        <v>7.7</v>
      </c>
      <c r="P130" s="11" t="e">
        <f>VLOOKUP(B130,Sheet2!$B$2:$O$157,14,FALSE)</f>
        <v>#N/A</v>
      </c>
      <c r="Q130" s="11" t="e">
        <f t="shared" ref="Q130:Q161" si="4">O130-P130</f>
        <v>#N/A</v>
      </c>
    </row>
    <row r="131" spans="1:17" ht="15" thickBot="1" x14ac:dyDescent="0.35">
      <c r="A131" s="14">
        <v>101</v>
      </c>
      <c r="B131" s="23" t="s">
        <v>166</v>
      </c>
      <c r="C131" s="9" t="s">
        <v>96</v>
      </c>
      <c r="D131" s="9" t="s">
        <v>17</v>
      </c>
      <c r="E131" s="12">
        <v>255.4</v>
      </c>
      <c r="F131" s="12">
        <v>512</v>
      </c>
      <c r="G131" s="12">
        <v>-2.2000000000000002</v>
      </c>
      <c r="H131" s="12">
        <v>-2.2999999999999998</v>
      </c>
      <c r="I131" s="12">
        <v>-2.5</v>
      </c>
      <c r="J131" s="12">
        <v>-1</v>
      </c>
      <c r="K131" s="12">
        <v>2.9</v>
      </c>
      <c r="L131" s="12">
        <v>-0.6</v>
      </c>
      <c r="M131" s="12">
        <v>-5.6</v>
      </c>
      <c r="N131" s="12">
        <v>12.2</v>
      </c>
      <c r="O131" s="12">
        <v>7.7</v>
      </c>
      <c r="P131" s="11" t="e">
        <f>VLOOKUP(B131,Sheet2!$B$2:$O$157,14,FALSE)</f>
        <v>#N/A</v>
      </c>
      <c r="Q131" s="11" t="e">
        <f t="shared" si="4"/>
        <v>#N/A</v>
      </c>
    </row>
    <row r="132" spans="1:17" ht="15" thickBot="1" x14ac:dyDescent="0.35">
      <c r="A132" s="14">
        <v>103</v>
      </c>
      <c r="B132" s="23" t="s">
        <v>168</v>
      </c>
      <c r="C132" s="9" t="s">
        <v>65</v>
      </c>
      <c r="D132" s="9" t="s">
        <v>115</v>
      </c>
      <c r="E132" s="12">
        <v>105.6</v>
      </c>
      <c r="F132" s="12">
        <v>551</v>
      </c>
      <c r="G132" s="12">
        <v>-0.7</v>
      </c>
      <c r="H132" s="12">
        <v>-1.2</v>
      </c>
      <c r="I132" s="12">
        <v>-1.7</v>
      </c>
      <c r="J132" s="12">
        <v>0.1</v>
      </c>
      <c r="K132" s="12">
        <v>-1.4</v>
      </c>
      <c r="L132" s="12">
        <v>-0.9</v>
      </c>
      <c r="M132" s="12">
        <v>-5.7</v>
      </c>
      <c r="N132" s="12">
        <v>12.1</v>
      </c>
      <c r="O132" s="12">
        <v>7.4</v>
      </c>
      <c r="P132" s="11" t="e">
        <f>VLOOKUP(B132,Sheet2!$B$2:$O$157,14,FALSE)</f>
        <v>#N/A</v>
      </c>
      <c r="Q132" s="11" t="e">
        <f t="shared" si="4"/>
        <v>#N/A</v>
      </c>
    </row>
    <row r="133" spans="1:17" ht="15" thickBot="1" x14ac:dyDescent="0.35">
      <c r="A133" s="14">
        <v>111</v>
      </c>
      <c r="B133" s="23" t="s">
        <v>177</v>
      </c>
      <c r="C133" s="9" t="s">
        <v>178</v>
      </c>
      <c r="D133" s="9" t="s">
        <v>124</v>
      </c>
      <c r="E133" s="12">
        <v>168.7</v>
      </c>
      <c r="F133" s="12">
        <v>598</v>
      </c>
      <c r="G133" s="12">
        <v>0.4</v>
      </c>
      <c r="H133" s="12">
        <v>-0.2</v>
      </c>
      <c r="I133" s="12">
        <v>1.1000000000000001</v>
      </c>
      <c r="J133" s="12">
        <v>0</v>
      </c>
      <c r="K133" s="12">
        <v>-5.3</v>
      </c>
      <c r="L133" s="12">
        <v>-2.1</v>
      </c>
      <c r="M133" s="12">
        <v>-6.1</v>
      </c>
      <c r="N133" s="12">
        <v>11</v>
      </c>
      <c r="O133" s="12">
        <v>5.9</v>
      </c>
      <c r="P133" s="11" t="e">
        <f>VLOOKUP(B133,Sheet2!$B$2:$O$157,14,FALSE)</f>
        <v>#N/A</v>
      </c>
      <c r="Q133" s="11" t="e">
        <f t="shared" si="4"/>
        <v>#N/A</v>
      </c>
    </row>
    <row r="134" spans="1:17" ht="15" thickBot="1" x14ac:dyDescent="0.35">
      <c r="A134" s="14">
        <v>113</v>
      </c>
      <c r="B134" s="23" t="s">
        <v>181</v>
      </c>
      <c r="C134" s="9" t="s">
        <v>73</v>
      </c>
      <c r="D134" s="9" t="s">
        <v>139</v>
      </c>
      <c r="E134" s="12">
        <v>167</v>
      </c>
      <c r="F134" s="12">
        <v>569</v>
      </c>
      <c r="G134" s="12">
        <v>-0.2</v>
      </c>
      <c r="H134" s="12">
        <v>-2</v>
      </c>
      <c r="I134" s="12">
        <v>-2.2999999999999998</v>
      </c>
      <c r="J134" s="12">
        <v>-1.3</v>
      </c>
      <c r="K134" s="12">
        <v>-1.7</v>
      </c>
      <c r="L134" s="12">
        <v>-1.5</v>
      </c>
      <c r="M134" s="12">
        <v>-8.9</v>
      </c>
      <c r="N134" s="12">
        <v>13.7</v>
      </c>
      <c r="O134" s="12">
        <v>5.7</v>
      </c>
      <c r="P134" s="11" t="e">
        <f>VLOOKUP(B134,Sheet2!$B$2:$O$157,14,FALSE)</f>
        <v>#N/A</v>
      </c>
      <c r="Q134" s="11" t="e">
        <f t="shared" si="4"/>
        <v>#N/A</v>
      </c>
    </row>
    <row r="135" spans="1:17" ht="15" thickBot="1" x14ac:dyDescent="0.35">
      <c r="A135" s="14">
        <v>114</v>
      </c>
      <c r="B135" s="23" t="s">
        <v>182</v>
      </c>
      <c r="C135" s="9" t="s">
        <v>30</v>
      </c>
      <c r="D135" s="9" t="s">
        <v>57</v>
      </c>
      <c r="E135" s="12">
        <v>113.4</v>
      </c>
      <c r="F135" s="12">
        <v>605</v>
      </c>
      <c r="G135" s="12">
        <v>-0.6</v>
      </c>
      <c r="H135" s="12">
        <v>0.3</v>
      </c>
      <c r="I135" s="12">
        <v>1.3</v>
      </c>
      <c r="J135" s="12">
        <v>0</v>
      </c>
      <c r="K135" s="12">
        <v>-4.8</v>
      </c>
      <c r="L135" s="12">
        <v>-2.5</v>
      </c>
      <c r="M135" s="12">
        <v>-6.4</v>
      </c>
      <c r="N135" s="12">
        <v>11</v>
      </c>
      <c r="O135" s="12">
        <v>5.6</v>
      </c>
      <c r="P135" s="11" t="e">
        <f>VLOOKUP(B135,Sheet2!$B$2:$O$157,14,FALSE)</f>
        <v>#N/A</v>
      </c>
      <c r="Q135" s="11" t="e">
        <f t="shared" si="4"/>
        <v>#N/A</v>
      </c>
    </row>
    <row r="136" spans="1:17" ht="15" thickBot="1" x14ac:dyDescent="0.35">
      <c r="A136" s="14">
        <v>115</v>
      </c>
      <c r="B136" s="23" t="s">
        <v>183</v>
      </c>
      <c r="C136" s="9" t="s">
        <v>184</v>
      </c>
      <c r="D136" s="9" t="s">
        <v>185</v>
      </c>
      <c r="E136" s="12">
        <v>220.4</v>
      </c>
      <c r="F136" s="12">
        <v>505</v>
      </c>
      <c r="G136" s="12">
        <v>-1</v>
      </c>
      <c r="H136" s="12">
        <v>-3.1</v>
      </c>
      <c r="I136" s="12">
        <v>-0.1</v>
      </c>
      <c r="J136" s="12">
        <v>0.4</v>
      </c>
      <c r="K136" s="12">
        <v>-3.6</v>
      </c>
      <c r="L136" s="12">
        <v>-0.5</v>
      </c>
      <c r="M136" s="12">
        <v>-7.9</v>
      </c>
      <c r="N136" s="12">
        <v>12.2</v>
      </c>
      <c r="O136" s="12">
        <v>5.3</v>
      </c>
      <c r="P136" s="11" t="e">
        <f>VLOOKUP(B136,Sheet2!$B$2:$O$157,14,FALSE)</f>
        <v>#N/A</v>
      </c>
      <c r="Q136" s="11" t="e">
        <f t="shared" si="4"/>
        <v>#N/A</v>
      </c>
    </row>
    <row r="137" spans="1:17" ht="15" thickBot="1" x14ac:dyDescent="0.35">
      <c r="A137" s="14">
        <v>117</v>
      </c>
      <c r="B137" s="23" t="s">
        <v>188</v>
      </c>
      <c r="C137" s="9" t="s">
        <v>27</v>
      </c>
      <c r="D137" s="9" t="s">
        <v>92</v>
      </c>
      <c r="E137" s="12">
        <v>107.3</v>
      </c>
      <c r="F137" s="12">
        <v>477</v>
      </c>
      <c r="G137" s="12">
        <v>-2.1</v>
      </c>
      <c r="H137" s="12">
        <v>-3.6</v>
      </c>
      <c r="I137" s="12">
        <v>-2.7</v>
      </c>
      <c r="J137" s="12">
        <v>-2.1</v>
      </c>
      <c r="K137" s="12">
        <v>2.6</v>
      </c>
      <c r="L137" s="12">
        <v>-0.2</v>
      </c>
      <c r="M137" s="12">
        <v>-8.1</v>
      </c>
      <c r="N137" s="12">
        <v>12.1</v>
      </c>
      <c r="O137" s="12">
        <v>5</v>
      </c>
      <c r="P137" s="11" t="e">
        <f>VLOOKUP(B137,Sheet2!$B$2:$O$157,14,FALSE)</f>
        <v>#N/A</v>
      </c>
      <c r="Q137" s="11" t="e">
        <f t="shared" si="4"/>
        <v>#N/A</v>
      </c>
    </row>
    <row r="138" spans="1:17" ht="15" thickBot="1" x14ac:dyDescent="0.35">
      <c r="A138" s="14">
        <v>118</v>
      </c>
      <c r="B138" s="23" t="s">
        <v>189</v>
      </c>
      <c r="C138" s="9" t="s">
        <v>154</v>
      </c>
      <c r="D138" s="9" t="s">
        <v>20</v>
      </c>
      <c r="E138" s="12">
        <v>352</v>
      </c>
      <c r="F138" s="12">
        <v>531</v>
      </c>
      <c r="G138" s="12">
        <v>-1.7</v>
      </c>
      <c r="H138" s="12">
        <v>-1.2</v>
      </c>
      <c r="I138" s="12">
        <v>-1.3</v>
      </c>
      <c r="J138" s="12">
        <v>-0.8</v>
      </c>
      <c r="K138" s="12">
        <v>-1.9</v>
      </c>
      <c r="L138" s="12">
        <v>-1.5</v>
      </c>
      <c r="M138" s="12">
        <v>-8.4</v>
      </c>
      <c r="N138" s="12">
        <v>12.2</v>
      </c>
      <c r="O138" s="12">
        <v>4.9000000000000004</v>
      </c>
      <c r="P138" s="11">
        <f>VLOOKUP(B138,Sheet2!$B$2:$O$157,14,FALSE)</f>
        <v>1</v>
      </c>
      <c r="Q138" s="11">
        <f t="shared" si="4"/>
        <v>3.9000000000000004</v>
      </c>
    </row>
    <row r="139" spans="1:17" ht="15" thickBot="1" x14ac:dyDescent="0.35">
      <c r="A139" s="14">
        <v>119</v>
      </c>
      <c r="B139" s="23" t="s">
        <v>190</v>
      </c>
      <c r="C139" s="9" t="s">
        <v>80</v>
      </c>
      <c r="D139" s="9" t="s">
        <v>20</v>
      </c>
      <c r="E139" s="12">
        <v>216.1</v>
      </c>
      <c r="F139" s="12">
        <v>529</v>
      </c>
      <c r="G139" s="12">
        <v>-2.4</v>
      </c>
      <c r="H139" s="12">
        <v>-1.8</v>
      </c>
      <c r="I139" s="12">
        <v>0.1</v>
      </c>
      <c r="J139" s="12">
        <v>-3</v>
      </c>
      <c r="K139" s="12">
        <v>0.8</v>
      </c>
      <c r="L139" s="12">
        <v>-2.1</v>
      </c>
      <c r="M139" s="12">
        <v>-8.5</v>
      </c>
      <c r="N139" s="12">
        <v>12.2</v>
      </c>
      <c r="O139" s="12">
        <v>4.8</v>
      </c>
      <c r="P139" s="11" t="e">
        <f>VLOOKUP(B139,Sheet2!$B$2:$O$157,14,FALSE)</f>
        <v>#N/A</v>
      </c>
      <c r="Q139" s="11" t="e">
        <f t="shared" si="4"/>
        <v>#N/A</v>
      </c>
    </row>
    <row r="140" spans="1:17" ht="15" thickBot="1" x14ac:dyDescent="0.35">
      <c r="A140" s="14">
        <v>121</v>
      </c>
      <c r="B140" s="23" t="s">
        <v>192</v>
      </c>
      <c r="C140" s="9" t="s">
        <v>73</v>
      </c>
      <c r="D140" s="9" t="s">
        <v>20</v>
      </c>
      <c r="E140" s="12">
        <v>384.2</v>
      </c>
      <c r="F140" s="12">
        <v>486</v>
      </c>
      <c r="G140" s="12">
        <v>-2.4</v>
      </c>
      <c r="H140" s="12">
        <v>-2.8</v>
      </c>
      <c r="I140" s="12">
        <v>-1.6</v>
      </c>
      <c r="J140" s="12">
        <v>1.1000000000000001</v>
      </c>
      <c r="K140" s="12">
        <v>-1.2</v>
      </c>
      <c r="L140" s="12">
        <v>-1.7</v>
      </c>
      <c r="M140" s="12">
        <v>-8.6</v>
      </c>
      <c r="N140" s="12">
        <v>12.2</v>
      </c>
      <c r="O140" s="12">
        <v>4.5999999999999996</v>
      </c>
      <c r="P140" s="11" t="e">
        <f>VLOOKUP(B140,Sheet2!$B$2:$O$157,14,FALSE)</f>
        <v>#N/A</v>
      </c>
      <c r="Q140" s="11" t="e">
        <f t="shared" si="4"/>
        <v>#N/A</v>
      </c>
    </row>
    <row r="141" spans="1:17" ht="15" thickBot="1" x14ac:dyDescent="0.35">
      <c r="A141" s="14">
        <v>122</v>
      </c>
      <c r="B141" s="23" t="s">
        <v>193</v>
      </c>
      <c r="C141" s="9" t="s">
        <v>34</v>
      </c>
      <c r="D141" s="9" t="s">
        <v>57</v>
      </c>
      <c r="E141" s="12">
        <v>115.5</v>
      </c>
      <c r="F141" s="12">
        <v>625</v>
      </c>
      <c r="G141" s="12">
        <v>-1.1000000000000001</v>
      </c>
      <c r="H141" s="12">
        <v>1.2</v>
      </c>
      <c r="I141" s="12">
        <v>2.2999999999999998</v>
      </c>
      <c r="J141" s="12">
        <v>-3.7</v>
      </c>
      <c r="K141" s="12">
        <v>-2.7</v>
      </c>
      <c r="L141" s="12">
        <v>-3.6</v>
      </c>
      <c r="M141" s="12">
        <v>-7.6</v>
      </c>
      <c r="N141" s="12">
        <v>11</v>
      </c>
      <c r="O141" s="12">
        <v>4.4000000000000004</v>
      </c>
      <c r="P141" s="11" t="e">
        <f>VLOOKUP(B141,Sheet2!$B$2:$O$157,14,FALSE)</f>
        <v>#N/A</v>
      </c>
      <c r="Q141" s="11" t="e">
        <f t="shared" si="4"/>
        <v>#N/A</v>
      </c>
    </row>
    <row r="142" spans="1:17" ht="15" thickBot="1" x14ac:dyDescent="0.35">
      <c r="A142" s="14">
        <v>124</v>
      </c>
      <c r="B142" s="23" t="s">
        <v>195</v>
      </c>
      <c r="C142" s="9" t="s">
        <v>37</v>
      </c>
      <c r="D142" s="9" t="s">
        <v>196</v>
      </c>
      <c r="E142" s="12">
        <v>194.4</v>
      </c>
      <c r="F142" s="12">
        <v>579</v>
      </c>
      <c r="G142" s="12">
        <v>-1.6</v>
      </c>
      <c r="H142" s="12">
        <v>-1.3</v>
      </c>
      <c r="I142" s="12">
        <v>-1.6</v>
      </c>
      <c r="J142" s="12">
        <v>-4.3</v>
      </c>
      <c r="K142" s="12">
        <v>1.8</v>
      </c>
      <c r="L142" s="12">
        <v>-2.5</v>
      </c>
      <c r="M142" s="12">
        <v>-9.5</v>
      </c>
      <c r="N142" s="12">
        <v>12.2</v>
      </c>
      <c r="O142" s="12">
        <v>3.7</v>
      </c>
      <c r="P142" s="11" t="e">
        <f>VLOOKUP(B142,Sheet2!$B$2:$O$157,14,FALSE)</f>
        <v>#N/A</v>
      </c>
      <c r="Q142" s="11" t="e">
        <f t="shared" si="4"/>
        <v>#N/A</v>
      </c>
    </row>
    <row r="143" spans="1:17" ht="15" thickBot="1" x14ac:dyDescent="0.35">
      <c r="A143" s="14">
        <v>125</v>
      </c>
      <c r="B143" s="23" t="s">
        <v>197</v>
      </c>
      <c r="C143" s="9" t="s">
        <v>34</v>
      </c>
      <c r="D143" s="9" t="s">
        <v>198</v>
      </c>
      <c r="E143" s="12">
        <v>195.1</v>
      </c>
      <c r="F143" s="12">
        <v>499</v>
      </c>
      <c r="G143" s="12">
        <v>-1.7</v>
      </c>
      <c r="H143" s="12">
        <v>-2.2999999999999998</v>
      </c>
      <c r="I143" s="12">
        <v>-0.3</v>
      </c>
      <c r="J143" s="12">
        <v>-2.8</v>
      </c>
      <c r="K143" s="12">
        <v>-0.9</v>
      </c>
      <c r="L143" s="12">
        <v>-1.6</v>
      </c>
      <c r="M143" s="12">
        <v>-9.6</v>
      </c>
      <c r="N143" s="12">
        <v>12.2</v>
      </c>
      <c r="O143" s="12">
        <v>3.7</v>
      </c>
      <c r="P143" s="11" t="e">
        <f>VLOOKUP(B143,Sheet2!$B$2:$O$157,14,FALSE)</f>
        <v>#N/A</v>
      </c>
      <c r="Q143" s="11" t="e">
        <f t="shared" si="4"/>
        <v>#N/A</v>
      </c>
    </row>
    <row r="144" spans="1:17" ht="15" thickBot="1" x14ac:dyDescent="0.35">
      <c r="A144" s="14">
        <v>126</v>
      </c>
      <c r="B144" s="23" t="s">
        <v>199</v>
      </c>
      <c r="C144" s="9" t="s">
        <v>178</v>
      </c>
      <c r="D144" s="9" t="s">
        <v>20</v>
      </c>
      <c r="E144" s="12">
        <v>276.5</v>
      </c>
      <c r="F144" s="12">
        <v>500</v>
      </c>
      <c r="G144" s="12">
        <v>-1.7</v>
      </c>
      <c r="H144" s="12">
        <v>-3.1</v>
      </c>
      <c r="I144" s="12">
        <v>-1.7</v>
      </c>
      <c r="J144" s="12">
        <v>-1.6</v>
      </c>
      <c r="K144" s="12">
        <v>-0.7</v>
      </c>
      <c r="L144" s="12">
        <v>-0.9</v>
      </c>
      <c r="M144" s="12">
        <v>-9.6999999999999993</v>
      </c>
      <c r="N144" s="12">
        <v>12.2</v>
      </c>
      <c r="O144" s="12">
        <v>3.6</v>
      </c>
      <c r="P144" s="11" t="e">
        <f>VLOOKUP(B144,Sheet2!$B$2:$O$157,14,FALSE)</f>
        <v>#N/A</v>
      </c>
      <c r="Q144" s="11" t="e">
        <f t="shared" si="4"/>
        <v>#N/A</v>
      </c>
    </row>
    <row r="145" spans="1:17" ht="15" thickBot="1" x14ac:dyDescent="0.35">
      <c r="A145" s="14">
        <v>127</v>
      </c>
      <c r="B145" s="23" t="s">
        <v>200</v>
      </c>
      <c r="C145" s="9" t="s">
        <v>24</v>
      </c>
      <c r="D145" s="9" t="s">
        <v>20</v>
      </c>
      <c r="E145" s="12">
        <v>231.9</v>
      </c>
      <c r="F145" s="12">
        <v>536</v>
      </c>
      <c r="G145" s="12">
        <v>-2.8</v>
      </c>
      <c r="H145" s="12">
        <v>-1.9</v>
      </c>
      <c r="I145" s="12">
        <v>1.7</v>
      </c>
      <c r="J145" s="12">
        <v>-1.1000000000000001</v>
      </c>
      <c r="K145" s="12">
        <v>-2.9</v>
      </c>
      <c r="L145" s="12">
        <v>-2.8</v>
      </c>
      <c r="M145" s="12">
        <v>-9.6999999999999993</v>
      </c>
      <c r="N145" s="12">
        <v>12.2</v>
      </c>
      <c r="O145" s="12">
        <v>3.5</v>
      </c>
      <c r="P145" s="11" t="e">
        <f>VLOOKUP(B145,Sheet2!$B$2:$O$157,14,FALSE)</f>
        <v>#N/A</v>
      </c>
      <c r="Q145" s="11" t="e">
        <f t="shared" si="4"/>
        <v>#N/A</v>
      </c>
    </row>
    <row r="146" spans="1:17" ht="15" thickBot="1" x14ac:dyDescent="0.35">
      <c r="A146" s="14">
        <v>128</v>
      </c>
      <c r="B146" s="23" t="s">
        <v>201</v>
      </c>
      <c r="C146" s="9" t="s">
        <v>68</v>
      </c>
      <c r="D146" s="9" t="s">
        <v>51</v>
      </c>
      <c r="E146" s="12">
        <v>172.4</v>
      </c>
      <c r="F146" s="12">
        <v>586</v>
      </c>
      <c r="G146" s="12">
        <v>-3.2</v>
      </c>
      <c r="H146" s="12">
        <v>-1.6</v>
      </c>
      <c r="I146" s="12">
        <v>3.1</v>
      </c>
      <c r="J146" s="12">
        <v>-4.0999999999999996</v>
      </c>
      <c r="K146" s="12">
        <v>-1.1000000000000001</v>
      </c>
      <c r="L146" s="12">
        <v>-4.5</v>
      </c>
      <c r="M146" s="12">
        <v>-11.4</v>
      </c>
      <c r="N146" s="12">
        <v>13.7</v>
      </c>
      <c r="O146" s="12">
        <v>3.3</v>
      </c>
      <c r="P146" s="11">
        <f>VLOOKUP(B146,Sheet2!$B$2:$O$157,14,FALSE)</f>
        <v>1</v>
      </c>
      <c r="Q146" s="11">
        <f t="shared" si="4"/>
        <v>2.2999999999999998</v>
      </c>
    </row>
    <row r="147" spans="1:17" ht="15" thickBot="1" x14ac:dyDescent="0.35">
      <c r="A147" s="14">
        <v>131</v>
      </c>
      <c r="B147" s="23" t="s">
        <v>205</v>
      </c>
      <c r="C147" s="9"/>
      <c r="D147" s="9" t="s">
        <v>185</v>
      </c>
      <c r="E147" s="12">
        <v>242.4</v>
      </c>
      <c r="F147" s="12">
        <v>490</v>
      </c>
      <c r="G147" s="12">
        <v>-1.7</v>
      </c>
      <c r="H147" s="12">
        <v>-3.4</v>
      </c>
      <c r="I147" s="12">
        <v>-0.9</v>
      </c>
      <c r="J147" s="12">
        <v>-1.4</v>
      </c>
      <c r="K147" s="12">
        <v>-1.7</v>
      </c>
      <c r="L147" s="12">
        <v>-1.1000000000000001</v>
      </c>
      <c r="M147" s="12">
        <v>-10.1</v>
      </c>
      <c r="N147" s="12">
        <v>12.2</v>
      </c>
      <c r="O147" s="12">
        <v>3.2</v>
      </c>
      <c r="P147" s="11" t="e">
        <f>VLOOKUP(B147,Sheet2!$B$2:$O$157,14,FALSE)</f>
        <v>#N/A</v>
      </c>
      <c r="Q147" s="11" t="e">
        <f t="shared" si="4"/>
        <v>#N/A</v>
      </c>
    </row>
    <row r="148" spans="1:17" ht="15" thickBot="1" x14ac:dyDescent="0.35">
      <c r="A148" s="14">
        <v>132</v>
      </c>
      <c r="B148" s="23" t="s">
        <v>206</v>
      </c>
      <c r="C148" s="9" t="s">
        <v>50</v>
      </c>
      <c r="D148" s="9" t="s">
        <v>207</v>
      </c>
      <c r="E148" s="12">
        <v>242.4</v>
      </c>
      <c r="F148" s="12">
        <v>558</v>
      </c>
      <c r="G148" s="12">
        <v>-1.7</v>
      </c>
      <c r="H148" s="12">
        <v>-1.6</v>
      </c>
      <c r="I148" s="12">
        <v>-1.8</v>
      </c>
      <c r="J148" s="12">
        <v>-1.1000000000000001</v>
      </c>
      <c r="K148" s="12">
        <v>-0.3</v>
      </c>
      <c r="L148" s="12">
        <v>-2.5</v>
      </c>
      <c r="M148" s="12">
        <v>-8.9</v>
      </c>
      <c r="N148" s="12">
        <v>11</v>
      </c>
      <c r="O148" s="12">
        <v>3.1</v>
      </c>
      <c r="P148" s="11" t="e">
        <f>VLOOKUP(B148,Sheet2!$B$2:$O$157,14,FALSE)</f>
        <v>#N/A</v>
      </c>
      <c r="Q148" s="11" t="e">
        <f t="shared" si="4"/>
        <v>#N/A</v>
      </c>
    </row>
    <row r="149" spans="1:17" ht="15" thickBot="1" x14ac:dyDescent="0.35">
      <c r="A149" s="14">
        <v>134</v>
      </c>
      <c r="B149" s="23" t="s">
        <v>209</v>
      </c>
      <c r="C149" s="9" t="s">
        <v>80</v>
      </c>
      <c r="D149" s="9" t="s">
        <v>51</v>
      </c>
      <c r="E149" s="12">
        <v>295.89999999999998</v>
      </c>
      <c r="F149" s="12">
        <v>551</v>
      </c>
      <c r="G149" s="12">
        <v>-1.8</v>
      </c>
      <c r="H149" s="12">
        <v>-2.2000000000000002</v>
      </c>
      <c r="I149" s="12">
        <v>-1.8</v>
      </c>
      <c r="J149" s="12">
        <v>-2</v>
      </c>
      <c r="K149" s="12">
        <v>-1.2</v>
      </c>
      <c r="L149" s="12">
        <v>-2.9</v>
      </c>
      <c r="M149" s="12">
        <v>-11.8</v>
      </c>
      <c r="N149" s="12">
        <v>13.7</v>
      </c>
      <c r="O149" s="12">
        <v>2.8</v>
      </c>
      <c r="P149" s="11" t="e">
        <f>VLOOKUP(B149,Sheet2!$B$2:$O$157,14,FALSE)</f>
        <v>#N/A</v>
      </c>
      <c r="Q149" s="11" t="e">
        <f t="shared" si="4"/>
        <v>#N/A</v>
      </c>
    </row>
    <row r="150" spans="1:17" ht="15" thickBot="1" x14ac:dyDescent="0.35">
      <c r="A150" s="14">
        <v>137</v>
      </c>
      <c r="B150" s="23" t="s">
        <v>212</v>
      </c>
      <c r="C150" s="9" t="s">
        <v>129</v>
      </c>
      <c r="D150" s="9" t="s">
        <v>20</v>
      </c>
      <c r="E150" s="12">
        <v>228.4</v>
      </c>
      <c r="F150" s="12">
        <v>483</v>
      </c>
      <c r="G150" s="12">
        <v>-3.8</v>
      </c>
      <c r="H150" s="12">
        <v>-3.3</v>
      </c>
      <c r="I150" s="12">
        <v>3.5</v>
      </c>
      <c r="J150" s="12">
        <v>-2.7</v>
      </c>
      <c r="K150" s="12">
        <v>-2.4</v>
      </c>
      <c r="L150" s="12">
        <v>-2.6</v>
      </c>
      <c r="M150" s="12">
        <v>-11.2</v>
      </c>
      <c r="N150" s="12">
        <v>12.2</v>
      </c>
      <c r="O150" s="12">
        <v>2.1</v>
      </c>
      <c r="P150" s="11" t="e">
        <f>VLOOKUP(B150,Sheet2!$B$2:$O$157,14,FALSE)</f>
        <v>#N/A</v>
      </c>
      <c r="Q150" s="11" t="e">
        <f t="shared" si="4"/>
        <v>#N/A</v>
      </c>
    </row>
    <row r="151" spans="1:17" ht="15" thickBot="1" x14ac:dyDescent="0.35">
      <c r="A151" s="14">
        <v>138</v>
      </c>
      <c r="B151" s="23" t="s">
        <v>213</v>
      </c>
      <c r="C151" s="9" t="s">
        <v>19</v>
      </c>
      <c r="D151" s="9" t="s">
        <v>20</v>
      </c>
      <c r="E151" s="12">
        <v>315.89999999999998</v>
      </c>
      <c r="F151" s="12">
        <v>523</v>
      </c>
      <c r="G151" s="12">
        <v>-2.8</v>
      </c>
      <c r="H151" s="12">
        <v>-2.1</v>
      </c>
      <c r="I151" s="12">
        <v>0.6</v>
      </c>
      <c r="J151" s="12">
        <v>-1.6</v>
      </c>
      <c r="K151" s="12">
        <v>-2.1</v>
      </c>
      <c r="L151" s="12">
        <v>-3.4</v>
      </c>
      <c r="M151" s="12">
        <v>-11.2</v>
      </c>
      <c r="N151" s="12">
        <v>12.2</v>
      </c>
      <c r="O151" s="12">
        <v>2</v>
      </c>
      <c r="P151" s="11" t="e">
        <f>VLOOKUP(B151,Sheet2!$B$2:$O$157,14,FALSE)</f>
        <v>#N/A</v>
      </c>
      <c r="Q151" s="11" t="e">
        <f t="shared" si="4"/>
        <v>#N/A</v>
      </c>
    </row>
    <row r="152" spans="1:17" ht="15" thickBot="1" x14ac:dyDescent="0.35">
      <c r="A152" s="14">
        <v>140</v>
      </c>
      <c r="B152" s="23" t="s">
        <v>215</v>
      </c>
      <c r="C152" s="9" t="s">
        <v>129</v>
      </c>
      <c r="D152" s="9" t="s">
        <v>107</v>
      </c>
      <c r="E152" s="12">
        <v>126.5</v>
      </c>
      <c r="F152" s="12">
        <v>513</v>
      </c>
      <c r="G152" s="12">
        <v>-1.6</v>
      </c>
      <c r="H152" s="12">
        <v>-2.7</v>
      </c>
      <c r="I152" s="12">
        <v>-2.2000000000000002</v>
      </c>
      <c r="J152" s="12">
        <v>-2.8</v>
      </c>
      <c r="K152" s="12">
        <v>0.3</v>
      </c>
      <c r="L152" s="12">
        <v>-2.1</v>
      </c>
      <c r="M152" s="12">
        <v>-11.1</v>
      </c>
      <c r="N152" s="12">
        <v>12.1</v>
      </c>
      <c r="O152" s="12">
        <v>2</v>
      </c>
      <c r="P152" s="11" t="e">
        <f>VLOOKUP(B152,Sheet2!$B$2:$O$157,14,FALSE)</f>
        <v>#N/A</v>
      </c>
      <c r="Q152" s="11" t="e">
        <f t="shared" si="4"/>
        <v>#N/A</v>
      </c>
    </row>
    <row r="153" spans="1:17" ht="15" thickBot="1" x14ac:dyDescent="0.35">
      <c r="A153" s="14">
        <v>143</v>
      </c>
      <c r="B153" s="23" t="s">
        <v>219</v>
      </c>
      <c r="C153" s="9" t="s">
        <v>178</v>
      </c>
      <c r="D153" s="9" t="s">
        <v>20</v>
      </c>
      <c r="E153" s="12">
        <v>190.3</v>
      </c>
      <c r="F153" s="12">
        <v>588</v>
      </c>
      <c r="G153" s="12">
        <v>-2.5</v>
      </c>
      <c r="H153" s="12">
        <v>-0.2</v>
      </c>
      <c r="I153" s="12">
        <v>-0.7</v>
      </c>
      <c r="J153" s="12">
        <v>-3</v>
      </c>
      <c r="K153" s="12">
        <v>-1.3</v>
      </c>
      <c r="L153" s="12">
        <v>-3.7</v>
      </c>
      <c r="M153" s="12">
        <v>-11.4</v>
      </c>
      <c r="N153" s="12">
        <v>12.2</v>
      </c>
      <c r="O153" s="12">
        <v>1.8</v>
      </c>
      <c r="P153" s="11" t="e">
        <f>VLOOKUP(B153,Sheet2!$B$2:$O$157,14,FALSE)</f>
        <v>#N/A</v>
      </c>
      <c r="Q153" s="11" t="e">
        <f t="shared" si="4"/>
        <v>#N/A</v>
      </c>
    </row>
    <row r="154" spans="1:17" ht="15" thickBot="1" x14ac:dyDescent="0.35">
      <c r="A154" s="14">
        <v>145</v>
      </c>
      <c r="B154" s="23" t="s">
        <v>222</v>
      </c>
      <c r="C154" s="9" t="s">
        <v>96</v>
      </c>
      <c r="D154" s="9" t="s">
        <v>20</v>
      </c>
      <c r="E154" s="12">
        <v>350.6</v>
      </c>
      <c r="F154" s="12">
        <v>522</v>
      </c>
      <c r="G154" s="12">
        <v>-3.1</v>
      </c>
      <c r="H154" s="12">
        <v>-1.5</v>
      </c>
      <c r="I154" s="12">
        <v>-1.1000000000000001</v>
      </c>
      <c r="J154" s="12">
        <v>-3.1</v>
      </c>
      <c r="K154" s="12">
        <v>1</v>
      </c>
      <c r="L154" s="12">
        <v>-3.7</v>
      </c>
      <c r="M154" s="12">
        <v>-11.6</v>
      </c>
      <c r="N154" s="12">
        <v>12.2</v>
      </c>
      <c r="O154" s="12">
        <v>1.6</v>
      </c>
      <c r="P154" s="11" t="e">
        <f>VLOOKUP(B154,Sheet2!$B$2:$O$157,14,FALSE)</f>
        <v>#N/A</v>
      </c>
      <c r="Q154" s="11" t="e">
        <f t="shared" si="4"/>
        <v>#N/A</v>
      </c>
    </row>
    <row r="155" spans="1:17" ht="15" thickBot="1" x14ac:dyDescent="0.35">
      <c r="A155" s="14">
        <v>148</v>
      </c>
      <c r="B155" s="23" t="s">
        <v>225</v>
      </c>
      <c r="C155" s="9" t="s">
        <v>43</v>
      </c>
      <c r="D155" s="9" t="s">
        <v>20</v>
      </c>
      <c r="E155" s="12">
        <v>137.19999999999999</v>
      </c>
      <c r="F155" s="12">
        <v>523</v>
      </c>
      <c r="G155" s="12">
        <v>-2.7</v>
      </c>
      <c r="H155" s="12">
        <v>-2.1</v>
      </c>
      <c r="I155" s="12">
        <v>0.8</v>
      </c>
      <c r="J155" s="12">
        <v>-2.9</v>
      </c>
      <c r="K155" s="12">
        <v>-2.2000000000000002</v>
      </c>
      <c r="L155" s="12">
        <v>-2.9</v>
      </c>
      <c r="M155" s="12">
        <v>-12</v>
      </c>
      <c r="N155" s="12">
        <v>12.2</v>
      </c>
      <c r="O155" s="12">
        <v>1.3</v>
      </c>
      <c r="P155" s="11">
        <f>VLOOKUP(B155,Sheet2!$B$2:$O$157,14,FALSE)</f>
        <v>0.9</v>
      </c>
      <c r="Q155" s="11">
        <f t="shared" si="4"/>
        <v>0.4</v>
      </c>
    </row>
    <row r="156" spans="1:17" ht="15" thickBot="1" x14ac:dyDescent="0.35">
      <c r="A156" s="14">
        <v>150</v>
      </c>
      <c r="B156" s="23" t="s">
        <v>227</v>
      </c>
      <c r="C156" s="9" t="s">
        <v>109</v>
      </c>
      <c r="D156" s="9" t="s">
        <v>17</v>
      </c>
      <c r="E156" s="12">
        <v>318.60000000000002</v>
      </c>
      <c r="F156" s="12">
        <v>484</v>
      </c>
      <c r="G156" s="12">
        <v>-2.2000000000000002</v>
      </c>
      <c r="H156" s="12">
        <v>-3</v>
      </c>
      <c r="I156" s="12">
        <v>-1.7</v>
      </c>
      <c r="J156" s="12">
        <v>-3.5</v>
      </c>
      <c r="K156" s="12">
        <v>-0.3</v>
      </c>
      <c r="L156" s="12">
        <v>-1.6</v>
      </c>
      <c r="M156" s="12">
        <v>-12.2</v>
      </c>
      <c r="N156" s="12">
        <v>12.2</v>
      </c>
      <c r="O156" s="12">
        <v>1</v>
      </c>
      <c r="P156" s="11" t="e">
        <f>VLOOKUP(B156,Sheet2!$B$2:$O$157,14,FALSE)</f>
        <v>#N/A</v>
      </c>
      <c r="Q156" s="11" t="e">
        <f t="shared" si="4"/>
        <v>#N/A</v>
      </c>
    </row>
    <row r="157" spans="1:17" ht="15" thickBot="1" x14ac:dyDescent="0.35">
      <c r="A157" s="14">
        <v>155</v>
      </c>
      <c r="B157" s="23" t="s">
        <v>232</v>
      </c>
      <c r="C157" s="9" t="s">
        <v>129</v>
      </c>
      <c r="D157" s="9" t="s">
        <v>28</v>
      </c>
      <c r="E157" s="12">
        <v>451.2</v>
      </c>
      <c r="F157" s="12">
        <v>448</v>
      </c>
      <c r="G157" s="12">
        <v>-2.9</v>
      </c>
      <c r="H157" s="12">
        <v>-4.7</v>
      </c>
      <c r="I157" s="12">
        <v>-2.6</v>
      </c>
      <c r="J157" s="12">
        <v>-1.6</v>
      </c>
      <c r="K157" s="12">
        <v>0.2</v>
      </c>
      <c r="L157" s="12">
        <v>-1.4</v>
      </c>
      <c r="M157" s="12">
        <v>-13</v>
      </c>
      <c r="N157" s="12">
        <v>13</v>
      </c>
      <c r="O157" s="12">
        <v>1</v>
      </c>
      <c r="P157" s="11" t="e">
        <f>VLOOKUP(B157,Sheet2!$B$2:$O$157,14,FALSE)</f>
        <v>#N/A</v>
      </c>
      <c r="Q157" s="11" t="e">
        <f t="shared" si="4"/>
        <v>#N/A</v>
      </c>
    </row>
  </sheetData>
  <autoFilter ref="Q1:Q157" xr:uid="{753F2189-B558-4020-8A76-0349BD4AD50E}">
    <sortState ref="A2:Q157">
      <sortCondition ref="Q1:Q157"/>
    </sortState>
  </autoFilter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4C7DC-C14C-49A6-BAE0-09D0B8DB64F5}">
  <dimension ref="A1:Y160"/>
  <sheetViews>
    <sheetView tabSelected="1" workbookViewId="0">
      <pane ySplit="1" topLeftCell="A26" activePane="bottomLeft" state="frozen"/>
      <selection pane="bottomLeft" activeCell="S1" sqref="S1:S1048576"/>
    </sheetView>
  </sheetViews>
  <sheetFormatPr defaultRowHeight="14.4" x14ac:dyDescent="0.3"/>
  <cols>
    <col min="2" max="2" width="19.21875" customWidth="1"/>
    <col min="7" max="15" width="8.88671875" style="22"/>
    <col min="16" max="16" width="13.21875" style="22" customWidth="1"/>
    <col min="17" max="17" width="12.109375" style="22" customWidth="1"/>
    <col min="20" max="20" width="11.44140625" style="30" customWidth="1"/>
    <col min="22" max="22" width="8.88671875" style="27"/>
    <col min="24" max="24" width="8.88671875" style="27"/>
    <col min="25" max="25" width="17.33203125" customWidth="1"/>
  </cols>
  <sheetData>
    <row r="1" spans="1:25" ht="72.599999999999994" thickBot="1" x14ac:dyDescent="0.3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19" t="s">
        <v>6</v>
      </c>
      <c r="H1" s="19" t="s">
        <v>7</v>
      </c>
      <c r="I1" s="19" t="s">
        <v>8</v>
      </c>
      <c r="J1" s="19" t="s">
        <v>9</v>
      </c>
      <c r="K1" s="19" t="s">
        <v>10</v>
      </c>
      <c r="L1" s="19" t="s">
        <v>11</v>
      </c>
      <c r="M1" s="19" t="s">
        <v>12</v>
      </c>
      <c r="N1" s="19" t="s">
        <v>13</v>
      </c>
      <c r="O1" s="19" t="s">
        <v>14</v>
      </c>
      <c r="P1" s="25" t="s">
        <v>295</v>
      </c>
      <c r="Q1" s="25" t="s">
        <v>290</v>
      </c>
      <c r="R1" s="25" t="s">
        <v>291</v>
      </c>
      <c r="S1" s="25" t="s">
        <v>296</v>
      </c>
      <c r="T1" s="28" t="s">
        <v>297</v>
      </c>
      <c r="U1" s="25" t="s">
        <v>298</v>
      </c>
      <c r="V1" s="26" t="s">
        <v>299</v>
      </c>
      <c r="W1" s="25" t="s">
        <v>300</v>
      </c>
      <c r="X1" s="26" t="s">
        <v>301</v>
      </c>
    </row>
    <row r="2" spans="1:25" ht="15" thickBot="1" x14ac:dyDescent="0.35">
      <c r="A2" s="4">
        <v>1</v>
      </c>
      <c r="B2" s="23" t="s">
        <v>31</v>
      </c>
      <c r="C2" s="5" t="s">
        <v>32</v>
      </c>
      <c r="D2" s="5" t="s">
        <v>17</v>
      </c>
      <c r="E2" s="6">
        <v>1.8</v>
      </c>
      <c r="F2" s="6">
        <v>675</v>
      </c>
      <c r="G2" s="20">
        <v>5.5</v>
      </c>
      <c r="H2" s="20">
        <v>11.9</v>
      </c>
      <c r="I2" s="20">
        <v>16</v>
      </c>
      <c r="J2" s="20">
        <v>6.9</v>
      </c>
      <c r="K2" s="20">
        <v>11</v>
      </c>
      <c r="L2" s="20">
        <v>9.6</v>
      </c>
      <c r="M2" s="20">
        <v>60.9</v>
      </c>
      <c r="N2" s="20">
        <v>13.8</v>
      </c>
      <c r="O2" s="20">
        <v>75.7</v>
      </c>
      <c r="P2" s="22">
        <f>IF(H2&lt;0,1.2*H2,H2)+IF(G2&lt;0,1.2*G2,G2)+IF(I2&lt;0,1.2*I2,I2)+IF(J2&lt;0,1.2*J2,J2)+IF(K2&lt;0,1.2*K2,K2)+IF(L2&lt;0,1.2*L2,L2)</f>
        <v>60.9</v>
      </c>
      <c r="Q2" s="22">
        <f>_xlfn.VAR.P(G2:L2)</f>
        <v>11.74916666666666</v>
      </c>
      <c r="R2" s="22">
        <f>AVERAGE(G2:L2)</f>
        <v>10.15</v>
      </c>
      <c r="S2" s="22">
        <f>P2/6</f>
        <v>10.15</v>
      </c>
      <c r="T2" s="29">
        <f>S2+N2/6-SQRT(Q2)/6</f>
        <v>11.878715709352393</v>
      </c>
      <c r="U2" s="22">
        <f>S2+N2/6-Q2/6</f>
        <v>10.491805555555558</v>
      </c>
      <c r="V2" s="27">
        <f>RANK(T2,T:T)</f>
        <v>1</v>
      </c>
      <c r="W2" s="27">
        <f>RANK(U2,U:U)</f>
        <v>1</v>
      </c>
      <c r="X2" s="27">
        <f>V2-W2</f>
        <v>0</v>
      </c>
      <c r="Y2" s="24"/>
    </row>
    <row r="3" spans="1:25" ht="15" thickBot="1" x14ac:dyDescent="0.35">
      <c r="A3" s="4">
        <v>2</v>
      </c>
      <c r="B3" s="23" t="s">
        <v>54</v>
      </c>
      <c r="C3" s="5" t="s">
        <v>32</v>
      </c>
      <c r="D3" s="5" t="s">
        <v>35</v>
      </c>
      <c r="E3" s="6">
        <v>43.5</v>
      </c>
      <c r="F3" s="6">
        <v>650</v>
      </c>
      <c r="G3" s="20">
        <v>11.3</v>
      </c>
      <c r="H3" s="20">
        <v>8.9</v>
      </c>
      <c r="I3" s="20">
        <v>-2.8</v>
      </c>
      <c r="J3" s="20">
        <v>12.9</v>
      </c>
      <c r="K3" s="20">
        <v>6.6</v>
      </c>
      <c r="L3" s="20">
        <v>11.5</v>
      </c>
      <c r="M3" s="20">
        <v>48.3</v>
      </c>
      <c r="N3" s="20">
        <v>13.4</v>
      </c>
      <c r="O3" s="20">
        <v>62.6</v>
      </c>
      <c r="P3" s="22">
        <f>IF(H3&lt;0,1.2*H3,H3)+IF(G3&lt;0,1.2*G3,G3)+IF(I3&lt;0,1.2*I3,I3)+IF(J3&lt;0,1.2*J3,J3)+IF(K3&lt;0,1.2*K3,K3)+IF(L3&lt;0,1.2*L3,L3)</f>
        <v>47.84</v>
      </c>
      <c r="Q3" s="22">
        <f>_xlfn.VAR.P(G3:L3)</f>
        <v>27.755555555555549</v>
      </c>
      <c r="R3" s="22">
        <f>AVERAGE(G3:L3)</f>
        <v>8.0666666666666682</v>
      </c>
      <c r="S3" s="22">
        <f>P3/6</f>
        <v>7.9733333333333336</v>
      </c>
      <c r="T3" s="29">
        <f>S3+N3/6-SQRT(Q3)/6</f>
        <v>9.3286076399942068</v>
      </c>
      <c r="U3" s="22">
        <f>S3+N3/6-Q3/6</f>
        <v>5.5807407407407421</v>
      </c>
      <c r="V3" s="27">
        <f>RANK(T3,T:T)</f>
        <v>2</v>
      </c>
      <c r="W3" s="27">
        <f>RANK(U3,U:U)</f>
        <v>6</v>
      </c>
      <c r="X3" s="27">
        <f>V3-W3</f>
        <v>-4</v>
      </c>
    </row>
    <row r="4" spans="1:25" ht="15" thickBot="1" x14ac:dyDescent="0.35">
      <c r="A4" s="4">
        <v>4</v>
      </c>
      <c r="B4" s="23" t="s">
        <v>39</v>
      </c>
      <c r="C4" s="5" t="s">
        <v>22</v>
      </c>
      <c r="D4" s="5" t="s">
        <v>40</v>
      </c>
      <c r="E4" s="6">
        <v>8.3000000000000007</v>
      </c>
      <c r="F4" s="6">
        <v>599</v>
      </c>
      <c r="G4" s="20">
        <v>5.2</v>
      </c>
      <c r="H4" s="20">
        <v>6.2</v>
      </c>
      <c r="I4" s="20">
        <v>2.7</v>
      </c>
      <c r="J4" s="20">
        <v>9.9</v>
      </c>
      <c r="K4" s="20">
        <v>9.3000000000000007</v>
      </c>
      <c r="L4" s="20">
        <v>12.8</v>
      </c>
      <c r="M4" s="20">
        <v>46.2</v>
      </c>
      <c r="N4" s="20">
        <v>9.4</v>
      </c>
      <c r="O4" s="20">
        <v>56.6</v>
      </c>
      <c r="P4" s="22">
        <f>IF(H4&lt;0,1.2*H4,H4)+IF(G4&lt;0,1.2*G4,G4)+IF(I4&lt;0,1.2*I4,I4)+IF(J4&lt;0,1.2*J4,J4)+IF(K4&lt;0,1.2*K4,K4)+IF(L4&lt;0,1.2*L4,L4)</f>
        <v>46.099999999999994</v>
      </c>
      <c r="Q4" s="22">
        <f>_xlfn.VAR.P(G4:L4)</f>
        <v>11.15138888888891</v>
      </c>
      <c r="R4" s="22">
        <f>AVERAGE(G4:L4)</f>
        <v>7.6833333333333327</v>
      </c>
      <c r="S4" s="22">
        <f>P4/6</f>
        <v>7.6833333333333327</v>
      </c>
      <c r="T4" s="29">
        <f>S4+N4/6-SQRT(Q4)/6</f>
        <v>8.6934384108931546</v>
      </c>
      <c r="U4" s="22">
        <f>S4+N4/6-Q4/6</f>
        <v>7.3914351851851814</v>
      </c>
      <c r="V4" s="27">
        <f>RANK(T4,T:T)</f>
        <v>4</v>
      </c>
      <c r="W4" s="27">
        <f>RANK(U4,U:U)</f>
        <v>3</v>
      </c>
      <c r="X4" s="27">
        <f>V4-W4</f>
        <v>1</v>
      </c>
    </row>
    <row r="5" spans="1:25" ht="15" thickBot="1" x14ac:dyDescent="0.35">
      <c r="A5" s="4">
        <v>3</v>
      </c>
      <c r="B5" s="23" t="s">
        <v>41</v>
      </c>
      <c r="C5" s="5" t="s">
        <v>34</v>
      </c>
      <c r="D5" s="5" t="s">
        <v>180</v>
      </c>
      <c r="E5" s="6">
        <v>10.4</v>
      </c>
      <c r="F5" s="6">
        <v>625</v>
      </c>
      <c r="G5" s="20">
        <v>6.7</v>
      </c>
      <c r="H5" s="20">
        <v>9.6</v>
      </c>
      <c r="I5" s="20">
        <v>0.1</v>
      </c>
      <c r="J5" s="20">
        <v>7.8</v>
      </c>
      <c r="K5" s="20">
        <v>9.6</v>
      </c>
      <c r="L5" s="20">
        <v>10.199999999999999</v>
      </c>
      <c r="M5" s="20">
        <v>44</v>
      </c>
      <c r="N5" s="20">
        <v>13.8</v>
      </c>
      <c r="O5" s="20">
        <v>58.8</v>
      </c>
      <c r="P5" s="22">
        <f>IF(H5&lt;0,1.2*H5,H5)+IF(G5&lt;0,1.2*G5,G5)+IF(I5&lt;0,1.2*I5,I5)+IF(J5&lt;0,1.2*J5,J5)+IF(K5&lt;0,1.2*K5,K5)+IF(L5&lt;0,1.2*L5,L5)</f>
        <v>44</v>
      </c>
      <c r="Q5" s="22">
        <f>_xlfn.VAR.P(G5:L5)</f>
        <v>11.905555555555566</v>
      </c>
      <c r="R5" s="22">
        <f>AVERAGE(G5:L5)</f>
        <v>7.333333333333333</v>
      </c>
      <c r="S5" s="22">
        <f>P5/6</f>
        <v>7.333333333333333</v>
      </c>
      <c r="T5" s="29">
        <f>S5+N5/6-SQRT(Q5)/6</f>
        <v>9.0582595323797417</v>
      </c>
      <c r="U5" s="22">
        <f>S5+N5/6-Q5/6</f>
        <v>7.6490740740740719</v>
      </c>
      <c r="V5" s="27">
        <f>RANK(T5,T:T)</f>
        <v>3</v>
      </c>
      <c r="W5" s="27">
        <f>RANK(U5,U:U)</f>
        <v>2</v>
      </c>
      <c r="X5" s="27">
        <f>V5-W5</f>
        <v>1</v>
      </c>
    </row>
    <row r="6" spans="1:25" ht="15" thickBot="1" x14ac:dyDescent="0.35">
      <c r="A6" s="4">
        <v>5</v>
      </c>
      <c r="B6" s="23" t="s">
        <v>33</v>
      </c>
      <c r="C6" s="5" t="s">
        <v>34</v>
      </c>
      <c r="D6" s="5" t="s">
        <v>35</v>
      </c>
      <c r="E6" s="6">
        <v>14.6</v>
      </c>
      <c r="F6" s="6">
        <v>656</v>
      </c>
      <c r="G6" s="20">
        <v>4.8</v>
      </c>
      <c r="H6" s="20">
        <v>9.8000000000000007</v>
      </c>
      <c r="I6" s="20">
        <v>2.2000000000000002</v>
      </c>
      <c r="J6" s="20">
        <v>2.2999999999999998</v>
      </c>
      <c r="K6" s="20">
        <v>10.9</v>
      </c>
      <c r="L6" s="20">
        <v>8.8000000000000007</v>
      </c>
      <c r="M6" s="20">
        <v>38.700000000000003</v>
      </c>
      <c r="N6" s="20">
        <v>13.4</v>
      </c>
      <c r="O6" s="20">
        <v>53.1</v>
      </c>
      <c r="P6" s="22">
        <f>IF(H6&lt;0,1.2*H6,H6)+IF(G6&lt;0,1.2*G6,G6)+IF(I6&lt;0,1.2*I6,I6)+IF(J6&lt;0,1.2*J6,J6)+IF(K6&lt;0,1.2*K6,K6)+IF(L6&lt;0,1.2*L6,L6)</f>
        <v>38.799999999999997</v>
      </c>
      <c r="Q6" s="22">
        <f>_xlfn.VAR.P(G6:L6)</f>
        <v>12.425555555555567</v>
      </c>
      <c r="R6" s="22">
        <f>AVERAGE(G6:L6)</f>
        <v>6.4666666666666659</v>
      </c>
      <c r="S6" s="22">
        <f>P6/6</f>
        <v>6.4666666666666659</v>
      </c>
      <c r="T6" s="29">
        <f>S6+N6/6-SQRT(Q6)/6</f>
        <v>8.1125016417149283</v>
      </c>
      <c r="U6" s="22">
        <f>S6+N6/6-Q6/6</f>
        <v>6.6290740740740715</v>
      </c>
      <c r="V6" s="27">
        <f>RANK(T6,T:T)</f>
        <v>5</v>
      </c>
      <c r="W6" s="27">
        <f>RANK(U6,U:U)</f>
        <v>4</v>
      </c>
      <c r="X6" s="27">
        <f>V6-W6</f>
        <v>1</v>
      </c>
    </row>
    <row r="7" spans="1:25" ht="15" thickBot="1" x14ac:dyDescent="0.35">
      <c r="A7" s="4">
        <v>6</v>
      </c>
      <c r="B7" s="23" t="s">
        <v>44</v>
      </c>
      <c r="C7" s="5" t="s">
        <v>45</v>
      </c>
      <c r="D7" s="5" t="s">
        <v>20</v>
      </c>
      <c r="E7" s="6">
        <v>4.2</v>
      </c>
      <c r="F7" s="6">
        <v>638</v>
      </c>
      <c r="G7" s="20">
        <v>5.7</v>
      </c>
      <c r="H7" s="20">
        <v>4.5</v>
      </c>
      <c r="I7" s="20">
        <v>7.4</v>
      </c>
      <c r="J7" s="20">
        <v>4</v>
      </c>
      <c r="K7" s="20">
        <v>0.1</v>
      </c>
      <c r="L7" s="20">
        <v>2.9</v>
      </c>
      <c r="M7" s="20">
        <v>24.7</v>
      </c>
      <c r="N7" s="20">
        <v>13.8</v>
      </c>
      <c r="O7" s="20">
        <v>39.5</v>
      </c>
      <c r="P7" s="22">
        <f>IF(H7&lt;0,1.2*H7,H7)+IF(G7&lt;0,1.2*G7,G7)+IF(I7&lt;0,1.2*I7,I7)+IF(J7&lt;0,1.2*J7,J7)+IF(K7&lt;0,1.2*K7,K7)+IF(L7&lt;0,1.2*L7,L7)</f>
        <v>24.6</v>
      </c>
      <c r="Q7" s="22">
        <f>_xlfn.VAR.P(G7:L7)</f>
        <v>5.1766666666666667</v>
      </c>
      <c r="R7" s="22">
        <f>AVERAGE(G7:L7)</f>
        <v>4.1000000000000005</v>
      </c>
      <c r="S7" s="22">
        <f>P7/6</f>
        <v>4.1000000000000005</v>
      </c>
      <c r="T7" s="29">
        <f>S7+N7/6-SQRT(Q7)/6</f>
        <v>6.0207951789648551</v>
      </c>
      <c r="U7" s="22">
        <f>S7+N7/6-Q7/6</f>
        <v>5.5372222222222227</v>
      </c>
      <c r="V7" s="27">
        <f>RANK(T7,T:T)</f>
        <v>7</v>
      </c>
      <c r="W7" s="27">
        <f>RANK(U7,U:U)</f>
        <v>7</v>
      </c>
      <c r="X7" s="27">
        <f>V7-W7</f>
        <v>0</v>
      </c>
    </row>
    <row r="8" spans="1:25" ht="15" thickBot="1" x14ac:dyDescent="0.35">
      <c r="A8" s="4">
        <v>8</v>
      </c>
      <c r="B8" s="23" t="s">
        <v>38</v>
      </c>
      <c r="C8" s="5" t="s">
        <v>30</v>
      </c>
      <c r="D8" s="5" t="s">
        <v>20</v>
      </c>
      <c r="E8" s="6">
        <v>6.2</v>
      </c>
      <c r="F8" s="6">
        <v>609</v>
      </c>
      <c r="G8" s="20">
        <v>6.8</v>
      </c>
      <c r="H8" s="20">
        <v>3.2</v>
      </c>
      <c r="I8" s="20">
        <v>5.0999999999999996</v>
      </c>
      <c r="J8" s="20">
        <v>2.2999999999999998</v>
      </c>
      <c r="K8" s="20">
        <v>3.9</v>
      </c>
      <c r="L8" s="20">
        <v>2.7</v>
      </c>
      <c r="M8" s="20">
        <v>24.1</v>
      </c>
      <c r="N8" s="20">
        <v>13.8</v>
      </c>
      <c r="O8" s="20">
        <v>38.9</v>
      </c>
      <c r="P8" s="22">
        <f>IF(H8&lt;0,1.2*H8,H8)+IF(G8&lt;0,1.2*G8,G8)+IF(I8&lt;0,1.2*I8,I8)+IF(J8&lt;0,1.2*J8,J8)+IF(K8&lt;0,1.2*K8,K8)+IF(L8&lt;0,1.2*L8,L8)</f>
        <v>23.999999999999996</v>
      </c>
      <c r="Q8" s="22">
        <f>_xlfn.VAR.P(G8:L8)</f>
        <v>2.3800000000000079</v>
      </c>
      <c r="R8" s="22">
        <f>AVERAGE(G8:L8)</f>
        <v>3.9999999999999996</v>
      </c>
      <c r="S8" s="22">
        <f>P8/6</f>
        <v>3.9999999999999996</v>
      </c>
      <c r="T8" s="29">
        <f>S8+N8/6-SQRT(Q8)/6</f>
        <v>6.0428791896576408</v>
      </c>
      <c r="U8" s="22">
        <f>S8+N8/6-Q8/6</f>
        <v>5.9033333333333315</v>
      </c>
      <c r="V8" s="27">
        <f>RANK(T8,T:T)</f>
        <v>6</v>
      </c>
      <c r="W8" s="27">
        <f>RANK(U8,U:U)</f>
        <v>5</v>
      </c>
      <c r="X8" s="27">
        <f>V8-W8</f>
        <v>1</v>
      </c>
    </row>
    <row r="9" spans="1:25" ht="15" thickBot="1" x14ac:dyDescent="0.35">
      <c r="A9" s="4">
        <v>7</v>
      </c>
      <c r="B9" s="23" t="s">
        <v>60</v>
      </c>
      <c r="C9" s="5" t="s">
        <v>61</v>
      </c>
      <c r="D9" s="5" t="s">
        <v>124</v>
      </c>
      <c r="E9" s="6">
        <v>53.2</v>
      </c>
      <c r="F9" s="6">
        <v>460</v>
      </c>
      <c r="G9" s="20">
        <v>4</v>
      </c>
      <c r="H9" s="20">
        <v>1.9</v>
      </c>
      <c r="I9" s="20">
        <v>-2.5</v>
      </c>
      <c r="J9" s="20">
        <v>4</v>
      </c>
      <c r="K9" s="20">
        <v>6.2</v>
      </c>
      <c r="L9" s="20">
        <v>10.7</v>
      </c>
      <c r="M9" s="20">
        <v>24.3</v>
      </c>
      <c r="N9" s="20">
        <v>13.8</v>
      </c>
      <c r="O9" s="20">
        <v>39.1</v>
      </c>
      <c r="P9" s="22">
        <f>IF(H9&lt;0,1.2*H9,H9)+IF(G9&lt;0,1.2*G9,G9)+IF(I9&lt;0,1.2*I9,I9)+IF(J9&lt;0,1.2*J9,J9)+IF(K9&lt;0,1.2*K9,K9)+IF(L9&lt;0,1.2*L9,L9)</f>
        <v>23.8</v>
      </c>
      <c r="Q9" s="22">
        <f>_xlfn.VAR.P(G9:L9)</f>
        <v>16.0625</v>
      </c>
      <c r="R9" s="22">
        <f>AVERAGE(G9:L9)</f>
        <v>4.05</v>
      </c>
      <c r="S9" s="22">
        <f>P9/6</f>
        <v>3.9666666666666668</v>
      </c>
      <c r="T9" s="29">
        <f>S9+N9/6-SQRT(Q9)/6</f>
        <v>5.5986991857549429</v>
      </c>
      <c r="U9" s="22">
        <f>S9+N9/6-Q9/6</f>
        <v>3.589583333333334</v>
      </c>
      <c r="V9" s="27">
        <f>RANK(T9,T:T)</f>
        <v>9</v>
      </c>
      <c r="W9" s="27">
        <f>RANK(U9,U:U)</f>
        <v>12</v>
      </c>
      <c r="X9" s="27">
        <f>V9-W9</f>
        <v>-3</v>
      </c>
    </row>
    <row r="10" spans="1:25" ht="15" thickBot="1" x14ac:dyDescent="0.35">
      <c r="A10" s="4">
        <v>9</v>
      </c>
      <c r="B10" s="23" t="s">
        <v>116</v>
      </c>
      <c r="C10" s="5" t="s">
        <v>90</v>
      </c>
      <c r="D10" s="5" t="s">
        <v>20</v>
      </c>
      <c r="E10" s="6">
        <v>53.6</v>
      </c>
      <c r="F10" s="6">
        <v>580</v>
      </c>
      <c r="G10" s="20">
        <v>0.3</v>
      </c>
      <c r="H10" s="20">
        <v>6.4</v>
      </c>
      <c r="I10" s="20">
        <v>10.7</v>
      </c>
      <c r="J10" s="20">
        <v>1.5</v>
      </c>
      <c r="K10" s="20">
        <v>2</v>
      </c>
      <c r="L10" s="20">
        <v>2.8</v>
      </c>
      <c r="M10" s="20">
        <v>23.7</v>
      </c>
      <c r="N10" s="20">
        <v>13.8</v>
      </c>
      <c r="O10" s="20">
        <v>38.5</v>
      </c>
      <c r="P10" s="22">
        <f>IF(H10&lt;0,1.2*H10,H10)+IF(G10&lt;0,1.2*G10,G10)+IF(I10&lt;0,1.2*I10,I10)+IF(J10&lt;0,1.2*J10,J10)+IF(K10&lt;0,1.2*K10,K10)+IF(L10&lt;0,1.2*L10,L10)</f>
        <v>23.7</v>
      </c>
      <c r="Q10" s="22">
        <f>_xlfn.VAR.P(G10:L10)</f>
        <v>12.669166666666667</v>
      </c>
      <c r="R10" s="22">
        <f>AVERAGE(G10:L10)</f>
        <v>3.9499999999999997</v>
      </c>
      <c r="S10" s="22">
        <f>P10/6</f>
        <v>3.9499999999999997</v>
      </c>
      <c r="T10" s="29">
        <f>S10+N10/6-SQRT(Q10)/6</f>
        <v>5.6567704522730713</v>
      </c>
      <c r="U10" s="22">
        <f>S10+N10/6-Q10/6</f>
        <v>4.1384722222222221</v>
      </c>
      <c r="V10" s="27">
        <f>RANK(T10,T:T)</f>
        <v>8</v>
      </c>
      <c r="W10" s="27">
        <f>RANK(U10,U:U)</f>
        <v>10</v>
      </c>
      <c r="X10" s="27">
        <f>V10-W10</f>
        <v>-2</v>
      </c>
    </row>
    <row r="11" spans="1:25" ht="15" thickBot="1" x14ac:dyDescent="0.35">
      <c r="A11" s="4">
        <v>10</v>
      </c>
      <c r="B11" s="23" t="s">
        <v>36</v>
      </c>
      <c r="C11" s="5" t="s">
        <v>37</v>
      </c>
      <c r="D11" s="5" t="s">
        <v>28</v>
      </c>
      <c r="E11" s="6">
        <v>19.600000000000001</v>
      </c>
      <c r="F11" s="6">
        <v>577</v>
      </c>
      <c r="G11" s="20">
        <v>7</v>
      </c>
      <c r="H11" s="20">
        <v>2.5</v>
      </c>
      <c r="I11" s="20">
        <v>-2</v>
      </c>
      <c r="J11" s="20">
        <v>9.9</v>
      </c>
      <c r="K11" s="20">
        <v>-1.7</v>
      </c>
      <c r="L11" s="20">
        <v>4.3</v>
      </c>
      <c r="M11" s="20">
        <v>20.100000000000001</v>
      </c>
      <c r="N11" s="20">
        <v>13.4</v>
      </c>
      <c r="O11" s="20">
        <v>34.5</v>
      </c>
      <c r="P11" s="22">
        <f>IF(H11&lt;0,1.2*H11,H11)+IF(G11&lt;0,1.2*G11,G11)+IF(I11&lt;0,1.2*I11,I11)+IF(J11&lt;0,1.2*J11,J11)+IF(K11&lt;0,1.2*K11,K11)+IF(L11&lt;0,1.2*L11,L11)</f>
        <v>19.260000000000002</v>
      </c>
      <c r="Q11" s="22">
        <f>_xlfn.VAR.P(G11:L11)</f>
        <v>18.662222222222219</v>
      </c>
      <c r="R11" s="22">
        <f>AVERAGE(G11:L11)</f>
        <v>3.3333333333333335</v>
      </c>
      <c r="S11" s="22">
        <f>P11/6</f>
        <v>3.2100000000000004</v>
      </c>
      <c r="T11" s="29">
        <f>S11+N11/6-SQRT(Q11)/6</f>
        <v>4.7233367626967819</v>
      </c>
      <c r="U11" s="22">
        <f>S11+N11/6-Q11/6</f>
        <v>2.3329629629629633</v>
      </c>
      <c r="V11" s="27">
        <f>RANK(T11,T:T)</f>
        <v>12</v>
      </c>
      <c r="W11" s="27">
        <f>RANK(U11,U:U)</f>
        <v>31</v>
      </c>
      <c r="X11" s="27">
        <f>V11-W11</f>
        <v>-19</v>
      </c>
    </row>
    <row r="12" spans="1:25" ht="15" thickBot="1" x14ac:dyDescent="0.35">
      <c r="A12" s="4">
        <v>11</v>
      </c>
      <c r="B12" s="23" t="s">
        <v>223</v>
      </c>
      <c r="C12" s="5" t="s">
        <v>120</v>
      </c>
      <c r="D12" s="5" t="s">
        <v>185</v>
      </c>
      <c r="E12" s="6">
        <v>186.3</v>
      </c>
      <c r="F12" s="6">
        <v>487</v>
      </c>
      <c r="G12" s="20">
        <v>4</v>
      </c>
      <c r="H12" s="20">
        <v>3.2</v>
      </c>
      <c r="I12" s="20">
        <v>2.7</v>
      </c>
      <c r="J12" s="20">
        <v>1.9</v>
      </c>
      <c r="K12" s="20">
        <v>1.8</v>
      </c>
      <c r="L12" s="20">
        <v>4.9000000000000004</v>
      </c>
      <c r="M12" s="20">
        <v>18.600000000000001</v>
      </c>
      <c r="N12" s="20">
        <v>13.8</v>
      </c>
      <c r="O12" s="20">
        <v>33.4</v>
      </c>
      <c r="P12" s="22">
        <f>IF(H12&lt;0,1.2*H12,H12)+IF(G12&lt;0,1.2*G12,G12)+IF(I12&lt;0,1.2*I12,I12)+IF(J12&lt;0,1.2*J12,J12)+IF(K12&lt;0,1.2*K12,K12)+IF(L12&lt;0,1.2*L12,L12)</f>
        <v>18.5</v>
      </c>
      <c r="Q12" s="22">
        <f>_xlfn.VAR.P(G12:L12)</f>
        <v>1.2247222222222247</v>
      </c>
      <c r="R12" s="22">
        <f>AVERAGE(G12:L12)</f>
        <v>3.0833333333333335</v>
      </c>
      <c r="S12" s="22">
        <f>P12/6</f>
        <v>3.0833333333333335</v>
      </c>
      <c r="T12" s="29">
        <f>S12+N12/6-SQRT(Q12)/6</f>
        <v>5.1988880522107337</v>
      </c>
      <c r="U12" s="22">
        <f>S12+N12/6-Q12/6</f>
        <v>5.1792129629629633</v>
      </c>
      <c r="V12" s="27">
        <f>RANK(T12,T:T)</f>
        <v>10</v>
      </c>
      <c r="W12" s="27">
        <f>RANK(U12,U:U)</f>
        <v>8</v>
      </c>
      <c r="X12" s="27">
        <f>V12-W12</f>
        <v>2</v>
      </c>
    </row>
    <row r="13" spans="1:25" ht="15" thickBot="1" x14ac:dyDescent="0.35">
      <c r="A13" s="4">
        <v>12</v>
      </c>
      <c r="B13" s="23" t="s">
        <v>18</v>
      </c>
      <c r="C13" s="5" t="s">
        <v>19</v>
      </c>
      <c r="D13" s="5" t="s">
        <v>20</v>
      </c>
      <c r="E13" s="6">
        <v>10.9</v>
      </c>
      <c r="F13" s="6">
        <v>638</v>
      </c>
      <c r="G13" s="20">
        <v>4</v>
      </c>
      <c r="H13" s="20">
        <v>2.2999999999999998</v>
      </c>
      <c r="I13" s="20">
        <v>-0.8</v>
      </c>
      <c r="J13" s="20">
        <v>3.6</v>
      </c>
      <c r="K13" s="20">
        <v>8</v>
      </c>
      <c r="L13" s="20">
        <v>1.4</v>
      </c>
      <c r="M13" s="20">
        <v>18.600000000000001</v>
      </c>
      <c r="N13" s="20">
        <v>13.8</v>
      </c>
      <c r="O13" s="20">
        <v>33.4</v>
      </c>
      <c r="P13" s="22">
        <f>IF(H13&lt;0,1.2*H13,H13)+IF(G13&lt;0,1.2*G13,G13)+IF(I13&lt;0,1.2*I13,I13)+IF(J13&lt;0,1.2*J13,J13)+IF(K13&lt;0,1.2*K13,K13)+IF(L13&lt;0,1.2*L13,L13)</f>
        <v>18.339999999999996</v>
      </c>
      <c r="Q13" s="22">
        <f>_xlfn.VAR.P(G13:L13)</f>
        <v>7.3013888888888863</v>
      </c>
      <c r="R13" s="22">
        <f>AVERAGE(G13:L13)</f>
        <v>3.0833333333333335</v>
      </c>
      <c r="S13" s="22">
        <f>P13/6</f>
        <v>3.0566666666666662</v>
      </c>
      <c r="T13" s="29">
        <f>S13+N13/6-SQRT(Q13)/6</f>
        <v>4.9063152949304509</v>
      </c>
      <c r="U13" s="22">
        <f>S13+N13/6-Q13/6</f>
        <v>4.1397685185185189</v>
      </c>
      <c r="V13" s="27">
        <f>RANK(T13,T:T)</f>
        <v>11</v>
      </c>
      <c r="W13" s="27">
        <f>RANK(U13,U:U)</f>
        <v>9</v>
      </c>
      <c r="X13" s="27">
        <f>V13-W13</f>
        <v>2</v>
      </c>
    </row>
    <row r="14" spans="1:25" ht="15" thickBot="1" x14ac:dyDescent="0.35">
      <c r="A14" s="4">
        <v>13</v>
      </c>
      <c r="B14" s="23" t="s">
        <v>52</v>
      </c>
      <c r="C14" s="5" t="s">
        <v>53</v>
      </c>
      <c r="D14" s="5" t="s">
        <v>17</v>
      </c>
      <c r="E14" s="6">
        <v>53</v>
      </c>
      <c r="F14" s="6">
        <v>652</v>
      </c>
      <c r="G14" s="20">
        <v>5</v>
      </c>
      <c r="H14" s="20">
        <v>5.7</v>
      </c>
      <c r="I14" s="20">
        <v>-3.1</v>
      </c>
      <c r="J14" s="20">
        <v>9.5</v>
      </c>
      <c r="K14" s="20">
        <v>0.8</v>
      </c>
      <c r="L14" s="20">
        <v>0.7</v>
      </c>
      <c r="M14" s="20">
        <v>18.5</v>
      </c>
      <c r="N14" s="20">
        <v>13.8</v>
      </c>
      <c r="O14" s="20">
        <v>33.299999999999997</v>
      </c>
      <c r="P14" s="22">
        <f>IF(H14&lt;0,1.2*H14,H14)+IF(G14&lt;0,1.2*G14,G14)+IF(I14&lt;0,1.2*I14,I14)+IF(J14&lt;0,1.2*J14,J14)+IF(K14&lt;0,1.2*K14,K14)+IF(L14&lt;0,1.2*L14,L14)</f>
        <v>17.98</v>
      </c>
      <c r="Q14" s="22">
        <f>_xlfn.VAR.P(G14:L14)</f>
        <v>16.803333333333335</v>
      </c>
      <c r="R14" s="22">
        <f>AVERAGE(G14:L14)</f>
        <v>3.1</v>
      </c>
      <c r="S14" s="22">
        <f>P14/6</f>
        <v>2.9966666666666666</v>
      </c>
      <c r="T14" s="29">
        <f>S14+N14/6-SQRT(Q14)/6</f>
        <v>4.6134688481256099</v>
      </c>
      <c r="U14" s="22">
        <f>S14+N14/6-Q14/6</f>
        <v>2.4961111111111109</v>
      </c>
      <c r="V14" s="27">
        <f>RANK(T14,T:T)</f>
        <v>13</v>
      </c>
      <c r="W14" s="27">
        <f>RANK(U14,U:U)</f>
        <v>28</v>
      </c>
      <c r="X14" s="27">
        <f>V14-W14</f>
        <v>-15</v>
      </c>
    </row>
    <row r="15" spans="1:25" ht="15" thickBot="1" x14ac:dyDescent="0.35">
      <c r="A15" s="4">
        <v>14</v>
      </c>
      <c r="B15" s="23" t="s">
        <v>64</v>
      </c>
      <c r="C15" s="5" t="s">
        <v>65</v>
      </c>
      <c r="D15" s="5" t="s">
        <v>235</v>
      </c>
      <c r="E15" s="6">
        <v>9.6</v>
      </c>
      <c r="F15" s="6">
        <v>623</v>
      </c>
      <c r="G15" s="20">
        <v>3.7</v>
      </c>
      <c r="H15" s="20">
        <v>2.7</v>
      </c>
      <c r="I15" s="20">
        <v>9.1999999999999993</v>
      </c>
      <c r="J15" s="20">
        <v>3.1</v>
      </c>
      <c r="K15" s="20">
        <v>-3.6</v>
      </c>
      <c r="L15" s="20">
        <v>2.1</v>
      </c>
      <c r="M15" s="20">
        <v>17.100000000000001</v>
      </c>
      <c r="N15" s="20">
        <v>13.8</v>
      </c>
      <c r="O15" s="20">
        <v>31.9</v>
      </c>
      <c r="P15" s="22">
        <f>IF(H15&lt;0,1.2*H15,H15)+IF(G15&lt;0,1.2*G15,G15)+IF(I15&lt;0,1.2*I15,I15)+IF(J15&lt;0,1.2*J15,J15)+IF(K15&lt;0,1.2*K15,K15)+IF(L15&lt;0,1.2*L15,L15)</f>
        <v>16.48</v>
      </c>
      <c r="Q15" s="22">
        <f>_xlfn.VAR.P(G15:L15)</f>
        <v>13.88222222222222</v>
      </c>
      <c r="R15" s="22">
        <f>AVERAGE(G15:L15)</f>
        <v>2.8666666666666667</v>
      </c>
      <c r="S15" s="22">
        <f>P15/6</f>
        <v>2.7466666666666666</v>
      </c>
      <c r="T15" s="29">
        <f>S15+N15/6-SQRT(Q15)/6</f>
        <v>4.4256857620080634</v>
      </c>
      <c r="U15" s="22">
        <f>S15+N15/6-Q15/6</f>
        <v>2.7329629629629637</v>
      </c>
      <c r="V15" s="27">
        <f>RANK(T15,T:T)</f>
        <v>14</v>
      </c>
      <c r="W15" s="27">
        <f>RANK(U15,U:U)</f>
        <v>25</v>
      </c>
      <c r="X15" s="27">
        <f>V15-W15</f>
        <v>-11</v>
      </c>
    </row>
    <row r="16" spans="1:25" ht="15" thickBot="1" x14ac:dyDescent="0.35">
      <c r="A16" s="4">
        <v>15</v>
      </c>
      <c r="B16" s="23" t="s">
        <v>86</v>
      </c>
      <c r="C16" s="5" t="s">
        <v>80</v>
      </c>
      <c r="D16" s="5" t="s">
        <v>20</v>
      </c>
      <c r="E16" s="6">
        <v>47.2</v>
      </c>
      <c r="F16" s="6">
        <v>559</v>
      </c>
      <c r="G16" s="20">
        <v>1.4</v>
      </c>
      <c r="H16" s="20">
        <v>3</v>
      </c>
      <c r="I16" s="20">
        <v>1.9</v>
      </c>
      <c r="J16" s="20">
        <v>6.1</v>
      </c>
      <c r="K16" s="20">
        <v>-2.4</v>
      </c>
      <c r="L16" s="20">
        <v>5.7</v>
      </c>
      <c r="M16" s="20">
        <v>15.7</v>
      </c>
      <c r="N16" s="20">
        <v>13.8</v>
      </c>
      <c r="O16" s="20">
        <v>30.5</v>
      </c>
      <c r="P16" s="22">
        <f>IF(H16&lt;0,1.2*H16,H16)+IF(G16&lt;0,1.2*G16,G16)+IF(I16&lt;0,1.2*I16,I16)+IF(J16&lt;0,1.2*J16,J16)+IF(K16&lt;0,1.2*K16,K16)+IF(L16&lt;0,1.2*L16,L16)</f>
        <v>15.219999999999999</v>
      </c>
      <c r="Q16" s="22">
        <f>_xlfn.VAR.P(G16:L16)</f>
        <v>8.1580555555555563</v>
      </c>
      <c r="R16" s="22">
        <f>AVERAGE(G16:L16)</f>
        <v>2.6166666666666667</v>
      </c>
      <c r="S16" s="22">
        <f>P16/6</f>
        <v>2.5366666666666666</v>
      </c>
      <c r="T16" s="29">
        <f>S16+N16/6-SQRT(Q16)/6</f>
        <v>4.3606281657857116</v>
      </c>
      <c r="U16" s="22">
        <f>S16+N16/6-Q16/6</f>
        <v>3.4769907407407405</v>
      </c>
      <c r="V16" s="27">
        <f>RANK(T16,T:T)</f>
        <v>16</v>
      </c>
      <c r="W16" s="27">
        <f>RANK(U16,U:U)</f>
        <v>14</v>
      </c>
      <c r="X16" s="27">
        <f>V16-W16</f>
        <v>2</v>
      </c>
    </row>
    <row r="17" spans="1:24" ht="15" thickBot="1" x14ac:dyDescent="0.35">
      <c r="A17" s="4">
        <v>17</v>
      </c>
      <c r="B17" s="23" t="s">
        <v>76</v>
      </c>
      <c r="C17" s="5" t="s">
        <v>61</v>
      </c>
      <c r="D17" s="5" t="s">
        <v>77</v>
      </c>
      <c r="E17" s="6">
        <v>32.6</v>
      </c>
      <c r="F17" s="6">
        <v>674</v>
      </c>
      <c r="G17" s="20">
        <v>3.7</v>
      </c>
      <c r="H17" s="20">
        <v>7.7</v>
      </c>
      <c r="I17" s="20">
        <v>1</v>
      </c>
      <c r="J17" s="20">
        <v>1.5</v>
      </c>
      <c r="K17" s="20">
        <v>1</v>
      </c>
      <c r="L17" s="20">
        <v>0.1</v>
      </c>
      <c r="M17" s="20">
        <v>15</v>
      </c>
      <c r="N17" s="20">
        <v>13.8</v>
      </c>
      <c r="O17" s="20">
        <v>29.8</v>
      </c>
      <c r="P17" s="22">
        <f>IF(H17&lt;0,1.2*H17,H17)+IF(G17&lt;0,1.2*G17,G17)+IF(I17&lt;0,1.2*I17,I17)+IF(J17&lt;0,1.2*J17,J17)+IF(K17&lt;0,1.2*K17,K17)+IF(L17&lt;0,1.2*L17,L17)</f>
        <v>15</v>
      </c>
      <c r="Q17" s="22">
        <f>_xlfn.VAR.P(G17:L17)</f>
        <v>6.6233333333333348</v>
      </c>
      <c r="R17" s="22">
        <f>AVERAGE(G17:L17)</f>
        <v>2.5</v>
      </c>
      <c r="S17" s="22">
        <f>P17/6</f>
        <v>2.5</v>
      </c>
      <c r="T17" s="29">
        <f>S17+N17/6-SQRT(Q17)/6</f>
        <v>4.3710693745120537</v>
      </c>
      <c r="U17" s="22">
        <f>S17+N17/6-Q17/6</f>
        <v>3.6961111111111116</v>
      </c>
      <c r="V17" s="27">
        <f>RANK(T17,T:T)</f>
        <v>15</v>
      </c>
      <c r="W17" s="27">
        <f>RANK(U17,U:U)</f>
        <v>11</v>
      </c>
      <c r="X17" s="27">
        <f>V17-W17</f>
        <v>4</v>
      </c>
    </row>
    <row r="18" spans="1:24" ht="15" thickBot="1" x14ac:dyDescent="0.35">
      <c r="A18" s="4">
        <v>18</v>
      </c>
      <c r="B18" s="23" t="s">
        <v>55</v>
      </c>
      <c r="C18" s="5" t="s">
        <v>32</v>
      </c>
      <c r="D18" s="5" t="s">
        <v>51</v>
      </c>
      <c r="E18" s="6">
        <v>20.7</v>
      </c>
      <c r="F18" s="6">
        <v>639</v>
      </c>
      <c r="G18" s="20">
        <v>3.3</v>
      </c>
      <c r="H18" s="20">
        <v>6.4</v>
      </c>
      <c r="I18" s="20">
        <v>-2.2000000000000002</v>
      </c>
      <c r="J18" s="20">
        <v>5.7</v>
      </c>
      <c r="K18" s="20">
        <v>-0.7</v>
      </c>
      <c r="L18" s="20">
        <v>2.9</v>
      </c>
      <c r="M18" s="20">
        <v>15.4</v>
      </c>
      <c r="N18" s="20">
        <v>13.2</v>
      </c>
      <c r="O18" s="20">
        <v>29.6</v>
      </c>
      <c r="P18" s="22">
        <f>IF(H18&lt;0,1.2*H18,H18)+IF(G18&lt;0,1.2*G18,G18)+IF(I18&lt;0,1.2*I18,I18)+IF(J18&lt;0,1.2*J18,J18)+IF(K18&lt;0,1.2*K18,K18)+IF(L18&lt;0,1.2*L18,L18)</f>
        <v>14.819999999999999</v>
      </c>
      <c r="Q18" s="22">
        <f>_xlfn.VAR.P(G18:L18)</f>
        <v>9.7588888888888885</v>
      </c>
      <c r="R18" s="22">
        <f>AVERAGE(G18:L18)</f>
        <v>2.5666666666666669</v>
      </c>
      <c r="S18" s="22">
        <f>P18/6</f>
        <v>2.4699999999999998</v>
      </c>
      <c r="T18" s="29">
        <f>S18+N18/6-SQRT(Q18)/6</f>
        <v>4.1493463272831157</v>
      </c>
      <c r="U18" s="22">
        <f>S18+N18/6-Q18/6</f>
        <v>3.0435185185185185</v>
      </c>
      <c r="V18" s="27">
        <f>RANK(T18,T:T)</f>
        <v>18</v>
      </c>
      <c r="W18" s="27">
        <f>RANK(U18,U:U)</f>
        <v>18</v>
      </c>
      <c r="X18" s="27">
        <f>V18-W18</f>
        <v>0</v>
      </c>
    </row>
    <row r="19" spans="1:24" ht="15" thickBot="1" x14ac:dyDescent="0.35">
      <c r="A19" s="4">
        <v>16</v>
      </c>
      <c r="B19" s="23" t="s">
        <v>118</v>
      </c>
      <c r="C19" s="5" t="s">
        <v>61</v>
      </c>
      <c r="D19" s="5" t="s">
        <v>17</v>
      </c>
      <c r="E19" s="6">
        <v>59</v>
      </c>
      <c r="F19" s="6">
        <v>580</v>
      </c>
      <c r="G19" s="20">
        <v>6.1</v>
      </c>
      <c r="H19" s="20">
        <v>5.3</v>
      </c>
      <c r="I19" s="20">
        <v>-0.8</v>
      </c>
      <c r="J19" s="20">
        <v>5.7</v>
      </c>
      <c r="K19" s="20">
        <v>-2.6</v>
      </c>
      <c r="L19" s="20">
        <v>1.8</v>
      </c>
      <c r="M19" s="20">
        <v>15.5</v>
      </c>
      <c r="N19" s="20">
        <v>13.8</v>
      </c>
      <c r="O19" s="20">
        <v>30.3</v>
      </c>
      <c r="P19" s="22">
        <f>IF(H19&lt;0,1.2*H19,H19)+IF(G19&lt;0,1.2*G19,G19)+IF(I19&lt;0,1.2*I19,I19)+IF(J19&lt;0,1.2*J19,J19)+IF(K19&lt;0,1.2*K19,K19)+IF(L19&lt;0,1.2*L19,L19)</f>
        <v>14.819999999999997</v>
      </c>
      <c r="Q19" s="22">
        <f>_xlfn.VAR.P(G19:L19)</f>
        <v>11.398055555555558</v>
      </c>
      <c r="R19" s="22">
        <f>AVERAGE(G19:L19)</f>
        <v>2.583333333333333</v>
      </c>
      <c r="S19" s="22">
        <f>P19/6</f>
        <v>2.4699999999999993</v>
      </c>
      <c r="T19" s="29">
        <f>S19+N19/6-SQRT(Q19)/6</f>
        <v>4.2073165594039681</v>
      </c>
      <c r="U19" s="22">
        <f>S19+N19/6-Q19/6</f>
        <v>2.8703240740740732</v>
      </c>
      <c r="V19" s="27">
        <f>RANK(T19,T:T)</f>
        <v>17</v>
      </c>
      <c r="W19" s="27">
        <f>RANK(U19,U:U)</f>
        <v>23</v>
      </c>
      <c r="X19" s="27">
        <f>V19-W19</f>
        <v>-6</v>
      </c>
    </row>
    <row r="20" spans="1:24" ht="15" thickBot="1" x14ac:dyDescent="0.35">
      <c r="A20" s="4">
        <v>19</v>
      </c>
      <c r="B20" s="23" t="s">
        <v>29</v>
      </c>
      <c r="C20" s="5" t="s">
        <v>30</v>
      </c>
      <c r="D20" s="5" t="s">
        <v>17</v>
      </c>
      <c r="E20" s="6">
        <v>14.6</v>
      </c>
      <c r="F20" s="6">
        <v>427</v>
      </c>
      <c r="G20" s="20">
        <v>3.3</v>
      </c>
      <c r="H20" s="20">
        <v>-0.1</v>
      </c>
      <c r="I20" s="20">
        <v>-3.1</v>
      </c>
      <c r="J20" s="20">
        <v>2.2999999999999998</v>
      </c>
      <c r="K20" s="20">
        <v>6.7</v>
      </c>
      <c r="L20" s="20">
        <v>5.4</v>
      </c>
      <c r="M20" s="20">
        <v>14.5</v>
      </c>
      <c r="N20" s="20">
        <v>13.8</v>
      </c>
      <c r="O20" s="20">
        <v>29.3</v>
      </c>
      <c r="P20" s="22">
        <f>IF(H20&lt;0,1.2*H20,H20)+IF(G20&lt;0,1.2*G20,G20)+IF(I20&lt;0,1.2*I20,I20)+IF(J20&lt;0,1.2*J20,J20)+IF(K20&lt;0,1.2*K20,K20)+IF(L20&lt;0,1.2*L20,L20)</f>
        <v>13.860000000000001</v>
      </c>
      <c r="Q20" s="22">
        <f>_xlfn.VAR.P(G20:L20)</f>
        <v>10.801388888888887</v>
      </c>
      <c r="R20" s="22">
        <f>AVERAGE(G20:L20)</f>
        <v>2.4166666666666665</v>
      </c>
      <c r="S20" s="22">
        <f>P20/6</f>
        <v>2.31</v>
      </c>
      <c r="T20" s="29">
        <f>S20+N20/6-SQRT(Q20)/6</f>
        <v>4.0622422248412047</v>
      </c>
      <c r="U20" s="22">
        <f>S20+N20/6-Q20/6</f>
        <v>2.8097685185185188</v>
      </c>
      <c r="V20" s="27">
        <f>RANK(T20,T:T)</f>
        <v>19</v>
      </c>
      <c r="W20" s="27">
        <f>RANK(U20,U:U)</f>
        <v>24</v>
      </c>
      <c r="X20" s="27">
        <f>V20-W20</f>
        <v>-5</v>
      </c>
    </row>
    <row r="21" spans="1:24" ht="15" thickBot="1" x14ac:dyDescent="0.35">
      <c r="A21" s="4">
        <v>20</v>
      </c>
      <c r="B21" s="23" t="s">
        <v>81</v>
      </c>
      <c r="C21" s="5" t="s">
        <v>37</v>
      </c>
      <c r="D21" s="5" t="s">
        <v>57</v>
      </c>
      <c r="E21" s="6">
        <v>33.700000000000003</v>
      </c>
      <c r="F21" s="6">
        <v>612</v>
      </c>
      <c r="G21" s="20">
        <v>3.7</v>
      </c>
      <c r="H21" s="20">
        <v>4.5</v>
      </c>
      <c r="I21" s="20">
        <v>4.5</v>
      </c>
      <c r="J21" s="20">
        <v>2.2999999999999998</v>
      </c>
      <c r="K21" s="20">
        <v>-1.9</v>
      </c>
      <c r="L21" s="20">
        <v>-0.5</v>
      </c>
      <c r="M21" s="20">
        <v>12.5</v>
      </c>
      <c r="N21" s="20">
        <v>13.8</v>
      </c>
      <c r="O21" s="20">
        <v>27.3</v>
      </c>
      <c r="P21" s="22">
        <f>IF(H21&lt;0,1.2*H21,H21)+IF(G21&lt;0,1.2*G21,G21)+IF(I21&lt;0,1.2*I21,I21)+IF(J21&lt;0,1.2*J21,J21)+IF(K21&lt;0,1.2*K21,K21)+IF(L21&lt;0,1.2*L21,L21)</f>
        <v>12.120000000000001</v>
      </c>
      <c r="Q21" s="22">
        <f>_xlfn.VAR.P(G21:L21)</f>
        <v>6.1466666666666656</v>
      </c>
      <c r="R21" s="22">
        <f>AVERAGE(G21:L21)</f>
        <v>2.1</v>
      </c>
      <c r="S21" s="22">
        <f>P21/6</f>
        <v>2.02</v>
      </c>
      <c r="T21" s="29">
        <f>S21+N21/6-SQRT(Q21)/6</f>
        <v>3.9067921337380658</v>
      </c>
      <c r="U21" s="22">
        <f>S21+N21/6-Q21/6</f>
        <v>3.295555555555556</v>
      </c>
      <c r="V21" s="27">
        <f>RANK(T21,T:T)</f>
        <v>20</v>
      </c>
      <c r="W21" s="27">
        <f>RANK(U21,U:U)</f>
        <v>16</v>
      </c>
      <c r="X21" s="27">
        <f>V21-W21</f>
        <v>4</v>
      </c>
    </row>
    <row r="22" spans="1:24" ht="15" thickBot="1" x14ac:dyDescent="0.35">
      <c r="A22" s="4">
        <v>21</v>
      </c>
      <c r="B22" s="23" t="s">
        <v>49</v>
      </c>
      <c r="C22" s="5" t="s">
        <v>50</v>
      </c>
      <c r="D22" s="5" t="s">
        <v>51</v>
      </c>
      <c r="E22" s="6">
        <v>20.399999999999999</v>
      </c>
      <c r="F22" s="6">
        <v>590</v>
      </c>
      <c r="G22" s="20">
        <v>5</v>
      </c>
      <c r="H22" s="20">
        <v>2.7</v>
      </c>
      <c r="I22" s="20">
        <v>-2.2000000000000002</v>
      </c>
      <c r="J22" s="20">
        <v>4</v>
      </c>
      <c r="K22" s="20">
        <v>0.2</v>
      </c>
      <c r="L22" s="20">
        <v>2.8</v>
      </c>
      <c r="M22" s="20">
        <v>12.4</v>
      </c>
      <c r="N22" s="20">
        <v>13.2</v>
      </c>
      <c r="O22" s="20">
        <v>26.6</v>
      </c>
      <c r="P22" s="22">
        <f>IF(H22&lt;0,1.2*H22,H22)+IF(G22&lt;0,1.2*G22,G22)+IF(I22&lt;0,1.2*I22,I22)+IF(J22&lt;0,1.2*J22,J22)+IF(K22&lt;0,1.2*K22,K22)+IF(L22&lt;0,1.2*L22,L22)</f>
        <v>12.059999999999999</v>
      </c>
      <c r="Q22" s="22">
        <f>_xlfn.VAR.P(G22:L22)</f>
        <v>5.8280555555555553</v>
      </c>
      <c r="R22" s="22">
        <f>AVERAGE(G22:L22)</f>
        <v>2.0833333333333335</v>
      </c>
      <c r="S22" s="22">
        <f>P22/6</f>
        <v>2.0099999999999998</v>
      </c>
      <c r="T22" s="29">
        <f>S22+N22/6-SQRT(Q22)/6</f>
        <v>3.8076438988920809</v>
      </c>
      <c r="U22" s="22">
        <f>S22+N22/6-Q22/6</f>
        <v>3.2386574074074064</v>
      </c>
      <c r="V22" s="27">
        <f>RANK(T22,T:T)</f>
        <v>21</v>
      </c>
      <c r="W22" s="27">
        <f>RANK(U22,U:U)</f>
        <v>17</v>
      </c>
      <c r="X22" s="27">
        <f>V22-W22</f>
        <v>4</v>
      </c>
    </row>
    <row r="23" spans="1:24" ht="15" thickBot="1" x14ac:dyDescent="0.35">
      <c r="A23" s="4">
        <v>32</v>
      </c>
      <c r="B23" s="23" t="s">
        <v>74</v>
      </c>
      <c r="C23" s="5" t="s">
        <v>34</v>
      </c>
      <c r="D23" s="5" t="s">
        <v>75</v>
      </c>
      <c r="E23" s="6">
        <v>134.80000000000001</v>
      </c>
      <c r="F23" s="6">
        <v>515</v>
      </c>
      <c r="G23" s="20">
        <v>5.7</v>
      </c>
      <c r="H23" s="20">
        <v>3</v>
      </c>
      <c r="I23" s="20">
        <v>-2.8</v>
      </c>
      <c r="J23" s="20">
        <v>6.1</v>
      </c>
      <c r="K23" s="20">
        <v>-1.2</v>
      </c>
      <c r="L23" s="20">
        <v>1.4</v>
      </c>
      <c r="M23" s="20">
        <v>12.2</v>
      </c>
      <c r="N23" s="20">
        <v>9.4</v>
      </c>
      <c r="O23" s="20">
        <v>22.6</v>
      </c>
      <c r="P23" s="22">
        <f>IF(H23&lt;0,1.2*H23,H23)+IF(G23&lt;0,1.2*G23,G23)+IF(I23&lt;0,1.2*I23,I23)+IF(J23&lt;0,1.2*J23,J23)+IF(K23&lt;0,1.2*K23,K23)+IF(L23&lt;0,1.2*L23,L23)</f>
        <v>11.4</v>
      </c>
      <c r="Q23" s="22">
        <f>_xlfn.VAR.P(G23:L23)</f>
        <v>10.855555555555551</v>
      </c>
      <c r="R23" s="22">
        <f>AVERAGE(G23:L23)</f>
        <v>2.0333333333333337</v>
      </c>
      <c r="S23" s="22">
        <f>P23/6</f>
        <v>1.9000000000000001</v>
      </c>
      <c r="T23" s="29">
        <f>S23+N23/6-SQRT(Q23)/6</f>
        <v>2.9175371647488193</v>
      </c>
      <c r="U23" s="22">
        <f>S23+N23/6-Q23/6</f>
        <v>1.6574074074074083</v>
      </c>
      <c r="V23" s="27">
        <f>RANK(T23,T:T)</f>
        <v>34</v>
      </c>
      <c r="W23" s="27">
        <f>RANK(U23,U:U)</f>
        <v>52</v>
      </c>
      <c r="X23" s="27">
        <f>V23-W23</f>
        <v>-18</v>
      </c>
    </row>
    <row r="24" spans="1:24" ht="15" thickBot="1" x14ac:dyDescent="0.35">
      <c r="A24" s="4">
        <v>23</v>
      </c>
      <c r="B24" s="23" t="s">
        <v>89</v>
      </c>
      <c r="C24" s="5" t="s">
        <v>90</v>
      </c>
      <c r="D24" s="5" t="s">
        <v>28</v>
      </c>
      <c r="E24" s="6">
        <v>132.4</v>
      </c>
      <c r="F24" s="6">
        <v>598</v>
      </c>
      <c r="G24" s="20">
        <v>4.4000000000000004</v>
      </c>
      <c r="H24" s="20">
        <v>1</v>
      </c>
      <c r="I24" s="20">
        <v>-0.5</v>
      </c>
      <c r="J24" s="20">
        <v>4</v>
      </c>
      <c r="K24" s="20">
        <v>-0.3</v>
      </c>
      <c r="L24" s="20">
        <v>2.6</v>
      </c>
      <c r="M24" s="20">
        <v>11.2</v>
      </c>
      <c r="N24" s="20">
        <v>13.4</v>
      </c>
      <c r="O24" s="20">
        <v>25.5</v>
      </c>
      <c r="P24" s="22">
        <f>IF(H24&lt;0,1.2*H24,H24)+IF(G24&lt;0,1.2*G24,G24)+IF(I24&lt;0,1.2*I24,I24)+IF(J24&lt;0,1.2*J24,J24)+IF(K24&lt;0,1.2*K24,K24)+IF(L24&lt;0,1.2*L24,L24)</f>
        <v>11.040000000000001</v>
      </c>
      <c r="Q24" s="22">
        <f>_xlfn.VAR.P(G24:L24)</f>
        <v>3.7588888888888885</v>
      </c>
      <c r="R24" s="22">
        <f>AVERAGE(G24:L24)</f>
        <v>1.8666666666666665</v>
      </c>
      <c r="S24" s="22">
        <f>P24/6</f>
        <v>1.84</v>
      </c>
      <c r="T24" s="29">
        <f>S24+N24/6-SQRT(Q24)/6</f>
        <v>3.7502024306840918</v>
      </c>
      <c r="U24" s="22">
        <f>S24+N24/6-Q24/6</f>
        <v>3.4468518518518518</v>
      </c>
      <c r="V24" s="27">
        <f>RANK(T24,T:T)</f>
        <v>22</v>
      </c>
      <c r="W24" s="27">
        <f>RANK(U24,U:U)</f>
        <v>15</v>
      </c>
      <c r="X24" s="27">
        <f>V24-W24</f>
        <v>7</v>
      </c>
    </row>
    <row r="25" spans="1:24" ht="15" thickBot="1" x14ac:dyDescent="0.35">
      <c r="A25" s="4">
        <v>24</v>
      </c>
      <c r="B25" s="23" t="s">
        <v>138</v>
      </c>
      <c r="C25" s="5" t="s">
        <v>71</v>
      </c>
      <c r="D25" s="5" t="s">
        <v>139</v>
      </c>
      <c r="E25" s="6">
        <v>265.5</v>
      </c>
      <c r="F25" s="6">
        <v>548</v>
      </c>
      <c r="G25" s="20">
        <v>0.7</v>
      </c>
      <c r="H25" s="20">
        <v>3.6</v>
      </c>
      <c r="I25" s="20">
        <v>-3.1</v>
      </c>
      <c r="J25" s="20">
        <v>-0.2</v>
      </c>
      <c r="K25" s="20">
        <v>7.5</v>
      </c>
      <c r="L25" s="20">
        <v>2.8</v>
      </c>
      <c r="M25" s="20">
        <v>11.2</v>
      </c>
      <c r="N25" s="20">
        <v>13.2</v>
      </c>
      <c r="O25" s="20">
        <v>25.4</v>
      </c>
      <c r="P25" s="22">
        <f>IF(H25&lt;0,1.2*H25,H25)+IF(G25&lt;0,1.2*G25,G25)+IF(I25&lt;0,1.2*I25,I25)+IF(J25&lt;0,1.2*J25,J25)+IF(K25&lt;0,1.2*K25,K25)+IF(L25&lt;0,1.2*L25,L25)</f>
        <v>10.64</v>
      </c>
      <c r="Q25" s="22">
        <f>_xlfn.VAR.P(G25:L25)</f>
        <v>10.984722222222222</v>
      </c>
      <c r="R25" s="22">
        <f>AVERAGE(G25:L25)</f>
        <v>1.8833333333333335</v>
      </c>
      <c r="S25" s="22">
        <f>P25/6</f>
        <v>1.7733333333333334</v>
      </c>
      <c r="T25" s="29">
        <f>S25+N25/6-SQRT(Q25)/6</f>
        <v>3.4209465369311145</v>
      </c>
      <c r="U25" s="22">
        <f>S25+N25/6-Q25/6</f>
        <v>2.1425462962962962</v>
      </c>
      <c r="V25" s="27">
        <f>RANK(T25,T:T)</f>
        <v>25</v>
      </c>
      <c r="W25" s="27">
        <f>RANK(U25,U:U)</f>
        <v>38</v>
      </c>
      <c r="X25" s="27">
        <f>V25-W25</f>
        <v>-13</v>
      </c>
    </row>
    <row r="26" spans="1:24" ht="15" thickBot="1" x14ac:dyDescent="0.35">
      <c r="A26" s="4">
        <v>22</v>
      </c>
      <c r="B26" s="23" t="s">
        <v>56</v>
      </c>
      <c r="C26" s="5" t="s">
        <v>53</v>
      </c>
      <c r="D26" s="5" t="s">
        <v>57</v>
      </c>
      <c r="E26" s="6">
        <v>2.5</v>
      </c>
      <c r="F26" s="6">
        <v>631</v>
      </c>
      <c r="G26" s="20">
        <v>1.4</v>
      </c>
      <c r="H26" s="20">
        <v>4.7</v>
      </c>
      <c r="I26" s="20">
        <v>4.8</v>
      </c>
      <c r="J26" s="20">
        <v>2.2999999999999998</v>
      </c>
      <c r="K26" s="20">
        <v>-2.7</v>
      </c>
      <c r="L26" s="20">
        <v>0.6</v>
      </c>
      <c r="M26" s="20">
        <v>11.1</v>
      </c>
      <c r="N26" s="20">
        <v>13.8</v>
      </c>
      <c r="O26" s="20">
        <v>25.9</v>
      </c>
      <c r="P26" s="22">
        <f>IF(H26&lt;0,1.2*H26,H26)+IF(G26&lt;0,1.2*G26,G26)+IF(I26&lt;0,1.2*I26,I26)+IF(J26&lt;0,1.2*J26,J26)+IF(K26&lt;0,1.2*K26,K26)+IF(L26&lt;0,1.2*L26,L26)</f>
        <v>10.559999999999999</v>
      </c>
      <c r="Q26" s="22">
        <f>_xlfn.VAR.P(G26:L26)</f>
        <v>6.5825000000000005</v>
      </c>
      <c r="R26" s="22">
        <f>AVERAGE(G26:L26)</f>
        <v>1.8499999999999999</v>
      </c>
      <c r="S26" s="22">
        <f>P26/6</f>
        <v>1.7599999999999998</v>
      </c>
      <c r="T26" s="29">
        <f>S26+N26/6-SQRT(Q26)/6</f>
        <v>3.6323936129777508</v>
      </c>
      <c r="U26" s="22">
        <f>S26+N26/6-Q26/6</f>
        <v>2.9629166666666671</v>
      </c>
      <c r="V26" s="27">
        <f>RANK(T26,T:T)</f>
        <v>23</v>
      </c>
      <c r="W26" s="27">
        <f>RANK(U26,U:U)</f>
        <v>19</v>
      </c>
      <c r="X26" s="27">
        <f>V26-W26</f>
        <v>4</v>
      </c>
    </row>
    <row r="27" spans="1:24" ht="15" thickBot="1" x14ac:dyDescent="0.35">
      <c r="A27" s="4">
        <v>25</v>
      </c>
      <c r="B27" s="23" t="s">
        <v>237</v>
      </c>
      <c r="C27" s="5" t="s">
        <v>32</v>
      </c>
      <c r="D27" s="5" t="s">
        <v>17</v>
      </c>
      <c r="E27" s="6">
        <v>326.39999999999998</v>
      </c>
      <c r="F27" s="6">
        <v>522</v>
      </c>
      <c r="G27" s="20">
        <v>2.6</v>
      </c>
      <c r="H27" s="20">
        <v>1.2</v>
      </c>
      <c r="I27" s="20">
        <v>-3.1</v>
      </c>
      <c r="J27" s="20">
        <v>5.7</v>
      </c>
      <c r="K27" s="20">
        <v>-0.4</v>
      </c>
      <c r="L27" s="20">
        <v>4.2</v>
      </c>
      <c r="M27" s="20">
        <v>10</v>
      </c>
      <c r="N27" s="20">
        <v>13.8</v>
      </c>
      <c r="O27" s="20">
        <v>24.8</v>
      </c>
      <c r="P27" s="22">
        <f>IF(H27&lt;0,1.2*H27,H27)+IF(G27&lt;0,1.2*G27,G27)+IF(I27&lt;0,1.2*I27,I27)+IF(J27&lt;0,1.2*J27,J27)+IF(K27&lt;0,1.2*K27,K27)+IF(L27&lt;0,1.2*L27,L27)</f>
        <v>9.5</v>
      </c>
      <c r="Q27" s="22">
        <f>_xlfn.VAR.P(G27:L27)</f>
        <v>8.4599999999999991</v>
      </c>
      <c r="R27" s="22">
        <f>AVERAGE(G27:L27)</f>
        <v>1.7</v>
      </c>
      <c r="S27" s="22">
        <f>P27/6</f>
        <v>1.5833333333333333</v>
      </c>
      <c r="T27" s="29">
        <f>S27+N27/6-SQRT(Q27)/6</f>
        <v>3.3985653475917008</v>
      </c>
      <c r="U27" s="22">
        <f>S27+N27/6-Q27/6</f>
        <v>2.4733333333333336</v>
      </c>
      <c r="V27" s="27">
        <f>RANK(T27,T:T)</f>
        <v>26</v>
      </c>
      <c r="W27" s="27">
        <f>RANK(U27,U:U)</f>
        <v>29</v>
      </c>
      <c r="X27" s="27">
        <f>V27-W27</f>
        <v>-3</v>
      </c>
    </row>
    <row r="28" spans="1:24" ht="15" thickBot="1" x14ac:dyDescent="0.35">
      <c r="A28" s="4">
        <v>29</v>
      </c>
      <c r="B28" s="23" t="s">
        <v>23</v>
      </c>
      <c r="C28" s="5" t="s">
        <v>24</v>
      </c>
      <c r="D28" s="5" t="s">
        <v>25</v>
      </c>
      <c r="E28" s="6">
        <v>3.7</v>
      </c>
      <c r="F28" s="6">
        <v>618</v>
      </c>
      <c r="G28" s="20">
        <v>1.1000000000000001</v>
      </c>
      <c r="H28" s="20">
        <v>2.1</v>
      </c>
      <c r="I28" s="20">
        <v>3.9</v>
      </c>
      <c r="J28" s="20">
        <v>0.6</v>
      </c>
      <c r="K28" s="20">
        <v>1.2</v>
      </c>
      <c r="L28" s="20">
        <v>0.6</v>
      </c>
      <c r="M28" s="20">
        <v>9.5</v>
      </c>
      <c r="N28" s="20">
        <v>13.2</v>
      </c>
      <c r="O28" s="20">
        <v>23.7</v>
      </c>
      <c r="P28" s="22">
        <f>IF(H28&lt;0,1.2*H28,H28)+IF(G28&lt;0,1.2*G28,G28)+IF(I28&lt;0,1.2*I28,I28)+IF(J28&lt;0,1.2*J28,J28)+IF(K28&lt;0,1.2*K28,K28)+IF(L28&lt;0,1.2*L28,L28)</f>
        <v>9.4999999999999982</v>
      </c>
      <c r="Q28" s="22">
        <f>_xlfn.VAR.P(G28:L28)</f>
        <v>1.324722222222223</v>
      </c>
      <c r="R28" s="22">
        <f>AVERAGE(G28:L28)</f>
        <v>1.583333333333333</v>
      </c>
      <c r="S28" s="22">
        <f>P28/6</f>
        <v>1.583333333333333</v>
      </c>
      <c r="T28" s="29">
        <f>S28+N28/6-SQRT(Q28)/6</f>
        <v>3.5915057036597822</v>
      </c>
      <c r="U28" s="22">
        <f>S28+N28/6-Q28/6</f>
        <v>3.5625462962962957</v>
      </c>
      <c r="V28" s="27">
        <f>RANK(T28,T:T)</f>
        <v>24</v>
      </c>
      <c r="W28" s="27">
        <f>RANK(U28,U:U)</f>
        <v>13</v>
      </c>
      <c r="X28" s="27">
        <f>V28-W28</f>
        <v>11</v>
      </c>
    </row>
    <row r="29" spans="1:24" ht="15" thickBot="1" x14ac:dyDescent="0.35">
      <c r="A29" s="4">
        <v>38</v>
      </c>
      <c r="B29" s="23" t="s">
        <v>93</v>
      </c>
      <c r="C29" s="5" t="s">
        <v>32</v>
      </c>
      <c r="D29" s="5" t="s">
        <v>85</v>
      </c>
      <c r="E29" s="6">
        <v>56.4</v>
      </c>
      <c r="F29" s="6">
        <v>577</v>
      </c>
      <c r="G29" s="20">
        <v>4.8</v>
      </c>
      <c r="H29" s="20">
        <v>2.2999999999999998</v>
      </c>
      <c r="I29" s="20">
        <v>0.4</v>
      </c>
      <c r="J29" s="20">
        <v>3.6</v>
      </c>
      <c r="K29" s="20">
        <v>-2.9</v>
      </c>
      <c r="L29" s="20">
        <v>1.4</v>
      </c>
      <c r="M29" s="20">
        <v>9.5</v>
      </c>
      <c r="N29" s="20">
        <v>9.4</v>
      </c>
      <c r="O29" s="20">
        <v>19.899999999999999</v>
      </c>
      <c r="P29" s="22">
        <f>IF(H29&lt;0,1.2*H29,H29)+IF(G29&lt;0,1.2*G29,G29)+IF(I29&lt;0,1.2*I29,I29)+IF(J29&lt;0,1.2*J29,J29)+IF(K29&lt;0,1.2*K29,K29)+IF(L29&lt;0,1.2*L29,L29)</f>
        <v>9.02</v>
      </c>
      <c r="Q29" s="22">
        <f>_xlfn.VAR.P(G29:L29)</f>
        <v>6.0766666666666671</v>
      </c>
      <c r="R29" s="22">
        <f>AVERAGE(G29:L29)</f>
        <v>1.5999999999999999</v>
      </c>
      <c r="S29" s="22">
        <f>P29/6</f>
        <v>1.5033333333333332</v>
      </c>
      <c r="T29" s="29">
        <f>S29+N29/6-SQRT(Q29)/6</f>
        <v>2.659151735678126</v>
      </c>
      <c r="U29" s="22">
        <f>S29+N29/6-Q29/6</f>
        <v>2.0572222222222223</v>
      </c>
      <c r="V29" s="27">
        <f>RANK(T29,T:T)</f>
        <v>37</v>
      </c>
      <c r="W29" s="27">
        <f>RANK(U29,U:U)</f>
        <v>41</v>
      </c>
      <c r="X29" s="27">
        <f>V29-W29</f>
        <v>-4</v>
      </c>
    </row>
    <row r="30" spans="1:24" ht="15" thickBot="1" x14ac:dyDescent="0.35">
      <c r="A30" s="4">
        <v>26</v>
      </c>
      <c r="B30" s="23" t="s">
        <v>15</v>
      </c>
      <c r="C30" s="5" t="s">
        <v>16</v>
      </c>
      <c r="D30" s="5" t="s">
        <v>17</v>
      </c>
      <c r="E30" s="6">
        <v>3.4</v>
      </c>
      <c r="F30" s="6">
        <v>392</v>
      </c>
      <c r="G30" s="20">
        <v>-1.7</v>
      </c>
      <c r="H30" s="20">
        <v>-0.3</v>
      </c>
      <c r="I30" s="20">
        <v>-2.2000000000000002</v>
      </c>
      <c r="J30" s="20">
        <v>4.4000000000000004</v>
      </c>
      <c r="K30" s="20">
        <v>4.2</v>
      </c>
      <c r="L30" s="20">
        <v>5.2</v>
      </c>
      <c r="M30" s="20">
        <v>9.5</v>
      </c>
      <c r="N30" s="20">
        <v>13.8</v>
      </c>
      <c r="O30" s="20">
        <v>24.3</v>
      </c>
      <c r="P30" s="22">
        <f>IF(H30&lt;0,1.2*H30,H30)+IF(G30&lt;0,1.2*G30,G30)+IF(I30&lt;0,1.2*I30,I30)+IF(J30&lt;0,1.2*J30,J30)+IF(K30&lt;0,1.2*K30,K30)+IF(L30&lt;0,1.2*L30,L30)</f>
        <v>8.7600000000000016</v>
      </c>
      <c r="Q30" s="22">
        <f>_xlfn.VAR.P(G30:L30)</f>
        <v>9.4166666666666679</v>
      </c>
      <c r="R30" s="22">
        <f>AVERAGE(G30:L30)</f>
        <v>1.6000000000000003</v>
      </c>
      <c r="S30" s="22">
        <f>P30/6</f>
        <v>1.4600000000000002</v>
      </c>
      <c r="T30" s="29">
        <f>S30+N30/6-SQRT(Q30)/6</f>
        <v>3.2485568711243902</v>
      </c>
      <c r="U30" s="22">
        <f>S30+N30/6-Q30/6</f>
        <v>2.190555555555556</v>
      </c>
      <c r="V30" s="27">
        <f>RANK(T30,T:T)</f>
        <v>30</v>
      </c>
      <c r="W30" s="27">
        <f>RANK(U30,U:U)</f>
        <v>36</v>
      </c>
      <c r="X30" s="27">
        <f>V30-W30</f>
        <v>-6</v>
      </c>
    </row>
    <row r="31" spans="1:24" ht="15" thickBot="1" x14ac:dyDescent="0.35">
      <c r="A31" s="4">
        <v>27</v>
      </c>
      <c r="B31" s="23" t="s">
        <v>113</v>
      </c>
      <c r="C31" s="5" t="s">
        <v>96</v>
      </c>
      <c r="D31" s="5" t="s">
        <v>17</v>
      </c>
      <c r="E31" s="6">
        <v>113.6</v>
      </c>
      <c r="F31" s="6">
        <v>597</v>
      </c>
      <c r="G31" s="20">
        <v>0.5</v>
      </c>
      <c r="H31" s="20">
        <v>5.3</v>
      </c>
      <c r="I31" s="20">
        <v>4.8</v>
      </c>
      <c r="J31" s="20">
        <v>-1.5</v>
      </c>
      <c r="K31" s="20">
        <v>2.8</v>
      </c>
      <c r="L31" s="20">
        <v>-2.4</v>
      </c>
      <c r="M31" s="20">
        <v>9.5</v>
      </c>
      <c r="N31" s="20">
        <v>13.8</v>
      </c>
      <c r="O31" s="20">
        <v>24.3</v>
      </c>
      <c r="P31" s="22">
        <f>IF(H31&lt;0,1.2*H31,H31)+IF(G31&lt;0,1.2*G31,G31)+IF(I31&lt;0,1.2*I31,I31)+IF(J31&lt;0,1.2*J31,J31)+IF(K31&lt;0,1.2*K31,K31)+IF(L31&lt;0,1.2*L31,L31)</f>
        <v>8.7200000000000024</v>
      </c>
      <c r="Q31" s="22">
        <f>_xlfn.VAR.P(G31:L31)</f>
        <v>8.6980555555555554</v>
      </c>
      <c r="R31" s="22">
        <f>AVERAGE(G31:L31)</f>
        <v>1.583333333333333</v>
      </c>
      <c r="S31" s="22">
        <f>P31/6</f>
        <v>1.4533333333333338</v>
      </c>
      <c r="T31" s="29">
        <f>S31+N31/6-SQRT(Q31)/6</f>
        <v>3.2617922319786379</v>
      </c>
      <c r="U31" s="22">
        <f>S31+N31/6-Q31/6</f>
        <v>2.3036574074074077</v>
      </c>
      <c r="V31" s="27">
        <f>RANK(T31,T:T)</f>
        <v>29</v>
      </c>
      <c r="W31" s="27">
        <f>RANK(U31,U:U)</f>
        <v>33</v>
      </c>
      <c r="X31" s="27">
        <f>V31-W31</f>
        <v>-4</v>
      </c>
    </row>
    <row r="32" spans="1:24" ht="15" thickBot="1" x14ac:dyDescent="0.35">
      <c r="A32" s="4">
        <v>28</v>
      </c>
      <c r="B32" s="23" t="s">
        <v>70</v>
      </c>
      <c r="C32" s="5" t="s">
        <v>71</v>
      </c>
      <c r="D32" s="5" t="s">
        <v>17</v>
      </c>
      <c r="E32" s="6">
        <v>35.6</v>
      </c>
      <c r="F32" s="6">
        <v>601</v>
      </c>
      <c r="G32" s="20">
        <v>2</v>
      </c>
      <c r="H32" s="20">
        <v>3.6</v>
      </c>
      <c r="I32" s="20">
        <v>3.3</v>
      </c>
      <c r="J32" s="20">
        <v>0.2</v>
      </c>
      <c r="K32" s="20">
        <v>3.4</v>
      </c>
      <c r="L32" s="20">
        <v>-3.3</v>
      </c>
      <c r="M32" s="20">
        <v>9.1999999999999993</v>
      </c>
      <c r="N32" s="20">
        <v>13.8</v>
      </c>
      <c r="O32" s="20">
        <v>24</v>
      </c>
      <c r="P32" s="22">
        <f>IF(H32&lt;0,1.2*H32,H32)+IF(G32&lt;0,1.2*G32,G32)+IF(I32&lt;0,1.2*I32,I32)+IF(J32&lt;0,1.2*J32,J32)+IF(K32&lt;0,1.2*K32,K32)+IF(L32&lt;0,1.2*L32,L32)</f>
        <v>8.5399999999999991</v>
      </c>
      <c r="Q32" s="22">
        <f>_xlfn.VAR.P(G32:L32)</f>
        <v>6.0388888888888896</v>
      </c>
      <c r="R32" s="22">
        <f>AVERAGE(G32:L32)</f>
        <v>1.5333333333333332</v>
      </c>
      <c r="S32" s="22">
        <f>P32/6</f>
        <v>1.4233333333333331</v>
      </c>
      <c r="T32" s="29">
        <f>S32+N32/6-SQRT(Q32)/6</f>
        <v>3.3137641528762991</v>
      </c>
      <c r="U32" s="22">
        <f>S32+N32/6-Q32/6</f>
        <v>2.7168518518518523</v>
      </c>
      <c r="V32" s="27">
        <f>RANK(T32,T:T)</f>
        <v>27</v>
      </c>
      <c r="W32" s="27">
        <f>RANK(U32,U:U)</f>
        <v>26</v>
      </c>
      <c r="X32" s="27">
        <f>V32-W32</f>
        <v>1</v>
      </c>
    </row>
    <row r="33" spans="1:24" ht="15" thickBot="1" x14ac:dyDescent="0.35">
      <c r="A33" s="4">
        <v>41</v>
      </c>
      <c r="B33" s="23" t="s">
        <v>173</v>
      </c>
      <c r="C33" s="5" t="s">
        <v>50</v>
      </c>
      <c r="D33" s="5" t="s">
        <v>221</v>
      </c>
      <c r="E33" s="6">
        <v>253.8</v>
      </c>
      <c r="F33" s="6">
        <v>570</v>
      </c>
      <c r="G33" s="20">
        <v>5</v>
      </c>
      <c r="H33" s="20">
        <v>2.9</v>
      </c>
      <c r="I33" s="20">
        <v>-2</v>
      </c>
      <c r="J33" s="20">
        <v>1</v>
      </c>
      <c r="K33" s="20">
        <v>1.5</v>
      </c>
      <c r="L33" s="20">
        <v>0.5</v>
      </c>
      <c r="M33" s="20">
        <v>8.9</v>
      </c>
      <c r="N33" s="20">
        <v>9.4</v>
      </c>
      <c r="O33" s="20">
        <v>19.3</v>
      </c>
      <c r="P33" s="22">
        <f>IF(H33&lt;0,1.2*H33,H33)+IF(G33&lt;0,1.2*G33,G33)+IF(I33&lt;0,1.2*I33,I33)+IF(J33&lt;0,1.2*J33,J33)+IF(K33&lt;0,1.2*K33,K33)+IF(L33&lt;0,1.2*L33,L33)</f>
        <v>8.5</v>
      </c>
      <c r="Q33" s="22">
        <f>_xlfn.VAR.P(G33:L33)</f>
        <v>4.6180555555555545</v>
      </c>
      <c r="R33" s="22">
        <f>AVERAGE(G33:L33)</f>
        <v>1.4833333333333334</v>
      </c>
      <c r="S33" s="22">
        <f>P33/6</f>
        <v>1.4166666666666667</v>
      </c>
      <c r="T33" s="29">
        <f>S33+N33/6-SQRT(Q33)/6</f>
        <v>2.6251723067158994</v>
      </c>
      <c r="U33" s="22">
        <f>S33+N33/6-Q33/6</f>
        <v>2.2136574074074078</v>
      </c>
      <c r="V33" s="27">
        <f>RANK(T33,T:T)</f>
        <v>38</v>
      </c>
      <c r="W33" s="27">
        <f>RANK(U33,U:U)</f>
        <v>34</v>
      </c>
      <c r="X33" s="27">
        <f>V33-W33</f>
        <v>4</v>
      </c>
    </row>
    <row r="34" spans="1:24" ht="15" thickBot="1" x14ac:dyDescent="0.35">
      <c r="A34" s="4">
        <v>30</v>
      </c>
      <c r="B34" s="23" t="s">
        <v>62</v>
      </c>
      <c r="C34" s="5" t="s">
        <v>30</v>
      </c>
      <c r="D34" s="5" t="s">
        <v>51</v>
      </c>
      <c r="E34" s="6">
        <v>78.3</v>
      </c>
      <c r="F34" s="6">
        <v>651</v>
      </c>
      <c r="G34" s="20">
        <v>4.8</v>
      </c>
      <c r="H34" s="20">
        <v>4.5</v>
      </c>
      <c r="I34" s="20">
        <v>-2.2000000000000002</v>
      </c>
      <c r="J34" s="20">
        <v>0.6</v>
      </c>
      <c r="K34" s="20">
        <v>3.1</v>
      </c>
      <c r="L34" s="20">
        <v>-1.9</v>
      </c>
      <c r="M34" s="20">
        <v>8.9</v>
      </c>
      <c r="N34" s="20">
        <v>13.2</v>
      </c>
      <c r="O34" s="20">
        <v>23.2</v>
      </c>
      <c r="P34" s="22">
        <f>IF(H34&lt;0,1.2*H34,H34)+IF(G34&lt;0,1.2*G34,G34)+IF(I34&lt;0,1.2*I34,I34)+IF(J34&lt;0,1.2*J34,J34)+IF(K34&lt;0,1.2*K34,K34)+IF(L34&lt;0,1.2*L34,L34)</f>
        <v>8.08</v>
      </c>
      <c r="Q34" s="22">
        <f>_xlfn.VAR.P(G34:L34)</f>
        <v>8.0847222222222204</v>
      </c>
      <c r="R34" s="22">
        <f>AVERAGE(G34:L34)</f>
        <v>1.4833333333333334</v>
      </c>
      <c r="S34" s="22">
        <f>P34/6</f>
        <v>1.3466666666666667</v>
      </c>
      <c r="T34" s="29">
        <f>S34+N34/6-SQRT(Q34)/6</f>
        <v>3.0727725674377875</v>
      </c>
      <c r="U34" s="22">
        <f>S34+N34/6-Q34/6</f>
        <v>2.1992129629629629</v>
      </c>
      <c r="V34" s="27">
        <f>RANK(T34,T:T)</f>
        <v>32</v>
      </c>
      <c r="W34" s="27">
        <f>RANK(U34,U:U)</f>
        <v>35</v>
      </c>
      <c r="X34" s="27">
        <f>V34-W34</f>
        <v>-3</v>
      </c>
    </row>
    <row r="35" spans="1:24" ht="15" thickBot="1" x14ac:dyDescent="0.35">
      <c r="A35" s="4">
        <v>31</v>
      </c>
      <c r="B35" s="23" t="s">
        <v>236</v>
      </c>
      <c r="C35" s="5" t="s">
        <v>187</v>
      </c>
      <c r="D35" s="5" t="s">
        <v>20</v>
      </c>
      <c r="E35" s="6">
        <v>289.8</v>
      </c>
      <c r="F35" s="6">
        <v>603</v>
      </c>
      <c r="G35" s="20">
        <v>1.8</v>
      </c>
      <c r="H35" s="20">
        <v>4.4000000000000004</v>
      </c>
      <c r="I35" s="20">
        <v>2.2000000000000002</v>
      </c>
      <c r="J35" s="20">
        <v>1.5</v>
      </c>
      <c r="K35" s="20">
        <v>-2.2000000000000002</v>
      </c>
      <c r="L35" s="20">
        <v>0.6</v>
      </c>
      <c r="M35" s="20">
        <v>8.3000000000000007</v>
      </c>
      <c r="N35" s="20">
        <v>13.8</v>
      </c>
      <c r="O35" s="20">
        <v>23.1</v>
      </c>
      <c r="P35" s="22">
        <f>IF(H35&lt;0,1.2*H35,H35)+IF(G35&lt;0,1.2*G35,G35)+IF(I35&lt;0,1.2*I35,I35)+IF(J35&lt;0,1.2*J35,J35)+IF(K35&lt;0,1.2*K35,K35)+IF(L35&lt;0,1.2*L35,L35)</f>
        <v>7.8599999999999994</v>
      </c>
      <c r="Q35" s="22">
        <f>_xlfn.VAR.P(G35:L35)</f>
        <v>3.9013888888888886</v>
      </c>
      <c r="R35" s="22">
        <f>AVERAGE(G35:L35)</f>
        <v>1.3833333333333335</v>
      </c>
      <c r="S35" s="22">
        <f>P35/6</f>
        <v>1.3099999999999998</v>
      </c>
      <c r="T35" s="29">
        <f>S35+N35/6-SQRT(Q35)/6</f>
        <v>3.2808011033125313</v>
      </c>
      <c r="U35" s="22">
        <f>S35+N35/6-Q35/6</f>
        <v>2.9597685185185187</v>
      </c>
      <c r="V35" s="27">
        <f>RANK(T35,T:T)</f>
        <v>28</v>
      </c>
      <c r="W35" s="27">
        <f>RANK(U35,U:U)</f>
        <v>20</v>
      </c>
      <c r="X35" s="27">
        <f>V35-W35</f>
        <v>8</v>
      </c>
    </row>
    <row r="36" spans="1:24" ht="15" thickBot="1" x14ac:dyDescent="0.35">
      <c r="A36" s="4">
        <v>44</v>
      </c>
      <c r="B36" s="23" t="s">
        <v>164</v>
      </c>
      <c r="C36" s="5" t="s">
        <v>90</v>
      </c>
      <c r="D36" s="5" t="s">
        <v>137</v>
      </c>
      <c r="E36" s="6">
        <v>198.6</v>
      </c>
      <c r="F36" s="6">
        <v>592</v>
      </c>
      <c r="G36" s="20">
        <v>1.4</v>
      </c>
      <c r="H36" s="20">
        <v>3.2</v>
      </c>
      <c r="I36" s="20">
        <v>-1.4</v>
      </c>
      <c r="J36" s="20">
        <v>0.6</v>
      </c>
      <c r="K36" s="20">
        <v>1.8</v>
      </c>
      <c r="L36" s="20">
        <v>1.3</v>
      </c>
      <c r="M36" s="20">
        <v>7</v>
      </c>
      <c r="N36" s="20">
        <v>9.4</v>
      </c>
      <c r="O36" s="20">
        <v>17.399999999999999</v>
      </c>
      <c r="P36" s="22">
        <f>IF(H36&lt;0,1.2*H36,H36)+IF(G36&lt;0,1.2*G36,G36)+IF(I36&lt;0,1.2*I36,I36)+IF(J36&lt;0,1.2*J36,J36)+IF(K36&lt;0,1.2*K36,K36)+IF(L36&lt;0,1.2*L36,L36)</f>
        <v>6.62</v>
      </c>
      <c r="Q36" s="22">
        <f>_xlfn.VAR.P(G36:L36)</f>
        <v>1.9191666666666667</v>
      </c>
      <c r="R36" s="22">
        <f>AVERAGE(G36:L36)</f>
        <v>1.1499999999999999</v>
      </c>
      <c r="S36" s="22">
        <f>P36/6</f>
        <v>1.1033333333333333</v>
      </c>
      <c r="T36" s="29">
        <f>S36+N36/6-SQRT(Q36)/6</f>
        <v>2.4391100149742626</v>
      </c>
      <c r="U36" s="22">
        <f>S36+N36/6-Q36/6</f>
        <v>2.350138888888889</v>
      </c>
      <c r="V36" s="27">
        <f>RANK(T36,T:T)</f>
        <v>41</v>
      </c>
      <c r="W36" s="27">
        <f>RANK(U36,U:U)</f>
        <v>30</v>
      </c>
      <c r="X36" s="27">
        <f>V36-W36</f>
        <v>11</v>
      </c>
    </row>
    <row r="37" spans="1:24" ht="15" thickBot="1" x14ac:dyDescent="0.35">
      <c r="A37" s="4">
        <v>43</v>
      </c>
      <c r="B37" s="23" t="s">
        <v>217</v>
      </c>
      <c r="C37" s="5" t="s">
        <v>71</v>
      </c>
      <c r="D37" s="5" t="s">
        <v>218</v>
      </c>
      <c r="E37" s="6">
        <v>299.10000000000002</v>
      </c>
      <c r="F37" s="6">
        <v>503</v>
      </c>
      <c r="G37" s="20">
        <v>4</v>
      </c>
      <c r="H37" s="20">
        <v>-0.9</v>
      </c>
      <c r="I37" s="20">
        <v>-2.8</v>
      </c>
      <c r="J37" s="20">
        <v>3.6</v>
      </c>
      <c r="K37" s="20">
        <v>1.3</v>
      </c>
      <c r="L37" s="20">
        <v>2.1</v>
      </c>
      <c r="M37" s="20">
        <v>7.3</v>
      </c>
      <c r="N37" s="20">
        <v>9.4</v>
      </c>
      <c r="O37" s="20">
        <v>17.7</v>
      </c>
      <c r="P37" s="22">
        <f>IF(H37&lt;0,1.2*H37,H37)+IF(G37&lt;0,1.2*G37,G37)+IF(I37&lt;0,1.2*I37,I37)+IF(J37&lt;0,1.2*J37,J37)+IF(K37&lt;0,1.2*K37,K37)+IF(L37&lt;0,1.2*L37,L37)</f>
        <v>6.5600000000000005</v>
      </c>
      <c r="Q37" s="22">
        <f>_xlfn.VAR.P(G37:L37)</f>
        <v>5.804722222222221</v>
      </c>
      <c r="R37" s="22">
        <f>AVERAGE(G37:L37)</f>
        <v>1.2166666666666668</v>
      </c>
      <c r="S37" s="22">
        <f>P37/6</f>
        <v>1.0933333333333335</v>
      </c>
      <c r="T37" s="29">
        <f>S37+N37/6-SQRT(Q37)/6</f>
        <v>2.2584501476147487</v>
      </c>
      <c r="U37" s="22">
        <f>S37+N37/6-Q37/6</f>
        <v>1.6925462962962965</v>
      </c>
      <c r="V37" s="27">
        <f>RANK(T37,T:T)</f>
        <v>44</v>
      </c>
      <c r="W37" s="27">
        <f>RANK(U37,U:U)</f>
        <v>49</v>
      </c>
      <c r="X37" s="27">
        <f>V37-W37</f>
        <v>-5</v>
      </c>
    </row>
    <row r="38" spans="1:24" ht="15" thickBot="1" x14ac:dyDescent="0.35">
      <c r="A38" s="4">
        <v>34</v>
      </c>
      <c r="B38" s="23" t="s">
        <v>42</v>
      </c>
      <c r="C38" s="5" t="s">
        <v>43</v>
      </c>
      <c r="D38" s="5" t="s">
        <v>28</v>
      </c>
      <c r="E38" s="6">
        <v>24.7</v>
      </c>
      <c r="F38" s="6">
        <v>631</v>
      </c>
      <c r="G38" s="20">
        <v>1.2</v>
      </c>
      <c r="H38" s="20">
        <v>2.5</v>
      </c>
      <c r="I38" s="20">
        <v>-0.2</v>
      </c>
      <c r="J38" s="20">
        <v>1.5</v>
      </c>
      <c r="K38" s="20">
        <v>3</v>
      </c>
      <c r="L38" s="20">
        <v>-1.3</v>
      </c>
      <c r="M38" s="20">
        <v>6.7</v>
      </c>
      <c r="N38" s="20">
        <v>13.4</v>
      </c>
      <c r="O38" s="20">
        <v>21.1</v>
      </c>
      <c r="P38" s="22">
        <f>IF(H38&lt;0,1.2*H38,H38)+IF(G38&lt;0,1.2*G38,G38)+IF(I38&lt;0,1.2*I38,I38)+IF(J38&lt;0,1.2*J38,J38)+IF(K38&lt;0,1.2*K38,K38)+IF(L38&lt;0,1.2*L38,L38)</f>
        <v>6.4</v>
      </c>
      <c r="Q38" s="22">
        <f>_xlfn.VAR.P(G38:L38)</f>
        <v>2.1980555555555559</v>
      </c>
      <c r="R38" s="22">
        <f>AVERAGE(G38:L38)</f>
        <v>1.1166666666666667</v>
      </c>
      <c r="S38" s="22">
        <f>P38/6</f>
        <v>1.0666666666666667</v>
      </c>
      <c r="T38" s="29">
        <f>S38+N38/6-SQRT(Q38)/6</f>
        <v>3.0529026532610435</v>
      </c>
      <c r="U38" s="22">
        <f>S38+N38/6-Q38/6</f>
        <v>2.9336574074074071</v>
      </c>
      <c r="V38" s="27">
        <f>RANK(T38,T:T)</f>
        <v>33</v>
      </c>
      <c r="W38" s="27">
        <f>RANK(U38,U:U)</f>
        <v>21</v>
      </c>
      <c r="X38" s="27">
        <f>V38-W38</f>
        <v>12</v>
      </c>
    </row>
    <row r="39" spans="1:24" ht="15" thickBot="1" x14ac:dyDescent="0.35">
      <c r="A39" s="4">
        <v>33</v>
      </c>
      <c r="B39" s="23" t="s">
        <v>121</v>
      </c>
      <c r="C39" s="5" t="s">
        <v>104</v>
      </c>
      <c r="D39" s="5" t="s">
        <v>235</v>
      </c>
      <c r="E39" s="6">
        <v>91</v>
      </c>
      <c r="F39" s="6">
        <v>547</v>
      </c>
      <c r="G39" s="20">
        <v>1.4</v>
      </c>
      <c r="H39" s="20">
        <v>3.6</v>
      </c>
      <c r="I39" s="20">
        <v>-0.5</v>
      </c>
      <c r="J39" s="20">
        <v>1.9</v>
      </c>
      <c r="K39" s="20">
        <v>-1.4</v>
      </c>
      <c r="L39" s="20">
        <v>1.7</v>
      </c>
      <c r="M39" s="20">
        <v>6.7</v>
      </c>
      <c r="N39" s="20">
        <v>13.8</v>
      </c>
      <c r="O39" s="20">
        <v>21.5</v>
      </c>
      <c r="P39" s="22">
        <f>IF(H39&lt;0,1.2*H39,H39)+IF(G39&lt;0,1.2*G39,G39)+IF(I39&lt;0,1.2*I39,I39)+IF(J39&lt;0,1.2*J39,J39)+IF(K39&lt;0,1.2*K39,K39)+IF(L39&lt;0,1.2*L39,L39)</f>
        <v>6.3200000000000012</v>
      </c>
      <c r="Q39" s="22">
        <f>_xlfn.VAR.P(G39:L39)</f>
        <v>2.6913888888888895</v>
      </c>
      <c r="R39" s="22">
        <f>AVERAGE(G39:L39)</f>
        <v>1.1166666666666667</v>
      </c>
      <c r="S39" s="22">
        <f>P39/6</f>
        <v>1.0533333333333335</v>
      </c>
      <c r="T39" s="29">
        <f>S39+N39/6-SQRT(Q39)/6</f>
        <v>3.0799091162838268</v>
      </c>
      <c r="U39" s="22">
        <f>S39+N39/6-Q39/6</f>
        <v>2.9047685185185186</v>
      </c>
      <c r="V39" s="27">
        <f>RANK(T39,T:T)</f>
        <v>31</v>
      </c>
      <c r="W39" s="27">
        <f>RANK(U39,U:U)</f>
        <v>22</v>
      </c>
      <c r="X39" s="27">
        <f>V39-W39</f>
        <v>9</v>
      </c>
    </row>
    <row r="40" spans="1:24" ht="15" thickBot="1" x14ac:dyDescent="0.35">
      <c r="A40" s="4">
        <v>35</v>
      </c>
      <c r="B40" s="23" t="s">
        <v>47</v>
      </c>
      <c r="C40" s="5" t="s">
        <v>19</v>
      </c>
      <c r="D40" s="5" t="s">
        <v>20</v>
      </c>
      <c r="E40" s="6">
        <v>17.600000000000001</v>
      </c>
      <c r="F40" s="6">
        <v>567</v>
      </c>
      <c r="G40" s="20">
        <v>0.9</v>
      </c>
      <c r="H40" s="20">
        <v>2.5</v>
      </c>
      <c r="I40" s="20">
        <v>4.2</v>
      </c>
      <c r="J40" s="20">
        <v>1.5</v>
      </c>
      <c r="K40" s="20">
        <v>-2.7</v>
      </c>
      <c r="L40" s="20">
        <v>-0.7</v>
      </c>
      <c r="M40" s="20">
        <v>5.7</v>
      </c>
      <c r="N40" s="20">
        <v>13.8</v>
      </c>
      <c r="O40" s="20">
        <v>20.5</v>
      </c>
      <c r="P40" s="22">
        <f>IF(H40&lt;0,1.2*H40,H40)+IF(G40&lt;0,1.2*G40,G40)+IF(I40&lt;0,1.2*I40,I40)+IF(J40&lt;0,1.2*J40,J40)+IF(K40&lt;0,1.2*K40,K40)+IF(L40&lt;0,1.2*L40,L40)</f>
        <v>5.0199999999999996</v>
      </c>
      <c r="Q40" s="22">
        <f>_xlfn.VAR.P(G40:L40)</f>
        <v>4.8858333333333341</v>
      </c>
      <c r="R40" s="22">
        <f>AVERAGE(G40:L40)</f>
        <v>0.94999999999999984</v>
      </c>
      <c r="S40" s="22">
        <f>P40/6</f>
        <v>0.83666666666666656</v>
      </c>
      <c r="T40" s="29">
        <f>S40+N40/6-SQRT(Q40)/6</f>
        <v>2.768267979654087</v>
      </c>
      <c r="U40" s="22">
        <f>S40+N40/6-Q40/6</f>
        <v>2.3223611111111109</v>
      </c>
      <c r="V40" s="27">
        <f>RANK(T40,T:T)</f>
        <v>36</v>
      </c>
      <c r="W40" s="27">
        <f>RANK(U40,U:U)</f>
        <v>32</v>
      </c>
      <c r="X40" s="27">
        <f>V40-W40</f>
        <v>4</v>
      </c>
    </row>
    <row r="41" spans="1:24" ht="15" thickBot="1" x14ac:dyDescent="0.35">
      <c r="A41" s="4">
        <v>37</v>
      </c>
      <c r="B41" s="23" t="s">
        <v>112</v>
      </c>
      <c r="C41" s="5" t="s">
        <v>104</v>
      </c>
      <c r="D41" s="5" t="s">
        <v>152</v>
      </c>
      <c r="E41" s="6">
        <v>130.80000000000001</v>
      </c>
      <c r="F41" s="6">
        <v>585</v>
      </c>
      <c r="G41" s="20">
        <v>3.1</v>
      </c>
      <c r="H41" s="20">
        <v>1.4</v>
      </c>
      <c r="I41" s="20">
        <v>-2</v>
      </c>
      <c r="J41" s="20">
        <v>2.7</v>
      </c>
      <c r="K41" s="20">
        <v>-1.2</v>
      </c>
      <c r="L41" s="20">
        <v>1.5</v>
      </c>
      <c r="M41" s="20">
        <v>5.5</v>
      </c>
      <c r="N41" s="20">
        <v>13.8</v>
      </c>
      <c r="O41" s="20">
        <v>20.3</v>
      </c>
      <c r="P41" s="22">
        <f>IF(H41&lt;0,1.2*H41,H41)+IF(G41&lt;0,1.2*G41,G41)+IF(I41&lt;0,1.2*I41,I41)+IF(J41&lt;0,1.2*J41,J41)+IF(K41&lt;0,1.2*K41,K41)+IF(L41&lt;0,1.2*L41,L41)</f>
        <v>4.8600000000000012</v>
      </c>
      <c r="Q41" s="22">
        <f>_xlfn.VAR.P(G41:L41)</f>
        <v>3.5847222222222226</v>
      </c>
      <c r="R41" s="22">
        <f>AVERAGE(G41:L41)</f>
        <v>0.91666666666666663</v>
      </c>
      <c r="S41" s="22">
        <f>P41/6</f>
        <v>0.81000000000000016</v>
      </c>
      <c r="T41" s="29">
        <f>S41+N41/6-SQRT(Q41)/6</f>
        <v>2.7944439553994402</v>
      </c>
      <c r="U41" s="22">
        <f>S41+N41/6-Q41/6</f>
        <v>2.5125462962962963</v>
      </c>
      <c r="V41" s="27">
        <f>RANK(T41,T:T)</f>
        <v>35</v>
      </c>
      <c r="W41" s="27">
        <f>RANK(U41,U:U)</f>
        <v>27</v>
      </c>
      <c r="X41" s="27">
        <f>V41-W41</f>
        <v>8</v>
      </c>
    </row>
    <row r="42" spans="1:24" ht="15" thickBot="1" x14ac:dyDescent="0.35">
      <c r="A42" s="4">
        <v>36</v>
      </c>
      <c r="B42" s="23" t="s">
        <v>214</v>
      </c>
      <c r="C42" s="5" t="s">
        <v>84</v>
      </c>
      <c r="D42" s="5" t="s">
        <v>17</v>
      </c>
      <c r="E42" s="6">
        <v>273.7</v>
      </c>
      <c r="F42" s="6">
        <v>532</v>
      </c>
      <c r="G42" s="20">
        <v>0.7</v>
      </c>
      <c r="H42" s="20">
        <v>0.4</v>
      </c>
      <c r="I42" s="20">
        <v>-2.8</v>
      </c>
      <c r="J42" s="20">
        <v>6.1</v>
      </c>
      <c r="K42" s="20">
        <v>-1.6</v>
      </c>
      <c r="L42" s="20">
        <v>2.9</v>
      </c>
      <c r="M42" s="20">
        <v>5.6</v>
      </c>
      <c r="N42" s="20">
        <v>13.8</v>
      </c>
      <c r="O42" s="20">
        <v>20.399999999999999</v>
      </c>
      <c r="P42" s="22">
        <f>IF(H42&lt;0,1.2*H42,H42)+IF(G42&lt;0,1.2*G42,G42)+IF(I42&lt;0,1.2*I42,I42)+IF(J42&lt;0,1.2*J42,J42)+IF(K42&lt;0,1.2*K42,K42)+IF(L42&lt;0,1.2*L42,L42)</f>
        <v>4.82</v>
      </c>
      <c r="Q42" s="22">
        <f>_xlfn.VAR.P(G42:L42)</f>
        <v>8.5424999999999969</v>
      </c>
      <c r="R42" s="22">
        <f>AVERAGE(G42:L42)</f>
        <v>0.95000000000000007</v>
      </c>
      <c r="S42" s="22">
        <f>P42/6</f>
        <v>0.80333333333333334</v>
      </c>
      <c r="T42" s="29">
        <f>S42+N42/6-SQRT(Q42)/6</f>
        <v>2.616207408477484</v>
      </c>
      <c r="U42" s="22">
        <f>S42+N42/6-Q42/6</f>
        <v>1.6795833333333341</v>
      </c>
      <c r="V42" s="27">
        <f>RANK(T42,T:T)</f>
        <v>39</v>
      </c>
      <c r="W42" s="27">
        <f>RANK(U42,U:U)</f>
        <v>51</v>
      </c>
      <c r="X42" s="27">
        <f>V42-W42</f>
        <v>-12</v>
      </c>
    </row>
    <row r="43" spans="1:24" ht="15" thickBot="1" x14ac:dyDescent="0.35">
      <c r="A43" s="4">
        <v>40</v>
      </c>
      <c r="B43" s="23" t="s">
        <v>169</v>
      </c>
      <c r="C43" s="5" t="s">
        <v>53</v>
      </c>
      <c r="D43" s="5" t="s">
        <v>28</v>
      </c>
      <c r="E43" s="6">
        <v>194.3</v>
      </c>
      <c r="F43" s="6">
        <v>486</v>
      </c>
      <c r="G43" s="20">
        <v>-1.2</v>
      </c>
      <c r="H43" s="20">
        <v>0.8</v>
      </c>
      <c r="I43" s="20">
        <v>-0.5</v>
      </c>
      <c r="J43" s="20">
        <v>-1.5</v>
      </c>
      <c r="K43" s="20">
        <v>6.2</v>
      </c>
      <c r="L43" s="20">
        <v>1.2</v>
      </c>
      <c r="M43" s="20">
        <v>5</v>
      </c>
      <c r="N43" s="20">
        <v>13.4</v>
      </c>
      <c r="O43" s="20">
        <v>19.399999999999999</v>
      </c>
      <c r="P43" s="22">
        <f>IF(H43&lt;0,1.2*H43,H43)+IF(G43&lt;0,1.2*G43,G43)+IF(I43&lt;0,1.2*I43,I43)+IF(J43&lt;0,1.2*J43,J43)+IF(K43&lt;0,1.2*K43,K43)+IF(L43&lt;0,1.2*L43,L43)</f>
        <v>4.3600000000000003</v>
      </c>
      <c r="Q43" s="22">
        <f>_xlfn.VAR.P(G43:L43)</f>
        <v>6.7155555555555555</v>
      </c>
      <c r="R43" s="22">
        <f>AVERAGE(G43:L43)</f>
        <v>0.83333333333333337</v>
      </c>
      <c r="S43" s="22">
        <f>P43/6</f>
        <v>0.72666666666666668</v>
      </c>
      <c r="T43" s="29">
        <f>S43+N43/6-SQRT(Q43)/6</f>
        <v>2.5280935172094043</v>
      </c>
      <c r="U43" s="22">
        <f>S43+N43/6-Q43/6</f>
        <v>1.8407407407407408</v>
      </c>
      <c r="V43" s="27">
        <f>RANK(T43,T:T)</f>
        <v>40</v>
      </c>
      <c r="W43" s="27">
        <f>RANK(U43,U:U)</f>
        <v>45</v>
      </c>
      <c r="X43" s="27">
        <f>V43-W43</f>
        <v>-5</v>
      </c>
    </row>
    <row r="44" spans="1:24" ht="15" thickBot="1" x14ac:dyDescent="0.35">
      <c r="A44" s="4">
        <v>61</v>
      </c>
      <c r="B44" s="23" t="s">
        <v>140</v>
      </c>
      <c r="C44" s="5" t="s">
        <v>16</v>
      </c>
      <c r="D44" s="5" t="s">
        <v>137</v>
      </c>
      <c r="E44" s="6">
        <v>113.5</v>
      </c>
      <c r="F44" s="6">
        <v>602</v>
      </c>
      <c r="G44" s="20">
        <v>-0.4</v>
      </c>
      <c r="H44" s="20">
        <v>2.5</v>
      </c>
      <c r="I44" s="20">
        <v>0.7</v>
      </c>
      <c r="J44" s="20">
        <v>1.9</v>
      </c>
      <c r="K44" s="20">
        <v>-0.3</v>
      </c>
      <c r="L44" s="20">
        <v>-0.6</v>
      </c>
      <c r="M44" s="20">
        <v>3.8</v>
      </c>
      <c r="N44" s="20">
        <v>9.4</v>
      </c>
      <c r="O44" s="20">
        <v>14.2</v>
      </c>
      <c r="P44" s="22">
        <f>IF(H44&lt;0,1.2*H44,H44)+IF(G44&lt;0,1.2*G44,G44)+IF(I44&lt;0,1.2*I44,I44)+IF(J44&lt;0,1.2*J44,J44)+IF(K44&lt;0,1.2*K44,K44)+IF(L44&lt;0,1.2*L44,L44)</f>
        <v>3.5399999999999991</v>
      </c>
      <c r="Q44" s="22">
        <f>_xlfn.VAR.P(G44:L44)</f>
        <v>1.4255555555555555</v>
      </c>
      <c r="R44" s="22">
        <f>AVERAGE(G44:L44)</f>
        <v>0.63333333333333319</v>
      </c>
      <c r="S44" s="22">
        <f>P44/6</f>
        <v>0.58999999999999986</v>
      </c>
      <c r="T44" s="29">
        <f>S44+N44/6-SQRT(Q44)/6</f>
        <v>1.9576722812380849</v>
      </c>
      <c r="U44" s="22">
        <f>S44+N44/6-Q44/6</f>
        <v>1.9190740740740737</v>
      </c>
      <c r="V44" s="27">
        <f>RANK(T44,T:T)</f>
        <v>54</v>
      </c>
      <c r="W44" s="27">
        <f>RANK(U44,U:U)</f>
        <v>43</v>
      </c>
      <c r="X44" s="27">
        <f>V44-W44</f>
        <v>11</v>
      </c>
    </row>
    <row r="45" spans="1:24" ht="15" thickBot="1" x14ac:dyDescent="0.35">
      <c r="A45" s="4">
        <v>39</v>
      </c>
      <c r="B45" s="23" t="s">
        <v>238</v>
      </c>
      <c r="C45" s="5" t="s">
        <v>19</v>
      </c>
      <c r="D45" s="5" t="s">
        <v>207</v>
      </c>
      <c r="E45" s="6">
        <v>244.7</v>
      </c>
      <c r="F45" s="6">
        <v>568</v>
      </c>
      <c r="G45" s="20">
        <v>-1.7</v>
      </c>
      <c r="H45" s="20">
        <v>2.1</v>
      </c>
      <c r="I45" s="20">
        <v>7.2</v>
      </c>
      <c r="J45" s="20">
        <v>-1.5</v>
      </c>
      <c r="K45" s="20">
        <v>2.2999999999999998</v>
      </c>
      <c r="L45" s="20">
        <v>-3.6</v>
      </c>
      <c r="M45" s="20">
        <v>4.7</v>
      </c>
      <c r="N45" s="20">
        <v>13.8</v>
      </c>
      <c r="O45" s="20">
        <v>19.5</v>
      </c>
      <c r="P45" s="22">
        <f>IF(H45&lt;0,1.2*H45,H45)+IF(G45&lt;0,1.2*G45,G45)+IF(I45&lt;0,1.2*I45,I45)+IF(J45&lt;0,1.2*J45,J45)+IF(K45&lt;0,1.2*K45,K45)+IF(L45&lt;0,1.2*L45,L45)</f>
        <v>3.4399999999999995</v>
      </c>
      <c r="Q45" s="22">
        <f>_xlfn.VAR.P(G45:L45)</f>
        <v>12.633333333333335</v>
      </c>
      <c r="R45" s="22">
        <f>AVERAGE(G45:L45)</f>
        <v>0.80000000000000016</v>
      </c>
      <c r="S45" s="22">
        <f>P45/6</f>
        <v>0.57333333333333325</v>
      </c>
      <c r="T45" s="29">
        <f>S45+N45/6-SQRT(Q45)/6</f>
        <v>2.2809433216637189</v>
      </c>
      <c r="U45" s="22">
        <f>S45+N45/6-Q45/6</f>
        <v>0.76777777777777789</v>
      </c>
      <c r="V45" s="27">
        <f>RANK(T45,T:T)</f>
        <v>43</v>
      </c>
      <c r="W45" s="27">
        <f>RANK(U45,U:U)</f>
        <v>75</v>
      </c>
      <c r="X45" s="27">
        <f>V45-W45</f>
        <v>-32</v>
      </c>
    </row>
    <row r="46" spans="1:24" ht="15" thickBot="1" x14ac:dyDescent="0.35">
      <c r="A46" s="4">
        <v>42</v>
      </c>
      <c r="B46" s="23" t="s">
        <v>239</v>
      </c>
      <c r="C46" s="5" t="s">
        <v>71</v>
      </c>
      <c r="D46" s="5" t="s">
        <v>17</v>
      </c>
      <c r="E46" s="6">
        <v>400.1</v>
      </c>
      <c r="F46" s="6">
        <v>444</v>
      </c>
      <c r="G46" s="20">
        <v>1.4</v>
      </c>
      <c r="H46" s="20">
        <v>-1.6</v>
      </c>
      <c r="I46" s="20">
        <v>5.4</v>
      </c>
      <c r="J46" s="20">
        <v>-1.1000000000000001</v>
      </c>
      <c r="K46" s="20">
        <v>-1.6</v>
      </c>
      <c r="L46" s="20">
        <v>1.3</v>
      </c>
      <c r="M46" s="20">
        <v>3.8</v>
      </c>
      <c r="N46" s="20">
        <v>13.8</v>
      </c>
      <c r="O46" s="20">
        <v>18.600000000000001</v>
      </c>
      <c r="P46" s="22">
        <f>IF(H46&lt;0,1.2*H46,H46)+IF(G46&lt;0,1.2*G46,G46)+IF(I46&lt;0,1.2*I46,I46)+IF(J46&lt;0,1.2*J46,J46)+IF(K46&lt;0,1.2*K46,K46)+IF(L46&lt;0,1.2*L46,L46)</f>
        <v>2.9400000000000004</v>
      </c>
      <c r="Q46" s="22">
        <f>_xlfn.VAR.P(G46:L46)</f>
        <v>6.1222222222222236</v>
      </c>
      <c r="R46" s="22">
        <f>AVERAGE(G46:L46)</f>
        <v>0.6333333333333333</v>
      </c>
      <c r="S46" s="22">
        <f>P46/6</f>
        <v>0.49000000000000005</v>
      </c>
      <c r="T46" s="29">
        <f>S46+N46/6-SQRT(Q46)/6</f>
        <v>2.3776145875578751</v>
      </c>
      <c r="U46" s="22">
        <f>S46+N46/6-Q46/6</f>
        <v>1.7696296296296299</v>
      </c>
      <c r="V46" s="27">
        <f>RANK(T46,T:T)</f>
        <v>42</v>
      </c>
      <c r="W46" s="27">
        <f>RANK(U46,U:U)</f>
        <v>47</v>
      </c>
      <c r="X46" s="27">
        <f>V46-W46</f>
        <v>-5</v>
      </c>
    </row>
    <row r="47" spans="1:24" ht="15" thickBot="1" x14ac:dyDescent="0.35">
      <c r="A47" s="4">
        <v>70</v>
      </c>
      <c r="B47" s="23" t="s">
        <v>240</v>
      </c>
      <c r="C47" s="5" t="s">
        <v>129</v>
      </c>
      <c r="D47" s="5" t="s">
        <v>241</v>
      </c>
      <c r="E47" s="6">
        <v>372</v>
      </c>
      <c r="F47" s="6">
        <v>603</v>
      </c>
      <c r="G47" s="20">
        <v>2</v>
      </c>
      <c r="H47" s="20">
        <v>-0.5</v>
      </c>
      <c r="I47" s="20">
        <v>1</v>
      </c>
      <c r="J47" s="20">
        <v>-0.2</v>
      </c>
      <c r="K47" s="20">
        <v>1.7</v>
      </c>
      <c r="L47" s="20">
        <v>-1.5</v>
      </c>
      <c r="M47" s="20">
        <v>2.4</v>
      </c>
      <c r="N47" s="20">
        <v>9.4</v>
      </c>
      <c r="O47" s="20">
        <v>12.8</v>
      </c>
      <c r="P47" s="22">
        <f>IF(H47&lt;0,1.2*H47,H47)+IF(G47&lt;0,1.2*G47,G47)+IF(I47&lt;0,1.2*I47,I47)+IF(J47&lt;0,1.2*J47,J47)+IF(K47&lt;0,1.2*K47,K47)+IF(L47&lt;0,1.2*L47,L47)</f>
        <v>2.0600000000000005</v>
      </c>
      <c r="Q47" s="22">
        <f>_xlfn.VAR.P(G47:L47)</f>
        <v>1.5647222222222221</v>
      </c>
      <c r="R47" s="22">
        <f>AVERAGE(G47:L47)</f>
        <v>0.41666666666666669</v>
      </c>
      <c r="S47" s="22">
        <f>P47/6</f>
        <v>0.34333333333333343</v>
      </c>
      <c r="T47" s="29">
        <f>S47+N47/6-SQRT(Q47)/6</f>
        <v>1.7015185711559913</v>
      </c>
      <c r="U47" s="22">
        <f>S47+N47/6-Q47/6</f>
        <v>1.649212962962963</v>
      </c>
      <c r="V47" s="27">
        <f>RANK(T47,T:T)</f>
        <v>56</v>
      </c>
      <c r="W47" s="27">
        <f>RANK(U47,U:U)</f>
        <v>53</v>
      </c>
      <c r="X47" s="27">
        <f>V47-W47</f>
        <v>3</v>
      </c>
    </row>
    <row r="48" spans="1:24" ht="15" thickBot="1" x14ac:dyDescent="0.35">
      <c r="A48" s="4">
        <v>45</v>
      </c>
      <c r="B48" s="23" t="s">
        <v>123</v>
      </c>
      <c r="C48" s="5" t="s">
        <v>71</v>
      </c>
      <c r="D48" s="5" t="s">
        <v>124</v>
      </c>
      <c r="E48" s="6">
        <v>85.4</v>
      </c>
      <c r="F48" s="6">
        <v>491</v>
      </c>
      <c r="G48" s="20">
        <v>-1.7</v>
      </c>
      <c r="H48" s="20">
        <v>-0.7</v>
      </c>
      <c r="I48" s="20">
        <v>5.7</v>
      </c>
      <c r="J48" s="20">
        <v>-1.5</v>
      </c>
      <c r="K48" s="20">
        <v>0.2</v>
      </c>
      <c r="L48" s="20">
        <v>0.4</v>
      </c>
      <c r="M48" s="20">
        <v>2.2999999999999998</v>
      </c>
      <c r="N48" s="20">
        <v>13.8</v>
      </c>
      <c r="O48" s="20">
        <v>17.100000000000001</v>
      </c>
      <c r="P48" s="22">
        <f>IF(H48&lt;0,1.2*H48,H48)+IF(G48&lt;0,1.2*G48,G48)+IF(I48&lt;0,1.2*I48,I48)+IF(J48&lt;0,1.2*J48,J48)+IF(K48&lt;0,1.2*K48,K48)+IF(L48&lt;0,1.2*L48,L48)</f>
        <v>1.6200000000000006</v>
      </c>
      <c r="Q48" s="22">
        <f>_xlfn.VAR.P(G48:L48)</f>
        <v>6.2266666666666675</v>
      </c>
      <c r="R48" s="22">
        <f>AVERAGE(G48:L48)</f>
        <v>0.40000000000000008</v>
      </c>
      <c r="S48" s="22">
        <f>P48/6</f>
        <v>0.27000000000000007</v>
      </c>
      <c r="T48" s="29">
        <f>S48+N48/6-SQRT(Q48)/6</f>
        <v>2.1541118383952691</v>
      </c>
      <c r="U48" s="22">
        <f>S48+N48/6-Q48/6</f>
        <v>1.5322222222222224</v>
      </c>
      <c r="V48" s="27">
        <f>RANK(T48,T:T)</f>
        <v>46</v>
      </c>
      <c r="W48" s="27">
        <f>RANK(U48,U:U)</f>
        <v>54</v>
      </c>
      <c r="X48" s="27">
        <f>V48-W48</f>
        <v>-8</v>
      </c>
    </row>
    <row r="49" spans="1:24" ht="15" thickBot="1" x14ac:dyDescent="0.35">
      <c r="A49" s="4">
        <v>46</v>
      </c>
      <c r="B49" s="23" t="s">
        <v>242</v>
      </c>
      <c r="C49" s="5" t="s">
        <v>30</v>
      </c>
      <c r="D49" s="5" t="s">
        <v>20</v>
      </c>
      <c r="E49" s="6">
        <v>429.2</v>
      </c>
      <c r="F49" s="6">
        <v>399</v>
      </c>
      <c r="G49" s="20">
        <v>-0.8</v>
      </c>
      <c r="H49" s="20">
        <v>-2.4</v>
      </c>
      <c r="I49" s="20">
        <v>1.6</v>
      </c>
      <c r="J49" s="20">
        <v>-0.2</v>
      </c>
      <c r="K49" s="20">
        <v>1.7</v>
      </c>
      <c r="L49" s="20">
        <v>2</v>
      </c>
      <c r="M49" s="20">
        <v>1.9</v>
      </c>
      <c r="N49" s="20">
        <v>13.8</v>
      </c>
      <c r="O49" s="20">
        <v>16.7</v>
      </c>
      <c r="P49" s="22">
        <f>IF(H49&lt;0,1.2*H49,H49)+IF(G49&lt;0,1.2*G49,G49)+IF(I49&lt;0,1.2*I49,I49)+IF(J49&lt;0,1.2*J49,J49)+IF(K49&lt;0,1.2*K49,K49)+IF(L49&lt;0,1.2*L49,L49)</f>
        <v>1.2200000000000004</v>
      </c>
      <c r="Q49" s="22">
        <f>_xlfn.VAR.P(G49:L49)</f>
        <v>2.5480555555555555</v>
      </c>
      <c r="R49" s="22">
        <f>AVERAGE(G49:L49)</f>
        <v>0.31666666666666665</v>
      </c>
      <c r="S49" s="22">
        <f>P49/6</f>
        <v>0.20333333333333339</v>
      </c>
      <c r="T49" s="29">
        <f>S49+N49/6-SQRT(Q49)/6</f>
        <v>2.2372895005018729</v>
      </c>
      <c r="U49" s="22">
        <f>S49+N49/6-Q49/6</f>
        <v>2.078657407407408</v>
      </c>
      <c r="V49" s="27">
        <f>RANK(T49,T:T)</f>
        <v>45</v>
      </c>
      <c r="W49" s="27">
        <f>RANK(U49,U:U)</f>
        <v>40</v>
      </c>
      <c r="X49" s="27">
        <f>V49-W49</f>
        <v>5</v>
      </c>
    </row>
    <row r="50" spans="1:24" ht="15" thickBot="1" x14ac:dyDescent="0.35">
      <c r="A50" s="4">
        <v>50</v>
      </c>
      <c r="B50" s="23" t="s">
        <v>174</v>
      </c>
      <c r="C50" s="5" t="s">
        <v>50</v>
      </c>
      <c r="D50" s="5" t="s">
        <v>35</v>
      </c>
      <c r="E50" s="6">
        <v>218.3</v>
      </c>
      <c r="F50" s="6">
        <v>494</v>
      </c>
      <c r="G50" s="20">
        <v>-0.6</v>
      </c>
      <c r="H50" s="20">
        <v>-0.5</v>
      </c>
      <c r="I50" s="20">
        <v>-3.1</v>
      </c>
      <c r="J50" s="20">
        <v>1.5</v>
      </c>
      <c r="K50" s="20">
        <v>2.6</v>
      </c>
      <c r="L50" s="20">
        <v>1.5</v>
      </c>
      <c r="M50" s="20">
        <v>1.4</v>
      </c>
      <c r="N50" s="20">
        <v>13.4</v>
      </c>
      <c r="O50" s="20">
        <v>15.7</v>
      </c>
      <c r="P50" s="22">
        <f>IF(H50&lt;0,1.2*H50,H50)+IF(G50&lt;0,1.2*G50,G50)+IF(I50&lt;0,1.2*I50,I50)+IF(J50&lt;0,1.2*J50,J50)+IF(K50&lt;0,1.2*K50,K50)+IF(L50&lt;0,1.2*L50,L50)</f>
        <v>0.56000000000000094</v>
      </c>
      <c r="Q50" s="22">
        <f>_xlfn.VAR.P(G50:L50)</f>
        <v>3.5255555555555556</v>
      </c>
      <c r="R50" s="22">
        <f>AVERAGE(G50:L50)</f>
        <v>0.23333333333333331</v>
      </c>
      <c r="S50" s="22">
        <f>P50/6</f>
        <v>9.333333333333349E-2</v>
      </c>
      <c r="T50" s="29">
        <f>S50+N50/6-SQRT(Q50)/6</f>
        <v>2.0137256198776079</v>
      </c>
      <c r="U50" s="22">
        <f>S50+N50/6-Q50/6</f>
        <v>1.7390740740740744</v>
      </c>
      <c r="V50" s="27">
        <f>RANK(T50,T:T)</f>
        <v>51</v>
      </c>
      <c r="W50" s="27">
        <f>RANK(U50,U:U)</f>
        <v>48</v>
      </c>
      <c r="X50" s="27">
        <f>V50-W50</f>
        <v>3</v>
      </c>
    </row>
    <row r="51" spans="1:24" ht="15" thickBot="1" x14ac:dyDescent="0.35">
      <c r="A51" s="4">
        <v>49</v>
      </c>
      <c r="B51" s="23" t="s">
        <v>243</v>
      </c>
      <c r="C51" s="5" t="s">
        <v>34</v>
      </c>
      <c r="D51" s="5" t="s">
        <v>20</v>
      </c>
      <c r="E51" s="6">
        <v>421.7</v>
      </c>
      <c r="F51" s="6">
        <v>504</v>
      </c>
      <c r="G51" s="20">
        <v>-0.6</v>
      </c>
      <c r="H51" s="20">
        <v>1.4</v>
      </c>
      <c r="I51" s="20">
        <v>1.3</v>
      </c>
      <c r="J51" s="20">
        <v>-0.7</v>
      </c>
      <c r="K51" s="20">
        <v>1.9</v>
      </c>
      <c r="L51" s="20">
        <v>-2.2000000000000002</v>
      </c>
      <c r="M51" s="20">
        <v>1</v>
      </c>
      <c r="N51" s="20">
        <v>13.8</v>
      </c>
      <c r="O51" s="20">
        <v>15.8</v>
      </c>
      <c r="P51" s="22">
        <f>IF(H51&lt;0,1.2*H51,H51)+IF(G51&lt;0,1.2*G51,G51)+IF(I51&lt;0,1.2*I51,I51)+IF(J51&lt;0,1.2*J51,J51)+IF(K51&lt;0,1.2*K51,K51)+IF(L51&lt;0,1.2*L51,L51)</f>
        <v>0.39999999999999991</v>
      </c>
      <c r="Q51" s="22">
        <f>_xlfn.VAR.P(G51:L51)</f>
        <v>2.1247222222222222</v>
      </c>
      <c r="R51" s="22">
        <f>AVERAGE(G51:L51)</f>
        <v>0.18333333333333326</v>
      </c>
      <c r="S51" s="22">
        <f>P51/6</f>
        <v>6.6666666666666652E-2</v>
      </c>
      <c r="T51" s="29">
        <f>S51+N51/6-SQRT(Q51)/6</f>
        <v>2.1237262177323757</v>
      </c>
      <c r="U51" s="22">
        <f>S51+N51/6-Q51/6</f>
        <v>2.0125462962962968</v>
      </c>
      <c r="V51" s="27">
        <f>RANK(T51,T:T)</f>
        <v>48</v>
      </c>
      <c r="W51" s="27">
        <f>RANK(U51,U:U)</f>
        <v>42</v>
      </c>
      <c r="X51" s="27">
        <f>V51-W51</f>
        <v>6</v>
      </c>
    </row>
    <row r="52" spans="1:24" ht="15" thickBot="1" x14ac:dyDescent="0.35">
      <c r="A52" s="4">
        <v>72</v>
      </c>
      <c r="B52" s="23" t="s">
        <v>147</v>
      </c>
      <c r="C52" s="5" t="s">
        <v>34</v>
      </c>
      <c r="D52" s="5" t="s">
        <v>148</v>
      </c>
      <c r="E52" s="6">
        <v>212.6</v>
      </c>
      <c r="F52" s="6">
        <v>409</v>
      </c>
      <c r="G52" s="20">
        <v>3.1</v>
      </c>
      <c r="H52" s="20">
        <v>-3</v>
      </c>
      <c r="I52" s="20">
        <v>-2.8</v>
      </c>
      <c r="J52" s="20">
        <v>2.2999999999999998</v>
      </c>
      <c r="K52" s="20">
        <v>-2.1</v>
      </c>
      <c r="L52" s="20">
        <v>4.4000000000000004</v>
      </c>
      <c r="M52" s="20">
        <v>1.9</v>
      </c>
      <c r="N52" s="20">
        <v>9.4</v>
      </c>
      <c r="O52" s="20">
        <v>12.3</v>
      </c>
      <c r="P52" s="22">
        <f>IF(H52&lt;0,1.2*H52,H52)+IF(G52&lt;0,1.2*G52,G52)+IF(I52&lt;0,1.2*I52,I52)+IF(J52&lt;0,1.2*J52,J52)+IF(K52&lt;0,1.2*K52,K52)+IF(L52&lt;0,1.2*L52,L52)</f>
        <v>0.32000000000000028</v>
      </c>
      <c r="Q52" s="22">
        <f>_xlfn.VAR.P(G52:L52)</f>
        <v>9.1513888888888903</v>
      </c>
      <c r="R52" s="22">
        <f>AVERAGE(G52:L52)</f>
        <v>0.31666666666666671</v>
      </c>
      <c r="S52" s="22">
        <f>P52/6</f>
        <v>5.3333333333333378E-2</v>
      </c>
      <c r="T52" s="29">
        <f>S52+N52/6-SQRT(Q52)/6</f>
        <v>1.1158122900014518</v>
      </c>
      <c r="U52" s="22">
        <f>S52+N52/6-Q52/6</f>
        <v>9.4768518518518308E-2</v>
      </c>
      <c r="V52" s="27">
        <f>RANK(T52,T:T)</f>
        <v>81</v>
      </c>
      <c r="W52" s="27">
        <f>RANK(U52,U:U)</f>
        <v>99</v>
      </c>
      <c r="X52" s="27">
        <f>V52-W52</f>
        <v>-18</v>
      </c>
    </row>
    <row r="53" spans="1:24" ht="15" thickBot="1" x14ac:dyDescent="0.35">
      <c r="A53" s="4">
        <v>54</v>
      </c>
      <c r="B53" s="23" t="s">
        <v>244</v>
      </c>
      <c r="C53" s="5" t="s">
        <v>120</v>
      </c>
      <c r="D53" s="5" t="s">
        <v>139</v>
      </c>
      <c r="E53" s="6">
        <v>407.6</v>
      </c>
      <c r="F53" s="6">
        <v>555</v>
      </c>
      <c r="G53" s="20">
        <v>0.3</v>
      </c>
      <c r="H53" s="20">
        <v>1.2</v>
      </c>
      <c r="I53" s="20">
        <v>-0.8</v>
      </c>
      <c r="J53" s="20">
        <v>0.2</v>
      </c>
      <c r="K53" s="20">
        <v>-0.6</v>
      </c>
      <c r="L53" s="20">
        <v>0.3</v>
      </c>
      <c r="M53" s="20">
        <v>0.6</v>
      </c>
      <c r="N53" s="20">
        <v>13.2</v>
      </c>
      <c r="O53" s="20">
        <v>14.8</v>
      </c>
      <c r="P53" s="22">
        <f>IF(H53&lt;0,1.2*H53,H53)+IF(G53&lt;0,1.2*G53,G53)+IF(I53&lt;0,1.2*I53,I53)+IF(J53&lt;0,1.2*J53,J53)+IF(K53&lt;0,1.2*K53,K53)+IF(L53&lt;0,1.2*L53,L53)</f>
        <v>0.32</v>
      </c>
      <c r="Q53" s="22">
        <f>_xlfn.VAR.P(G53:L53)</f>
        <v>0.43333333333333329</v>
      </c>
      <c r="R53" s="22">
        <f>AVERAGE(G53:L53)</f>
        <v>9.9999999999999978E-2</v>
      </c>
      <c r="S53" s="22">
        <f>P53/6</f>
        <v>5.3333333333333337E-2</v>
      </c>
      <c r="T53" s="29">
        <f>S53+N53/6-SQRT(Q53)/6</f>
        <v>2.1436199018992692</v>
      </c>
      <c r="U53" s="22">
        <f>S53+N53/6-Q53/6</f>
        <v>2.1811111111111106</v>
      </c>
      <c r="V53" s="27">
        <f>RANK(T53,T:T)</f>
        <v>47</v>
      </c>
      <c r="W53" s="27">
        <f>RANK(U53,U:U)</f>
        <v>37</v>
      </c>
      <c r="X53" s="27">
        <f>V53-W53</f>
        <v>10</v>
      </c>
    </row>
    <row r="54" spans="1:24" ht="15" thickBot="1" x14ac:dyDescent="0.35">
      <c r="A54" s="4">
        <v>51</v>
      </c>
      <c r="B54" s="23" t="s">
        <v>59</v>
      </c>
      <c r="C54" s="5" t="s">
        <v>43</v>
      </c>
      <c r="D54" s="5" t="s">
        <v>25</v>
      </c>
      <c r="E54" s="6">
        <v>34.200000000000003</v>
      </c>
      <c r="F54" s="6">
        <v>587</v>
      </c>
      <c r="G54" s="20">
        <v>4</v>
      </c>
      <c r="H54" s="20">
        <v>0.4</v>
      </c>
      <c r="I54" s="20">
        <v>-2.2000000000000002</v>
      </c>
      <c r="J54" s="20">
        <v>2.2999999999999998</v>
      </c>
      <c r="K54" s="20">
        <v>-3.2</v>
      </c>
      <c r="L54" s="20">
        <v>0</v>
      </c>
      <c r="M54" s="20">
        <v>1.4</v>
      </c>
      <c r="N54" s="20">
        <v>13.2</v>
      </c>
      <c r="O54" s="20">
        <v>15.6</v>
      </c>
      <c r="P54" s="22">
        <f>IF(H54&lt;0,1.2*H54,H54)+IF(G54&lt;0,1.2*G54,G54)+IF(I54&lt;0,1.2*I54,I54)+IF(J54&lt;0,1.2*J54,J54)+IF(K54&lt;0,1.2*K54,K54)+IF(L54&lt;0,1.2*L54,L54)</f>
        <v>0.22000000000000064</v>
      </c>
      <c r="Q54" s="22">
        <f>_xlfn.VAR.P(G54:L54)</f>
        <v>6.0413888888888891</v>
      </c>
      <c r="R54" s="22">
        <f>AVERAGE(G54:L54)</f>
        <v>0.21666666666666665</v>
      </c>
      <c r="S54" s="22">
        <f>P54/6</f>
        <v>3.6666666666666771E-2</v>
      </c>
      <c r="T54" s="29">
        <f>S54+N54/6-SQRT(Q54)/6</f>
        <v>1.8270127175526716</v>
      </c>
      <c r="U54" s="22">
        <f>S54+N54/6-Q54/6</f>
        <v>1.2297685185185181</v>
      </c>
      <c r="V54" s="27">
        <f>RANK(T54,T:T)</f>
        <v>55</v>
      </c>
      <c r="W54" s="27">
        <f>RANK(U54,U:U)</f>
        <v>62</v>
      </c>
      <c r="X54" s="27">
        <f>V54-W54</f>
        <v>-7</v>
      </c>
    </row>
    <row r="55" spans="1:24" ht="15" thickBot="1" x14ac:dyDescent="0.35">
      <c r="A55" s="4">
        <v>52</v>
      </c>
      <c r="B55" s="23" t="s">
        <v>130</v>
      </c>
      <c r="C55" s="5" t="s">
        <v>37</v>
      </c>
      <c r="D55" s="5" t="s">
        <v>20</v>
      </c>
      <c r="E55" s="6">
        <v>182.9</v>
      </c>
      <c r="F55" s="6">
        <v>618</v>
      </c>
      <c r="G55" s="20">
        <v>-1.7</v>
      </c>
      <c r="H55" s="20">
        <v>2.1</v>
      </c>
      <c r="I55" s="20">
        <v>-2.2000000000000002</v>
      </c>
      <c r="J55" s="20">
        <v>1</v>
      </c>
      <c r="K55" s="20">
        <v>2.2000000000000002</v>
      </c>
      <c r="L55" s="20">
        <v>-0.6</v>
      </c>
      <c r="M55" s="20">
        <v>0.8</v>
      </c>
      <c r="N55" s="20">
        <v>13.8</v>
      </c>
      <c r="O55" s="20">
        <v>15.6</v>
      </c>
      <c r="P55" s="22">
        <f>IF(H55&lt;0,1.2*H55,H55)+IF(G55&lt;0,1.2*G55,G55)+IF(I55&lt;0,1.2*I55,I55)+IF(J55&lt;0,1.2*J55,J55)+IF(K55&lt;0,1.2*K55,K55)+IF(L55&lt;0,1.2*L55,L55)</f>
        <v>-9.9999999999999867E-2</v>
      </c>
      <c r="Q55" s="22">
        <f>_xlfn.VAR.P(G55:L55)</f>
        <v>3.0388888888888888</v>
      </c>
      <c r="R55" s="22">
        <f>AVERAGE(G55:L55)</f>
        <v>0.13333333333333336</v>
      </c>
      <c r="S55" s="22">
        <f>P55/6</f>
        <v>-1.6666666666666646E-2</v>
      </c>
      <c r="T55" s="29">
        <f>S55+N55/6-SQRT(Q55)/6</f>
        <v>1.9927931807779362</v>
      </c>
      <c r="U55" s="22">
        <f>S55+N55/6-Q55/6</f>
        <v>1.7768518518518523</v>
      </c>
      <c r="V55" s="27">
        <f>RANK(T55,T:T)</f>
        <v>53</v>
      </c>
      <c r="W55" s="27">
        <f>RANK(U55,U:U)</f>
        <v>46</v>
      </c>
      <c r="X55" s="27">
        <f>V55-W55</f>
        <v>7</v>
      </c>
    </row>
    <row r="56" spans="1:24" ht="15" thickBot="1" x14ac:dyDescent="0.35">
      <c r="A56" s="4">
        <v>53</v>
      </c>
      <c r="B56" s="23" t="s">
        <v>67</v>
      </c>
      <c r="C56" s="5" t="s">
        <v>68</v>
      </c>
      <c r="D56" s="5" t="s">
        <v>17</v>
      </c>
      <c r="E56" s="6">
        <v>92.1</v>
      </c>
      <c r="F56" s="6">
        <v>569</v>
      </c>
      <c r="G56" s="20">
        <v>0.9</v>
      </c>
      <c r="H56" s="20">
        <v>1.2</v>
      </c>
      <c r="I56" s="20">
        <v>0.4</v>
      </c>
      <c r="J56" s="20">
        <v>-0.2</v>
      </c>
      <c r="K56" s="20">
        <v>-1.8</v>
      </c>
      <c r="L56" s="20">
        <v>-0.2</v>
      </c>
      <c r="M56" s="20">
        <v>0.2</v>
      </c>
      <c r="N56" s="20">
        <v>13.8</v>
      </c>
      <c r="O56" s="20">
        <v>15</v>
      </c>
      <c r="P56" s="22">
        <f>IF(H56&lt;0,1.2*H56,H56)+IF(G56&lt;0,1.2*G56,G56)+IF(I56&lt;0,1.2*I56,I56)+IF(J56&lt;0,1.2*J56,J56)+IF(K56&lt;0,1.2*K56,K56)+IF(L56&lt;0,1.2*L56,L56)</f>
        <v>-0.14000000000000035</v>
      </c>
      <c r="Q56" s="22">
        <f>_xlfn.VAR.P(G56:L56)</f>
        <v>0.95250000000000012</v>
      </c>
      <c r="R56" s="22">
        <f>AVERAGE(G56:L56)</f>
        <v>4.9999999999999961E-2</v>
      </c>
      <c r="S56" s="22">
        <f>P56/6</f>
        <v>-2.333333333333339E-2</v>
      </c>
      <c r="T56" s="29">
        <f>S56+N56/6-SQRT(Q56)/6</f>
        <v>2.1140064892004742</v>
      </c>
      <c r="U56" s="22">
        <f>S56+N56/6-Q56/6</f>
        <v>2.1179166666666669</v>
      </c>
      <c r="V56" s="27">
        <f>RANK(T56,T:T)</f>
        <v>49</v>
      </c>
      <c r="W56" s="27">
        <f>RANK(U56,U:U)</f>
        <v>39</v>
      </c>
      <c r="X56" s="27">
        <f>V56-W56</f>
        <v>10</v>
      </c>
    </row>
    <row r="57" spans="1:24" ht="15" thickBot="1" x14ac:dyDescent="0.35">
      <c r="A57" s="4">
        <v>80</v>
      </c>
      <c r="B57" s="23" t="s">
        <v>176</v>
      </c>
      <c r="C57" s="5" t="s">
        <v>30</v>
      </c>
      <c r="D57" s="5" t="s">
        <v>85</v>
      </c>
      <c r="E57" s="6">
        <v>73.8</v>
      </c>
      <c r="F57" s="6">
        <v>335</v>
      </c>
      <c r="G57" s="20">
        <v>-4.7</v>
      </c>
      <c r="H57" s="20">
        <v>-0.3</v>
      </c>
      <c r="I57" s="20">
        <v>0.7</v>
      </c>
      <c r="J57" s="20">
        <v>-1.9</v>
      </c>
      <c r="K57" s="20">
        <v>4.0999999999999996</v>
      </c>
      <c r="L57" s="20">
        <v>3.1</v>
      </c>
      <c r="M57" s="20">
        <v>0.9</v>
      </c>
      <c r="N57" s="20">
        <v>9.4</v>
      </c>
      <c r="O57" s="20">
        <v>11.3</v>
      </c>
      <c r="P57" s="22">
        <f>IF(H57&lt;0,1.2*H57,H57)+IF(G57&lt;0,1.2*G57,G57)+IF(I57&lt;0,1.2*I57,I57)+IF(J57&lt;0,1.2*J57,J57)+IF(K57&lt;0,1.2*K57,K57)+IF(L57&lt;0,1.2*L57,L57)</f>
        <v>-0.38000000000000034</v>
      </c>
      <c r="Q57" s="22">
        <f>_xlfn.VAR.P(G57:L57)</f>
        <v>8.7555555555555564</v>
      </c>
      <c r="R57" s="22">
        <f>AVERAGE(G57:L57)</f>
        <v>0.16666666666666674</v>
      </c>
      <c r="S57" s="22">
        <f>P57/6</f>
        <v>-6.3333333333333394E-2</v>
      </c>
      <c r="T57" s="29">
        <f>S57+N57/6-SQRT(Q57)/6</f>
        <v>1.0101701995295076</v>
      </c>
      <c r="U57" s="22">
        <f>S57+N57/6-Q57/6</f>
        <v>4.407407407407371E-2</v>
      </c>
      <c r="V57" s="27">
        <f>RANK(T57,T:T)</f>
        <v>83</v>
      </c>
      <c r="W57" s="27">
        <f>RANK(U57,U:U)</f>
        <v>102</v>
      </c>
      <c r="X57" s="27">
        <f>V57-W57</f>
        <v>-19</v>
      </c>
    </row>
    <row r="58" spans="1:24" ht="15" thickBot="1" x14ac:dyDescent="0.35">
      <c r="A58" s="4">
        <v>84</v>
      </c>
      <c r="B58" s="23" t="s">
        <v>255</v>
      </c>
      <c r="C58" s="5" t="s">
        <v>43</v>
      </c>
      <c r="D58" s="5" t="s">
        <v>75</v>
      </c>
      <c r="E58" s="6">
        <v>372.1</v>
      </c>
      <c r="F58" s="6">
        <v>464</v>
      </c>
      <c r="G58" s="20">
        <v>1.6</v>
      </c>
      <c r="H58" s="20">
        <v>-1.8</v>
      </c>
      <c r="I58" s="20">
        <v>-1.1000000000000001</v>
      </c>
      <c r="J58" s="20">
        <v>2.7</v>
      </c>
      <c r="K58" s="20">
        <v>-1.6</v>
      </c>
      <c r="L58" s="20">
        <v>0.5</v>
      </c>
      <c r="M58" s="20">
        <v>0.4</v>
      </c>
      <c r="N58" s="20">
        <v>9.4</v>
      </c>
      <c r="O58" s="20">
        <v>10.8</v>
      </c>
      <c r="P58" s="22">
        <f>IF(H58&lt;0,1.2*H58,H58)+IF(G58&lt;0,1.2*G58,G58)+IF(I58&lt;0,1.2*I58,I58)+IF(J58&lt;0,1.2*J58,J58)+IF(K58&lt;0,1.2*K58,K58)+IF(L58&lt;0,1.2*L58,L58)</f>
        <v>-0.59999999999999987</v>
      </c>
      <c r="Q58" s="22">
        <f>_xlfn.VAR.P(G58:L58)</f>
        <v>2.8491666666666666</v>
      </c>
      <c r="R58" s="22">
        <f>AVERAGE(G58:L58)</f>
        <v>5.000000000000001E-2</v>
      </c>
      <c r="S58" s="22">
        <f>P58/6</f>
        <v>-9.9999999999999978E-2</v>
      </c>
      <c r="T58" s="29">
        <f>S58+N58/6-SQRT(Q58)/6</f>
        <v>1.1853420880772401</v>
      </c>
      <c r="U58" s="22">
        <f>S58+N58/6-Q58/6</f>
        <v>0.99180555555555561</v>
      </c>
      <c r="V58" s="27">
        <f>RANK(T58,T:T)</f>
        <v>78</v>
      </c>
      <c r="W58" s="27">
        <f>RANK(U58,U:U)</f>
        <v>68</v>
      </c>
      <c r="X58" s="27">
        <f>V58-W58</f>
        <v>10</v>
      </c>
    </row>
    <row r="59" spans="1:24" ht="15" thickBot="1" x14ac:dyDescent="0.35">
      <c r="A59" s="4">
        <v>48</v>
      </c>
      <c r="B59" s="23" t="s">
        <v>91</v>
      </c>
      <c r="C59" s="5" t="s">
        <v>34</v>
      </c>
      <c r="D59" s="5" t="s">
        <v>92</v>
      </c>
      <c r="E59" s="6">
        <v>60.4</v>
      </c>
      <c r="F59" s="6">
        <v>504</v>
      </c>
      <c r="G59" s="20">
        <v>0.7</v>
      </c>
      <c r="H59" s="20">
        <v>1</v>
      </c>
      <c r="I59" s="20">
        <v>-2.2000000000000002</v>
      </c>
      <c r="J59" s="20">
        <v>-1.1000000000000001</v>
      </c>
      <c r="K59" s="20">
        <v>2.8</v>
      </c>
      <c r="L59" s="20">
        <v>-1.1000000000000001</v>
      </c>
      <c r="M59" s="20">
        <v>0.1</v>
      </c>
      <c r="N59" s="20">
        <v>14.9</v>
      </c>
      <c r="O59" s="20">
        <v>16</v>
      </c>
      <c r="P59" s="22">
        <f>IF(H59&lt;0,1.2*H59,H59)+IF(G59&lt;0,1.2*G59,G59)+IF(I59&lt;0,1.2*I59,I59)+IF(J59&lt;0,1.2*J59,J59)+IF(K59&lt;0,1.2*K59,K59)+IF(L59&lt;0,1.2*L59,L59)</f>
        <v>-0.78000000000000047</v>
      </c>
      <c r="Q59" s="22">
        <f>_xlfn.VAR.P(G59:L59)</f>
        <v>2.7647222222222219</v>
      </c>
      <c r="R59" s="22">
        <f>AVERAGE(G59:L59)</f>
        <v>1.6666666666666569E-2</v>
      </c>
      <c r="S59" s="22">
        <f>P59/6</f>
        <v>-0.13000000000000009</v>
      </c>
      <c r="T59" s="29">
        <f>S59+N59/6-SQRT(Q59)/6</f>
        <v>2.0762091021550173</v>
      </c>
      <c r="U59" s="22">
        <f>S59+N59/6-Q59/6</f>
        <v>1.8925462962962964</v>
      </c>
      <c r="V59" s="27">
        <f>RANK(T59,T:T)</f>
        <v>50</v>
      </c>
      <c r="W59" s="27">
        <f>RANK(U59,U:U)</f>
        <v>44</v>
      </c>
      <c r="X59" s="27">
        <f>V59-W59</f>
        <v>6</v>
      </c>
    </row>
    <row r="60" spans="1:24" ht="15" thickBot="1" x14ac:dyDescent="0.35">
      <c r="A60" s="4">
        <v>47</v>
      </c>
      <c r="B60" s="23" t="s">
        <v>161</v>
      </c>
      <c r="C60" s="5" t="s">
        <v>32</v>
      </c>
      <c r="D60" s="5" t="s">
        <v>92</v>
      </c>
      <c r="E60" s="6">
        <v>120.1</v>
      </c>
      <c r="F60" s="6">
        <v>403</v>
      </c>
      <c r="G60" s="20">
        <v>-0.1</v>
      </c>
      <c r="H60" s="20">
        <v>-1.3</v>
      </c>
      <c r="I60" s="20">
        <v>-3.1</v>
      </c>
      <c r="J60" s="20">
        <v>-0.2</v>
      </c>
      <c r="K60" s="20">
        <v>3.1</v>
      </c>
      <c r="L60" s="20">
        <v>1.7</v>
      </c>
      <c r="M60" s="20">
        <v>0.2</v>
      </c>
      <c r="N60" s="20">
        <v>14.9</v>
      </c>
      <c r="O60" s="20">
        <v>16.100000000000001</v>
      </c>
      <c r="P60" s="22">
        <f>IF(H60&lt;0,1.2*H60,H60)+IF(G60&lt;0,1.2*G60,G60)+IF(I60&lt;0,1.2*I60,I60)+IF(J60&lt;0,1.2*J60,J60)+IF(K60&lt;0,1.2*K60,K60)+IF(L60&lt;0,1.2*L60,L60)</f>
        <v>-0.84000000000000052</v>
      </c>
      <c r="Q60" s="22">
        <f>_xlfn.VAR.P(G60:L60)</f>
        <v>3.9747222222222232</v>
      </c>
      <c r="R60" s="22">
        <f>AVERAGE(G60:L60)</f>
        <v>1.6666666666666646E-2</v>
      </c>
      <c r="S60" s="22">
        <f>P60/6</f>
        <v>-0.1400000000000001</v>
      </c>
      <c r="T60" s="29">
        <f>S60+N60/6-SQRT(Q60)/6</f>
        <v>2.0110549099933817</v>
      </c>
      <c r="U60" s="22">
        <f>S60+N60/6-Q60/6</f>
        <v>1.6808796296296293</v>
      </c>
      <c r="V60" s="27">
        <f>RANK(T60,T:T)</f>
        <v>52</v>
      </c>
      <c r="W60" s="27">
        <f>RANK(U60,U:U)</f>
        <v>50</v>
      </c>
      <c r="X60" s="27">
        <f>V60-W60</f>
        <v>2</v>
      </c>
    </row>
    <row r="61" spans="1:24" ht="15" thickBot="1" x14ac:dyDescent="0.35">
      <c r="A61" s="4">
        <v>55</v>
      </c>
      <c r="B61" s="23" t="s">
        <v>46</v>
      </c>
      <c r="C61" s="5" t="s">
        <v>19</v>
      </c>
      <c r="D61" s="5" t="s">
        <v>25</v>
      </c>
      <c r="E61" s="6">
        <v>13.9</v>
      </c>
      <c r="F61" s="6">
        <v>559</v>
      </c>
      <c r="G61" s="20">
        <v>3.1</v>
      </c>
      <c r="H61" s="20">
        <v>0.6</v>
      </c>
      <c r="I61" s="20">
        <v>-2.2000000000000002</v>
      </c>
      <c r="J61" s="20">
        <v>3.1</v>
      </c>
      <c r="K61" s="20">
        <v>-3.5</v>
      </c>
      <c r="L61" s="20">
        <v>-0.7</v>
      </c>
      <c r="M61" s="20">
        <v>0.4</v>
      </c>
      <c r="N61" s="20">
        <v>13.2</v>
      </c>
      <c r="O61" s="20">
        <v>14.6</v>
      </c>
      <c r="P61" s="22">
        <f>IF(H61&lt;0,1.2*H61,H61)+IF(G61&lt;0,1.2*G61,G61)+IF(I61&lt;0,1.2*I61,I61)+IF(J61&lt;0,1.2*J61,J61)+IF(K61&lt;0,1.2*K61,K61)+IF(L61&lt;0,1.2*L61,L61)</f>
        <v>-0.88</v>
      </c>
      <c r="Q61" s="22">
        <f>_xlfn.VAR.P(G61:L61)</f>
        <v>6.18888888888889</v>
      </c>
      <c r="R61" s="22">
        <f>AVERAGE(G61:L61)</f>
        <v>6.666666666666661E-2</v>
      </c>
      <c r="S61" s="22">
        <f>P61/6</f>
        <v>-0.14666666666666667</v>
      </c>
      <c r="T61" s="29">
        <f>S61+N61/6-SQRT(Q61)/6</f>
        <v>1.6387087076212157</v>
      </c>
      <c r="U61" s="22">
        <f>S61+N61/6-Q61/6</f>
        <v>1.0218518518518516</v>
      </c>
      <c r="V61" s="27">
        <f>RANK(T61,T:T)</f>
        <v>59</v>
      </c>
      <c r="W61" s="27">
        <f>RANK(U61,U:U)</f>
        <v>67</v>
      </c>
      <c r="X61" s="27">
        <f>V61-W61</f>
        <v>-8</v>
      </c>
    </row>
    <row r="62" spans="1:24" ht="15" thickBot="1" x14ac:dyDescent="0.35">
      <c r="A62" s="4">
        <v>58</v>
      </c>
      <c r="B62" s="23" t="s">
        <v>134</v>
      </c>
      <c r="C62" s="5" t="s">
        <v>120</v>
      </c>
      <c r="D62" s="5" t="s">
        <v>17</v>
      </c>
      <c r="E62" s="6">
        <v>151.30000000000001</v>
      </c>
      <c r="F62" s="6">
        <v>622</v>
      </c>
      <c r="G62" s="20">
        <v>0.9</v>
      </c>
      <c r="H62" s="20">
        <v>1.4</v>
      </c>
      <c r="I62" s="20">
        <v>1</v>
      </c>
      <c r="J62" s="20">
        <v>-1.5</v>
      </c>
      <c r="K62" s="20">
        <v>2</v>
      </c>
      <c r="L62" s="20">
        <v>-4.2</v>
      </c>
      <c r="M62" s="20">
        <v>-0.5</v>
      </c>
      <c r="N62" s="20">
        <v>13.8</v>
      </c>
      <c r="O62" s="20">
        <v>14.3</v>
      </c>
      <c r="P62" s="22">
        <f>IF(H62&lt;0,1.2*H62,H62)+IF(G62&lt;0,1.2*G62,G62)+IF(I62&lt;0,1.2*I62,I62)+IF(J62&lt;0,1.2*J62,J62)+IF(K62&lt;0,1.2*K62,K62)+IF(L62&lt;0,1.2*L62,L62)</f>
        <v>-1.54</v>
      </c>
      <c r="Q62" s="22">
        <f>_xlfn.VAR.P(G62:L62)</f>
        <v>4.6055555555555561</v>
      </c>
      <c r="R62" s="22">
        <f>AVERAGE(G62:L62)</f>
        <v>-6.6666666666666721E-2</v>
      </c>
      <c r="S62" s="22">
        <f>P62/6</f>
        <v>-0.25666666666666665</v>
      </c>
      <c r="T62" s="29">
        <f>S62+N62/6-SQRT(Q62)/6</f>
        <v>1.6856573643817807</v>
      </c>
      <c r="U62" s="22">
        <f>S62+N62/6-Q62/6</f>
        <v>1.2757407407407406</v>
      </c>
      <c r="V62" s="27">
        <f>RANK(T62,T:T)</f>
        <v>57</v>
      </c>
      <c r="W62" s="27">
        <f>RANK(U62,U:U)</f>
        <v>61</v>
      </c>
      <c r="X62" s="27">
        <f>V62-W62</f>
        <v>-4</v>
      </c>
    </row>
    <row r="63" spans="1:24" ht="15" thickBot="1" x14ac:dyDescent="0.35">
      <c r="A63" s="4">
        <v>59</v>
      </c>
      <c r="B63" s="23" t="s">
        <v>97</v>
      </c>
      <c r="C63" s="5" t="s">
        <v>61</v>
      </c>
      <c r="D63" s="5" t="s">
        <v>35</v>
      </c>
      <c r="E63" s="6">
        <v>106</v>
      </c>
      <c r="F63" s="6">
        <v>647</v>
      </c>
      <c r="G63" s="20">
        <v>1.2</v>
      </c>
      <c r="H63" s="20">
        <v>2.5</v>
      </c>
      <c r="I63" s="20">
        <v>-2.8</v>
      </c>
      <c r="J63" s="20">
        <v>-2.2999999999999998</v>
      </c>
      <c r="K63" s="20">
        <v>4.4000000000000004</v>
      </c>
      <c r="L63" s="20">
        <v>-3</v>
      </c>
      <c r="M63" s="20">
        <v>-0.1</v>
      </c>
      <c r="N63" s="20">
        <v>13.4</v>
      </c>
      <c r="O63" s="20">
        <v>14.3</v>
      </c>
      <c r="P63" s="22">
        <f>IF(H63&lt;0,1.2*H63,H63)+IF(G63&lt;0,1.2*G63,G63)+IF(I63&lt;0,1.2*I63,I63)+IF(J63&lt;0,1.2*J63,J63)+IF(K63&lt;0,1.2*K63,K63)+IF(L63&lt;0,1.2*L63,L63)</f>
        <v>-1.6199999999999988</v>
      </c>
      <c r="Q63" s="22">
        <f>_xlfn.VAR.P(G63:L63)</f>
        <v>8.1966666666666654</v>
      </c>
      <c r="R63" s="22">
        <f>AVERAGE(G63:L63)</f>
        <v>0</v>
      </c>
      <c r="S63" s="22">
        <f>P63/6</f>
        <v>-0.2699999999999998</v>
      </c>
      <c r="T63" s="29">
        <f>S63+N63/6-SQRT(Q63)/6</f>
        <v>1.486169645292023</v>
      </c>
      <c r="U63" s="22">
        <f>S63+N63/6-Q63/6</f>
        <v>0.59722222222222276</v>
      </c>
      <c r="V63" s="27">
        <f>RANK(T63,T:T)</f>
        <v>62</v>
      </c>
      <c r="W63" s="27">
        <f>RANK(U63,U:U)</f>
        <v>85</v>
      </c>
      <c r="X63" s="27">
        <f>V63-W63</f>
        <v>-23</v>
      </c>
    </row>
    <row r="64" spans="1:24" ht="15" thickBot="1" x14ac:dyDescent="0.35">
      <c r="A64" s="4">
        <v>62</v>
      </c>
      <c r="B64" s="23" t="s">
        <v>246</v>
      </c>
      <c r="C64" s="5" t="s">
        <v>178</v>
      </c>
      <c r="D64" s="5" t="s">
        <v>35</v>
      </c>
      <c r="E64" s="6">
        <v>296.5</v>
      </c>
      <c r="F64" s="6">
        <v>607</v>
      </c>
      <c r="G64" s="20">
        <v>2</v>
      </c>
      <c r="H64" s="20">
        <v>2.1</v>
      </c>
      <c r="I64" s="20">
        <v>-2.2000000000000002</v>
      </c>
      <c r="J64" s="20">
        <v>2.7</v>
      </c>
      <c r="K64" s="20">
        <v>-3.4</v>
      </c>
      <c r="L64" s="20">
        <v>-1.6</v>
      </c>
      <c r="M64" s="20">
        <v>-0.4</v>
      </c>
      <c r="N64" s="20">
        <v>13.4</v>
      </c>
      <c r="O64" s="20">
        <v>14</v>
      </c>
      <c r="P64" s="22">
        <f>IF(H64&lt;0,1.2*H64,H64)+IF(G64&lt;0,1.2*G64,G64)+IF(I64&lt;0,1.2*I64,I64)+IF(J64&lt;0,1.2*J64,J64)+IF(K64&lt;0,1.2*K64,K64)+IF(L64&lt;0,1.2*L64,L64)</f>
        <v>-1.8399999999999999</v>
      </c>
      <c r="Q64" s="22">
        <f>_xlfn.VAR.P(G64:L64)</f>
        <v>5.7722222222222221</v>
      </c>
      <c r="R64" s="22">
        <f>AVERAGE(G64:L64)</f>
        <v>-6.6666666666666721E-2</v>
      </c>
      <c r="S64" s="22">
        <f>P64/6</f>
        <v>-0.30666666666666664</v>
      </c>
      <c r="T64" s="29">
        <f>S64+N64/6-SQRT(Q64)/6</f>
        <v>1.526242508837947</v>
      </c>
      <c r="U64" s="22">
        <f>S64+N64/6-Q64/6</f>
        <v>0.96462962962962973</v>
      </c>
      <c r="V64" s="27">
        <f>RANK(T64,T:T)</f>
        <v>61</v>
      </c>
      <c r="W64" s="27">
        <f>RANK(U64,U:U)</f>
        <v>70</v>
      </c>
      <c r="X64" s="27">
        <f>V64-W64</f>
        <v>-9</v>
      </c>
    </row>
    <row r="65" spans="1:24" ht="15" thickBot="1" x14ac:dyDescent="0.35">
      <c r="A65" s="4">
        <v>63</v>
      </c>
      <c r="B65" s="23" t="s">
        <v>131</v>
      </c>
      <c r="C65" s="5" t="s">
        <v>53</v>
      </c>
      <c r="D65" s="5" t="s">
        <v>17</v>
      </c>
      <c r="E65" s="6">
        <v>127.7</v>
      </c>
      <c r="F65" s="6">
        <v>614</v>
      </c>
      <c r="G65" s="20">
        <v>4.2</v>
      </c>
      <c r="H65" s="20">
        <v>0.4</v>
      </c>
      <c r="I65" s="20">
        <v>-0.8</v>
      </c>
      <c r="J65" s="20">
        <v>1</v>
      </c>
      <c r="K65" s="20">
        <v>-4.8</v>
      </c>
      <c r="L65" s="20">
        <v>-1</v>
      </c>
      <c r="M65" s="20">
        <v>-0.9</v>
      </c>
      <c r="N65" s="20">
        <v>13.8</v>
      </c>
      <c r="O65" s="20">
        <v>13.9</v>
      </c>
      <c r="P65" s="22">
        <f>IF(H65&lt;0,1.2*H65,H65)+IF(G65&lt;0,1.2*G65,G65)+IF(I65&lt;0,1.2*I65,I65)+IF(J65&lt;0,1.2*J65,J65)+IF(K65&lt;0,1.2*K65,K65)+IF(L65&lt;0,1.2*L65,L65)</f>
        <v>-2.3199999999999994</v>
      </c>
      <c r="Q65" s="22">
        <f>_xlfn.VAR.P(G65:L65)</f>
        <v>7.2188888888888885</v>
      </c>
      <c r="R65" s="22">
        <f>AVERAGE(G65:L65)</f>
        <v>-0.16666666666666652</v>
      </c>
      <c r="S65" s="22">
        <f>P65/6</f>
        <v>-0.38666666666666655</v>
      </c>
      <c r="T65" s="29">
        <f>S65+N65/6-SQRT(Q65)/6</f>
        <v>1.4655334993025197</v>
      </c>
      <c r="U65" s="22">
        <f>S65+N65/6-Q65/6</f>
        <v>0.7101851851851857</v>
      </c>
      <c r="V65" s="27">
        <f>RANK(T65,T:T)</f>
        <v>63</v>
      </c>
      <c r="W65" s="27">
        <f>RANK(U65,U:U)</f>
        <v>77</v>
      </c>
      <c r="X65" s="27">
        <f>V65-W65</f>
        <v>-14</v>
      </c>
    </row>
    <row r="66" spans="1:24" ht="15" thickBot="1" x14ac:dyDescent="0.35">
      <c r="A66" s="4">
        <v>66</v>
      </c>
      <c r="B66" s="23" t="s">
        <v>143</v>
      </c>
      <c r="C66" s="5" t="s">
        <v>24</v>
      </c>
      <c r="D66" s="5" t="s">
        <v>28</v>
      </c>
      <c r="E66" s="6">
        <v>217.3</v>
      </c>
      <c r="F66" s="6">
        <v>425</v>
      </c>
      <c r="G66" s="20">
        <v>3.7</v>
      </c>
      <c r="H66" s="20">
        <v>-4.5999999999999996</v>
      </c>
      <c r="I66" s="20">
        <v>-0.8</v>
      </c>
      <c r="J66" s="20">
        <v>-1.5</v>
      </c>
      <c r="K66" s="20">
        <v>0.3</v>
      </c>
      <c r="L66" s="20">
        <v>1.9</v>
      </c>
      <c r="M66" s="20">
        <v>-1</v>
      </c>
      <c r="N66" s="20">
        <v>13.4</v>
      </c>
      <c r="O66" s="20">
        <v>13.4</v>
      </c>
      <c r="P66" s="22">
        <f>IF(H66&lt;0,1.2*H66,H66)+IF(G66&lt;0,1.2*G66,G66)+IF(I66&lt;0,1.2*I66,I66)+IF(J66&lt;0,1.2*J66,J66)+IF(K66&lt;0,1.2*K66,K66)+IF(L66&lt;0,1.2*L66,L66)</f>
        <v>-2.3799999999999994</v>
      </c>
      <c r="Q66" s="22">
        <f>_xlfn.VAR.P(G66:L66)</f>
        <v>6.8788888888888886</v>
      </c>
      <c r="R66" s="22">
        <f>AVERAGE(G66:L66)</f>
        <v>-0.1666666666666666</v>
      </c>
      <c r="S66" s="22">
        <f>P66/6</f>
        <v>-0.39666666666666656</v>
      </c>
      <c r="T66" s="29">
        <f>S66+N66/6-SQRT(Q66)/6</f>
        <v>1.3995394004002164</v>
      </c>
      <c r="U66" s="22">
        <f>S66+N66/6-Q66/6</f>
        <v>0.69018518518518546</v>
      </c>
      <c r="V66" s="27">
        <f>RANK(T66,T:T)</f>
        <v>69</v>
      </c>
      <c r="W66" s="27">
        <f>RANK(U66,U:U)</f>
        <v>79</v>
      </c>
      <c r="X66" s="27">
        <f>V66-W66</f>
        <v>-10</v>
      </c>
    </row>
    <row r="67" spans="1:24" ht="15" thickBot="1" x14ac:dyDescent="0.35">
      <c r="A67" s="4">
        <v>92</v>
      </c>
      <c r="B67" s="23" t="s">
        <v>248</v>
      </c>
      <c r="C67" s="5" t="s">
        <v>129</v>
      </c>
      <c r="D67" s="5" t="s">
        <v>77</v>
      </c>
      <c r="E67" s="6">
        <v>999</v>
      </c>
      <c r="F67" s="6">
        <v>403</v>
      </c>
      <c r="G67" s="20">
        <v>-3.2</v>
      </c>
      <c r="H67" s="20">
        <v>-0.7</v>
      </c>
      <c r="I67" s="20">
        <v>1</v>
      </c>
      <c r="J67" s="20">
        <v>-1.9</v>
      </c>
      <c r="K67" s="20">
        <v>1.3</v>
      </c>
      <c r="L67" s="20">
        <v>2</v>
      </c>
      <c r="M67" s="20">
        <v>-1.6</v>
      </c>
      <c r="N67" s="20">
        <v>9.4</v>
      </c>
      <c r="O67" s="20">
        <v>8.8000000000000007</v>
      </c>
      <c r="P67" s="22">
        <f>IF(H67&lt;0,1.2*H67,H67)+IF(G67&lt;0,1.2*G67,G67)+IF(I67&lt;0,1.2*I67,I67)+IF(J67&lt;0,1.2*J67,J67)+IF(K67&lt;0,1.2*K67,K67)+IF(L67&lt;0,1.2*L67,L67)</f>
        <v>-2.6599999999999993</v>
      </c>
      <c r="Q67" s="22">
        <f>_xlfn.VAR.P(G67:L67)</f>
        <v>3.4425000000000003</v>
      </c>
      <c r="R67" s="22">
        <f>AVERAGE(G67:L67)</f>
        <v>-0.25000000000000017</v>
      </c>
      <c r="S67" s="22">
        <f>P67/6</f>
        <v>-0.44333333333333319</v>
      </c>
      <c r="T67" s="29">
        <f>S67+N67/6-SQRT(Q67)/6</f>
        <v>0.81410041141200895</v>
      </c>
      <c r="U67" s="22">
        <f>S67+N67/6-Q67/6</f>
        <v>0.54958333333333342</v>
      </c>
      <c r="V67" s="27">
        <f>RANK(T67,T:T)</f>
        <v>90</v>
      </c>
      <c r="W67" s="27">
        <f>RANK(U67,U:U)</f>
        <v>86</v>
      </c>
      <c r="X67" s="27">
        <f>V67-W67</f>
        <v>4</v>
      </c>
    </row>
    <row r="68" spans="1:24" ht="15" thickBot="1" x14ac:dyDescent="0.35">
      <c r="A68" s="4">
        <v>60</v>
      </c>
      <c r="B68" s="23" t="s">
        <v>245</v>
      </c>
      <c r="C68" s="5" t="s">
        <v>187</v>
      </c>
      <c r="D68" s="5" t="s">
        <v>77</v>
      </c>
      <c r="E68" s="6">
        <v>225.6</v>
      </c>
      <c r="F68" s="6">
        <v>535</v>
      </c>
      <c r="G68" s="20">
        <v>-1.9</v>
      </c>
      <c r="H68" s="20">
        <v>1</v>
      </c>
      <c r="I68" s="20">
        <v>8.9</v>
      </c>
      <c r="J68" s="20">
        <v>-1.1000000000000001</v>
      </c>
      <c r="K68" s="20">
        <v>-4.5999999999999996</v>
      </c>
      <c r="L68" s="20">
        <v>-2.9</v>
      </c>
      <c r="M68" s="20">
        <v>-0.6</v>
      </c>
      <c r="N68" s="20">
        <v>13.8</v>
      </c>
      <c r="O68" s="20">
        <v>14.2</v>
      </c>
      <c r="P68" s="22">
        <f>IF(H68&lt;0,1.2*H68,H68)+IF(G68&lt;0,1.2*G68,G68)+IF(I68&lt;0,1.2*I68,I68)+IF(J68&lt;0,1.2*J68,J68)+IF(K68&lt;0,1.2*K68,K68)+IF(L68&lt;0,1.2*L68,L68)</f>
        <v>-2.6999999999999988</v>
      </c>
      <c r="Q68" s="22">
        <f>_xlfn.VAR.P(G68:L68)</f>
        <v>19.089999999999996</v>
      </c>
      <c r="R68" s="22">
        <f>AVERAGE(G68:L68)</f>
        <v>-9.9999999999999867E-2</v>
      </c>
      <c r="S68" s="22">
        <f>P68/6</f>
        <v>-0.44999999999999979</v>
      </c>
      <c r="T68" s="29">
        <f>S68+N68/6-SQRT(Q68)/6</f>
        <v>1.1217982575015513</v>
      </c>
      <c r="U68" s="22">
        <f>S68+N68/6-Q68/6</f>
        <v>-1.3316666666666657</v>
      </c>
      <c r="V68" s="27">
        <f>RANK(T68,T:T)</f>
        <v>80</v>
      </c>
      <c r="W68" s="27">
        <f>RANK(U68,U:U)</f>
        <v>143</v>
      </c>
      <c r="X68" s="27">
        <f>V68-W68</f>
        <v>-63</v>
      </c>
    </row>
    <row r="69" spans="1:24" ht="15" thickBot="1" x14ac:dyDescent="0.35">
      <c r="A69" s="4">
        <v>56</v>
      </c>
      <c r="B69" s="23" t="s">
        <v>150</v>
      </c>
      <c r="C69" s="5" t="s">
        <v>104</v>
      </c>
      <c r="D69" s="5" t="s">
        <v>92</v>
      </c>
      <c r="E69" s="6">
        <v>70.400000000000006</v>
      </c>
      <c r="F69" s="6">
        <v>618</v>
      </c>
      <c r="G69" s="20">
        <v>0.5</v>
      </c>
      <c r="H69" s="20">
        <v>1.5</v>
      </c>
      <c r="I69" s="20">
        <v>-2.8</v>
      </c>
      <c r="J69" s="20">
        <v>-1.1000000000000001</v>
      </c>
      <c r="K69" s="20">
        <v>3.9</v>
      </c>
      <c r="L69" s="20">
        <v>-3.3</v>
      </c>
      <c r="M69" s="20">
        <v>-1.3</v>
      </c>
      <c r="N69" s="20">
        <v>14.9</v>
      </c>
      <c r="O69" s="20">
        <v>14.6</v>
      </c>
      <c r="P69" s="22">
        <f>IF(H69&lt;0,1.2*H69,H69)+IF(G69&lt;0,1.2*G69,G69)+IF(I69&lt;0,1.2*I69,I69)+IF(J69&lt;0,1.2*J69,J69)+IF(K69&lt;0,1.2*K69,K69)+IF(L69&lt;0,1.2*L69,L69)</f>
        <v>-2.7399999999999993</v>
      </c>
      <c r="Q69" s="22">
        <f>_xlfn.VAR.P(G69:L69)</f>
        <v>6.2280555555555548</v>
      </c>
      <c r="R69" s="22">
        <f>AVERAGE(G69:L69)</f>
        <v>-0.21666666666666665</v>
      </c>
      <c r="S69" s="22">
        <f>P69/6</f>
        <v>-0.45666666666666655</v>
      </c>
      <c r="T69" s="29">
        <f>S69+N69/6-SQRT(Q69)/6</f>
        <v>1.6107321246893547</v>
      </c>
      <c r="U69" s="22">
        <f>S69+N69/6-Q69/6</f>
        <v>0.98865740740740771</v>
      </c>
      <c r="V69" s="27">
        <f>RANK(T69,T:T)</f>
        <v>60</v>
      </c>
      <c r="W69" s="27">
        <f>RANK(U69,U:U)</f>
        <v>69</v>
      </c>
      <c r="X69" s="27">
        <f>V69-W69</f>
        <v>-9</v>
      </c>
    </row>
    <row r="70" spans="1:24" ht="15" thickBot="1" x14ac:dyDescent="0.35">
      <c r="A70" s="4">
        <v>65</v>
      </c>
      <c r="B70" s="23" t="s">
        <v>249</v>
      </c>
      <c r="C70" s="5" t="s">
        <v>53</v>
      </c>
      <c r="D70" s="5" t="s">
        <v>77</v>
      </c>
      <c r="E70" s="6">
        <v>229</v>
      </c>
      <c r="F70" s="6">
        <v>582</v>
      </c>
      <c r="G70" s="20">
        <v>-1.7</v>
      </c>
      <c r="H70" s="20">
        <v>1</v>
      </c>
      <c r="I70" s="20">
        <v>5.0999999999999996</v>
      </c>
      <c r="J70" s="20">
        <v>-2.2999999999999998</v>
      </c>
      <c r="K70" s="20">
        <v>-1</v>
      </c>
      <c r="L70" s="20">
        <v>-2.4</v>
      </c>
      <c r="M70" s="20">
        <v>-1.4</v>
      </c>
      <c r="N70" s="20">
        <v>13.8</v>
      </c>
      <c r="O70" s="20">
        <v>13.4</v>
      </c>
      <c r="P70" s="22">
        <f>IF(H70&lt;0,1.2*H70,H70)+IF(G70&lt;0,1.2*G70,G70)+IF(I70&lt;0,1.2*I70,I70)+IF(J70&lt;0,1.2*J70,J70)+IF(K70&lt;0,1.2*K70,K70)+IF(L70&lt;0,1.2*L70,L70)</f>
        <v>-2.7800000000000002</v>
      </c>
      <c r="Q70" s="22">
        <f>_xlfn.VAR.P(G70:L70)</f>
        <v>6.9447222222222216</v>
      </c>
      <c r="R70" s="22">
        <f>AVERAGE(G70:L70)</f>
        <v>-0.2166666666666667</v>
      </c>
      <c r="S70" s="22">
        <f>P70/6</f>
        <v>-0.46333333333333337</v>
      </c>
      <c r="T70" s="29">
        <f>S70+N70/6-SQRT(Q70)/6</f>
        <v>1.3974526520709531</v>
      </c>
      <c r="U70" s="22">
        <f>S70+N70/6-Q70/6</f>
        <v>0.6792129629629633</v>
      </c>
      <c r="V70" s="27">
        <f>RANK(T70,T:T)</f>
        <v>70</v>
      </c>
      <c r="W70" s="27">
        <f>RANK(U70,U:U)</f>
        <v>80</v>
      </c>
      <c r="X70" s="27">
        <f>V70-W70</f>
        <v>-10</v>
      </c>
    </row>
    <row r="71" spans="1:24" ht="15" thickBot="1" x14ac:dyDescent="0.35">
      <c r="A71" s="4">
        <v>67</v>
      </c>
      <c r="B71" s="23" t="s">
        <v>69</v>
      </c>
      <c r="C71" s="5" t="s">
        <v>45</v>
      </c>
      <c r="D71" s="5" t="s">
        <v>17</v>
      </c>
      <c r="E71" s="6">
        <v>74</v>
      </c>
      <c r="F71" s="6">
        <v>608</v>
      </c>
      <c r="G71" s="20">
        <v>3.7</v>
      </c>
      <c r="H71" s="20">
        <v>-0.7</v>
      </c>
      <c r="I71" s="20">
        <v>-1.4</v>
      </c>
      <c r="J71" s="20">
        <v>1.9</v>
      </c>
      <c r="K71" s="20">
        <v>-4.0999999999999996</v>
      </c>
      <c r="L71" s="20">
        <v>-0.8</v>
      </c>
      <c r="M71" s="20">
        <v>-1.4</v>
      </c>
      <c r="N71" s="20">
        <v>13.8</v>
      </c>
      <c r="O71" s="20">
        <v>13.4</v>
      </c>
      <c r="P71" s="22">
        <f>IF(H71&lt;0,1.2*H71,H71)+IF(G71&lt;0,1.2*G71,G71)+IF(I71&lt;0,1.2*I71,I71)+IF(J71&lt;0,1.2*J71,J71)+IF(K71&lt;0,1.2*K71,K71)+IF(L71&lt;0,1.2*L71,L71)</f>
        <v>-2.7999999999999989</v>
      </c>
      <c r="Q71" s="22">
        <f>_xlfn.VAR.P(G71:L71)</f>
        <v>6.1455555555555561</v>
      </c>
      <c r="R71" s="22">
        <f>AVERAGE(G71:L71)</f>
        <v>-0.23333333333333328</v>
      </c>
      <c r="S71" s="22">
        <f>P71/6</f>
        <v>-0.46666666666666651</v>
      </c>
      <c r="T71" s="29">
        <f>S71+N71/6-SQRT(Q71)/6</f>
        <v>1.4201628158188215</v>
      </c>
      <c r="U71" s="22">
        <f>S71+N71/6-Q71/6</f>
        <v>0.80907407407407428</v>
      </c>
      <c r="V71" s="27">
        <f>RANK(T71,T:T)</f>
        <v>65</v>
      </c>
      <c r="W71" s="27">
        <f>RANK(U71,U:U)</f>
        <v>74</v>
      </c>
      <c r="X71" s="27">
        <f>V71-W71</f>
        <v>-9</v>
      </c>
    </row>
    <row r="72" spans="1:24" ht="15" thickBot="1" x14ac:dyDescent="0.35">
      <c r="A72" s="4">
        <v>69</v>
      </c>
      <c r="B72" s="23" t="s">
        <v>247</v>
      </c>
      <c r="C72" s="5" t="s">
        <v>84</v>
      </c>
      <c r="D72" s="5" t="s">
        <v>25</v>
      </c>
      <c r="E72" s="6">
        <v>593.20000000000005</v>
      </c>
      <c r="F72" s="6">
        <v>476</v>
      </c>
      <c r="G72" s="20">
        <v>0.3</v>
      </c>
      <c r="H72" s="20">
        <v>-1.1000000000000001</v>
      </c>
      <c r="I72" s="20">
        <v>-2.8</v>
      </c>
      <c r="J72" s="20">
        <v>4.4000000000000004</v>
      </c>
      <c r="K72" s="20">
        <v>-4.7</v>
      </c>
      <c r="L72" s="20">
        <v>2.7</v>
      </c>
      <c r="M72" s="20">
        <v>-1.3</v>
      </c>
      <c r="N72" s="20">
        <v>13.2</v>
      </c>
      <c r="O72" s="20">
        <v>13</v>
      </c>
      <c r="P72" s="22">
        <f>IF(H72&lt;0,1.2*H72,H72)+IF(G72&lt;0,1.2*G72,G72)+IF(I72&lt;0,1.2*I72,I72)+IF(J72&lt;0,1.2*J72,J72)+IF(K72&lt;0,1.2*K72,K72)+IF(L72&lt;0,1.2*L72,L72)</f>
        <v>-2.919999999999999</v>
      </c>
      <c r="Q72" s="22">
        <f>_xlfn.VAR.P(G72:L72)</f>
        <v>9.6066666666666674</v>
      </c>
      <c r="R72" s="22">
        <f>AVERAGE(G72:L72)</f>
        <v>-0.19999999999999987</v>
      </c>
      <c r="S72" s="22">
        <f>P72/6</f>
        <v>-0.48666666666666653</v>
      </c>
      <c r="T72" s="29">
        <f>S72+N72/6-SQRT(Q72)/6</f>
        <v>1.196756280172963</v>
      </c>
      <c r="U72" s="22">
        <f>S72+N72/6-Q72/6</f>
        <v>0.112222222222222</v>
      </c>
      <c r="V72" s="27">
        <f>RANK(T72,T:T)</f>
        <v>77</v>
      </c>
      <c r="W72" s="27">
        <f>RANK(U72,U:U)</f>
        <v>98</v>
      </c>
      <c r="X72" s="27">
        <f>V72-W72</f>
        <v>-21</v>
      </c>
    </row>
    <row r="73" spans="1:24" ht="15" thickBot="1" x14ac:dyDescent="0.35">
      <c r="A73" s="4">
        <v>57</v>
      </c>
      <c r="B73" s="23" t="s">
        <v>194</v>
      </c>
      <c r="C73" s="5" t="s">
        <v>120</v>
      </c>
      <c r="D73" s="5" t="s">
        <v>77</v>
      </c>
      <c r="E73" s="6">
        <v>133.80000000000001</v>
      </c>
      <c r="F73" s="6">
        <v>623</v>
      </c>
      <c r="G73" s="20">
        <v>-1</v>
      </c>
      <c r="H73" s="20">
        <v>4</v>
      </c>
      <c r="I73" s="20">
        <v>8.3000000000000007</v>
      </c>
      <c r="J73" s="20">
        <v>-4.9000000000000004</v>
      </c>
      <c r="K73" s="20">
        <v>-0.5</v>
      </c>
      <c r="L73" s="20">
        <v>-6.3</v>
      </c>
      <c r="M73" s="20">
        <v>-0.4</v>
      </c>
      <c r="N73" s="20">
        <v>13.8</v>
      </c>
      <c r="O73" s="20">
        <v>14.4</v>
      </c>
      <c r="P73" s="22">
        <f>IF(H73&lt;0,1.2*H73,H73)+IF(G73&lt;0,1.2*G73,G73)+IF(I73&lt;0,1.2*I73,I73)+IF(J73&lt;0,1.2*J73,J73)+IF(K73&lt;0,1.2*K73,K73)+IF(L73&lt;0,1.2*L73,L73)</f>
        <v>-2.9399999999999977</v>
      </c>
      <c r="Q73" s="22">
        <f>_xlfn.VAR.P(G73:L73)</f>
        <v>24.968888888888895</v>
      </c>
      <c r="R73" s="22">
        <f>AVERAGE(G73:L73)</f>
        <v>-6.6666666666666582E-2</v>
      </c>
      <c r="S73" s="22">
        <f>P73/6</f>
        <v>-0.4899999999999996</v>
      </c>
      <c r="T73" s="29">
        <f>S73+N73/6-SQRT(Q73)/6</f>
        <v>0.97718534660251133</v>
      </c>
      <c r="U73" s="22">
        <f>S73+N73/6-Q73/6</f>
        <v>-2.3514814814814819</v>
      </c>
      <c r="V73" s="27">
        <f>RANK(T73,T:T)</f>
        <v>85</v>
      </c>
      <c r="W73" s="27">
        <f>RANK(U73,U:U)</f>
        <v>154</v>
      </c>
      <c r="X73" s="27">
        <f>V73-W73</f>
        <v>-69</v>
      </c>
    </row>
    <row r="74" spans="1:24" ht="15" thickBot="1" x14ac:dyDescent="0.35">
      <c r="A74" s="4">
        <v>73</v>
      </c>
      <c r="B74" s="23" t="s">
        <v>26</v>
      </c>
      <c r="C74" s="5" t="s">
        <v>27</v>
      </c>
      <c r="D74" s="5" t="s">
        <v>28</v>
      </c>
      <c r="E74" s="6">
        <v>11.5</v>
      </c>
      <c r="F74" s="6">
        <v>618</v>
      </c>
      <c r="G74" s="20">
        <v>3.1</v>
      </c>
      <c r="H74" s="20">
        <v>-0.3</v>
      </c>
      <c r="I74" s="20">
        <v>-1.7</v>
      </c>
      <c r="J74" s="20">
        <v>0.2</v>
      </c>
      <c r="K74" s="20">
        <v>-0.4</v>
      </c>
      <c r="L74" s="20">
        <v>-3</v>
      </c>
      <c r="M74" s="20">
        <v>-2.1</v>
      </c>
      <c r="N74" s="20">
        <v>13.4</v>
      </c>
      <c r="O74" s="20">
        <v>12.3</v>
      </c>
      <c r="P74" s="22">
        <f>IF(H74&lt;0,1.2*H74,H74)+IF(G74&lt;0,1.2*G74,G74)+IF(I74&lt;0,1.2*I74,I74)+IF(J74&lt;0,1.2*J74,J74)+IF(K74&lt;0,1.2*K74,K74)+IF(L74&lt;0,1.2*L74,L74)</f>
        <v>-3.1799999999999997</v>
      </c>
      <c r="Q74" s="22">
        <f>_xlfn.VAR.P(G74:L74)</f>
        <v>3.5091666666666672</v>
      </c>
      <c r="R74" s="22">
        <f>AVERAGE(G74:L74)</f>
        <v>-0.34999999999999992</v>
      </c>
      <c r="S74" s="22">
        <f>P74/6</f>
        <v>-0.52999999999999992</v>
      </c>
      <c r="T74" s="29">
        <f>S74+N74/6-SQRT(Q74)/6</f>
        <v>1.39112050231601</v>
      </c>
      <c r="U74" s="22">
        <f>S74+N74/6-Q74/6</f>
        <v>1.1184722222222225</v>
      </c>
      <c r="V74" s="27">
        <f>RANK(T74,T:T)</f>
        <v>72</v>
      </c>
      <c r="W74" s="27">
        <f>RANK(U74,U:U)</f>
        <v>64</v>
      </c>
      <c r="X74" s="27">
        <f>V74-W74</f>
        <v>8</v>
      </c>
    </row>
    <row r="75" spans="1:24" ht="15" thickBot="1" x14ac:dyDescent="0.35">
      <c r="A75" s="4">
        <v>71</v>
      </c>
      <c r="B75" s="23" t="s">
        <v>63</v>
      </c>
      <c r="C75" s="5" t="s">
        <v>27</v>
      </c>
      <c r="D75" s="5" t="s">
        <v>17</v>
      </c>
      <c r="E75" s="6">
        <v>78.099999999999994</v>
      </c>
      <c r="F75" s="6">
        <v>609</v>
      </c>
      <c r="G75" s="20">
        <v>-0.6</v>
      </c>
      <c r="H75" s="20">
        <v>1.9</v>
      </c>
      <c r="I75" s="20">
        <v>2.5</v>
      </c>
      <c r="J75" s="20">
        <v>-0.7</v>
      </c>
      <c r="K75" s="20">
        <v>-0.9</v>
      </c>
      <c r="L75" s="20">
        <v>-4.2</v>
      </c>
      <c r="M75" s="20">
        <v>-2</v>
      </c>
      <c r="N75" s="20">
        <v>13.8</v>
      </c>
      <c r="O75" s="20">
        <v>12.8</v>
      </c>
      <c r="P75" s="22">
        <f>IF(H75&lt;0,1.2*H75,H75)+IF(G75&lt;0,1.2*G75,G75)+IF(I75&lt;0,1.2*I75,I75)+IF(J75&lt;0,1.2*J75,J75)+IF(K75&lt;0,1.2*K75,K75)+IF(L75&lt;0,1.2*L75,L75)</f>
        <v>-3.2800000000000002</v>
      </c>
      <c r="Q75" s="22">
        <f>_xlfn.VAR.P(G75:L75)</f>
        <v>4.7488888888888887</v>
      </c>
      <c r="R75" s="22">
        <f>AVERAGE(G75:L75)</f>
        <v>-0.33333333333333343</v>
      </c>
      <c r="S75" s="22">
        <f>P75/6</f>
        <v>-0.54666666666666675</v>
      </c>
      <c r="T75" s="29">
        <f>S75+N75/6-SQRT(Q75)/6</f>
        <v>1.3901342415848634</v>
      </c>
      <c r="U75" s="22">
        <f>S75+N75/6-Q75/6</f>
        <v>0.96185185185185196</v>
      </c>
      <c r="V75" s="27">
        <f>RANK(T75,T:T)</f>
        <v>73</v>
      </c>
      <c r="W75" s="27">
        <f>RANK(U75,U:U)</f>
        <v>72</v>
      </c>
      <c r="X75" s="27">
        <f>V75-W75</f>
        <v>1</v>
      </c>
    </row>
    <row r="76" spans="1:24" ht="15" thickBot="1" x14ac:dyDescent="0.35">
      <c r="A76" s="4">
        <v>64</v>
      </c>
      <c r="B76" s="23" t="s">
        <v>204</v>
      </c>
      <c r="C76" s="5" t="s">
        <v>96</v>
      </c>
      <c r="D76" s="5" t="s">
        <v>92</v>
      </c>
      <c r="E76" s="6">
        <v>116.8</v>
      </c>
      <c r="F76" s="6">
        <v>532</v>
      </c>
      <c r="G76" s="20">
        <v>0.5</v>
      </c>
      <c r="H76" s="20">
        <v>1</v>
      </c>
      <c r="I76" s="20">
        <v>-2</v>
      </c>
      <c r="J76" s="20">
        <v>-2.2999999999999998</v>
      </c>
      <c r="K76" s="20">
        <v>1.7</v>
      </c>
      <c r="L76" s="20">
        <v>-1.2</v>
      </c>
      <c r="M76" s="20">
        <v>-2.2999999999999998</v>
      </c>
      <c r="N76" s="20">
        <v>14.9</v>
      </c>
      <c r="O76" s="20">
        <v>13.7</v>
      </c>
      <c r="P76" s="22">
        <f>IF(H76&lt;0,1.2*H76,H76)+IF(G76&lt;0,1.2*G76,G76)+IF(I76&lt;0,1.2*I76,I76)+IF(J76&lt;0,1.2*J76,J76)+IF(K76&lt;0,1.2*K76,K76)+IF(L76&lt;0,1.2*L76,L76)</f>
        <v>-3.3999999999999995</v>
      </c>
      <c r="Q76" s="22">
        <f>_xlfn.VAR.P(G76:L76)</f>
        <v>2.3313888888888892</v>
      </c>
      <c r="R76" s="22">
        <f>AVERAGE(G76:L76)</f>
        <v>-0.3833333333333333</v>
      </c>
      <c r="S76" s="22">
        <f>P76/6</f>
        <v>-0.56666666666666654</v>
      </c>
      <c r="T76" s="29">
        <f>S76+N76/6-SQRT(Q76)/6</f>
        <v>1.6621852283079219</v>
      </c>
      <c r="U76" s="22">
        <f>S76+N76/6-Q76/6</f>
        <v>1.5281018518518521</v>
      </c>
      <c r="V76" s="27">
        <f>RANK(T76,T:T)</f>
        <v>58</v>
      </c>
      <c r="W76" s="27">
        <f>RANK(U76,U:U)</f>
        <v>55</v>
      </c>
      <c r="X76" s="27">
        <f>V76-W76</f>
        <v>3</v>
      </c>
    </row>
    <row r="77" spans="1:24" ht="15" thickBot="1" x14ac:dyDescent="0.35">
      <c r="A77" s="4">
        <v>75</v>
      </c>
      <c r="B77" s="23" t="s">
        <v>251</v>
      </c>
      <c r="C77" s="5" t="s">
        <v>68</v>
      </c>
      <c r="D77" s="5" t="s">
        <v>20</v>
      </c>
      <c r="E77" s="6">
        <v>459.4</v>
      </c>
      <c r="F77" s="6">
        <v>467</v>
      </c>
      <c r="G77" s="20">
        <v>-0.8</v>
      </c>
      <c r="H77" s="20">
        <v>-2.8</v>
      </c>
      <c r="I77" s="20">
        <v>0.4</v>
      </c>
      <c r="J77" s="20">
        <v>1.5</v>
      </c>
      <c r="K77" s="20">
        <v>-0.4</v>
      </c>
      <c r="L77" s="20">
        <v>-0.7</v>
      </c>
      <c r="M77" s="20">
        <v>-2.8</v>
      </c>
      <c r="N77" s="20">
        <v>13.8</v>
      </c>
      <c r="O77" s="20">
        <v>12</v>
      </c>
      <c r="P77" s="22">
        <f>IF(H77&lt;0,1.2*H77,H77)+IF(G77&lt;0,1.2*G77,G77)+IF(I77&lt;0,1.2*I77,I77)+IF(J77&lt;0,1.2*J77,J77)+IF(K77&lt;0,1.2*K77,K77)+IF(L77&lt;0,1.2*L77,L77)</f>
        <v>-3.74</v>
      </c>
      <c r="Q77" s="22">
        <f>_xlfn.VAR.P(G77:L77)</f>
        <v>1.7055555555555555</v>
      </c>
      <c r="R77" s="22">
        <f>AVERAGE(G77:L77)</f>
        <v>-0.46666666666666662</v>
      </c>
      <c r="S77" s="22">
        <f>P77/6</f>
        <v>-0.62333333333333341</v>
      </c>
      <c r="T77" s="29">
        <f>S77+N77/6-SQRT(Q77)/6</f>
        <v>1.4590051330648919</v>
      </c>
      <c r="U77" s="22">
        <f>S77+N77/6-Q77/6</f>
        <v>1.3924074074074075</v>
      </c>
      <c r="V77" s="27">
        <f>RANK(T77,T:T)</f>
        <v>64</v>
      </c>
      <c r="W77" s="27">
        <f>RANK(U77,U:U)</f>
        <v>58</v>
      </c>
      <c r="X77" s="27">
        <f>V77-W77</f>
        <v>6</v>
      </c>
    </row>
    <row r="78" spans="1:24" ht="15" thickBot="1" x14ac:dyDescent="0.35">
      <c r="A78" s="4">
        <v>79</v>
      </c>
      <c r="B78" s="23" t="s">
        <v>233</v>
      </c>
      <c r="C78" s="5" t="s">
        <v>61</v>
      </c>
      <c r="D78" s="5" t="s">
        <v>51</v>
      </c>
      <c r="E78" s="6">
        <v>221.6</v>
      </c>
      <c r="F78" s="6">
        <v>461</v>
      </c>
      <c r="G78" s="20">
        <v>-0.1</v>
      </c>
      <c r="H78" s="20">
        <v>0.2</v>
      </c>
      <c r="I78" s="20">
        <v>-2.8</v>
      </c>
      <c r="J78" s="20">
        <v>0.6</v>
      </c>
      <c r="K78" s="20">
        <v>-2</v>
      </c>
      <c r="L78" s="20">
        <v>1.3</v>
      </c>
      <c r="M78" s="20">
        <v>-2.8</v>
      </c>
      <c r="N78" s="20">
        <v>13.2</v>
      </c>
      <c r="O78" s="20">
        <v>11.4</v>
      </c>
      <c r="P78" s="22">
        <f>IF(H78&lt;0,1.2*H78,H78)+IF(G78&lt;0,1.2*G78,G78)+IF(I78&lt;0,1.2*I78,I78)+IF(J78&lt;0,1.2*J78,J78)+IF(K78&lt;0,1.2*K78,K78)+IF(L78&lt;0,1.2*L78,L78)</f>
        <v>-3.7800000000000002</v>
      </c>
      <c r="Q78" s="22">
        <f>_xlfn.VAR.P(G78:L78)</f>
        <v>2.1055555555555552</v>
      </c>
      <c r="R78" s="22">
        <f>AVERAGE(G78:L78)</f>
        <v>-0.46666666666666662</v>
      </c>
      <c r="S78" s="22">
        <f>P78/6</f>
        <v>-0.63</v>
      </c>
      <c r="T78" s="29">
        <f>S78+N78/6-SQRT(Q78)/6</f>
        <v>1.328157790448012</v>
      </c>
      <c r="U78" s="22">
        <f>S78+N78/6-Q78/6</f>
        <v>1.219074074074074</v>
      </c>
      <c r="V78" s="27">
        <f>RANK(T78,T:T)</f>
        <v>75</v>
      </c>
      <c r="W78" s="27">
        <f>RANK(U78,U:U)</f>
        <v>63</v>
      </c>
      <c r="X78" s="27">
        <f>V78-W78</f>
        <v>12</v>
      </c>
    </row>
    <row r="79" spans="1:24" ht="15" thickBot="1" x14ac:dyDescent="0.35">
      <c r="A79" s="4">
        <v>78</v>
      </c>
      <c r="B79" s="23" t="s">
        <v>119</v>
      </c>
      <c r="C79" s="5" t="s">
        <v>120</v>
      </c>
      <c r="D79" s="5" t="s">
        <v>57</v>
      </c>
      <c r="E79" s="6">
        <v>82.8</v>
      </c>
      <c r="F79" s="6">
        <v>570</v>
      </c>
      <c r="G79" s="20">
        <v>1.1000000000000001</v>
      </c>
      <c r="H79" s="20">
        <v>0.6</v>
      </c>
      <c r="I79" s="20">
        <v>-1.1000000000000001</v>
      </c>
      <c r="J79" s="20">
        <v>-0.2</v>
      </c>
      <c r="K79" s="20">
        <v>-0.7</v>
      </c>
      <c r="L79" s="20">
        <v>-2.8</v>
      </c>
      <c r="M79" s="20">
        <v>-3.2</v>
      </c>
      <c r="N79" s="20">
        <v>13.8</v>
      </c>
      <c r="O79" s="20">
        <v>11.6</v>
      </c>
      <c r="P79" s="22">
        <f>IF(H79&lt;0,1.2*H79,H79)+IF(G79&lt;0,1.2*G79,G79)+IF(I79&lt;0,1.2*I79,I79)+IF(J79&lt;0,1.2*J79,J79)+IF(K79&lt;0,1.2*K79,K79)+IF(L79&lt;0,1.2*L79,L79)</f>
        <v>-4.0599999999999996</v>
      </c>
      <c r="Q79" s="22">
        <f>_xlfn.VAR.P(G79:L79)</f>
        <v>1.5913888888888887</v>
      </c>
      <c r="R79" s="22">
        <f>AVERAGE(G79:L79)</f>
        <v>-0.51666666666666661</v>
      </c>
      <c r="S79" s="22">
        <f>P79/6</f>
        <v>-0.67666666666666664</v>
      </c>
      <c r="T79" s="29">
        <f>S79+N79/6-SQRT(Q79)/6</f>
        <v>1.4130828947759306</v>
      </c>
      <c r="U79" s="22">
        <f>S79+N79/6-Q79/6</f>
        <v>1.3581018518518522</v>
      </c>
      <c r="V79" s="27">
        <f>RANK(T79,T:T)</f>
        <v>67</v>
      </c>
      <c r="W79" s="27">
        <f>RANK(U79,U:U)</f>
        <v>59</v>
      </c>
      <c r="X79" s="27">
        <f>V79-W79</f>
        <v>8</v>
      </c>
    </row>
    <row r="80" spans="1:24" ht="15" thickBot="1" x14ac:dyDescent="0.35">
      <c r="A80" s="4">
        <v>74</v>
      </c>
      <c r="B80" s="23" t="s">
        <v>78</v>
      </c>
      <c r="C80" s="5" t="s">
        <v>32</v>
      </c>
      <c r="D80" s="5" t="s">
        <v>20</v>
      </c>
      <c r="E80" s="6">
        <v>30.6</v>
      </c>
      <c r="F80" s="6">
        <v>472</v>
      </c>
      <c r="G80" s="20">
        <v>-3.2</v>
      </c>
      <c r="H80" s="20">
        <v>0</v>
      </c>
      <c r="I80" s="20">
        <v>2.7</v>
      </c>
      <c r="J80" s="20">
        <v>-1.9</v>
      </c>
      <c r="K80" s="20">
        <v>-0.8</v>
      </c>
      <c r="L80" s="20">
        <v>0.3</v>
      </c>
      <c r="M80" s="20">
        <v>-2.8</v>
      </c>
      <c r="N80" s="20">
        <v>13.8</v>
      </c>
      <c r="O80" s="20">
        <v>12</v>
      </c>
      <c r="P80" s="22">
        <f>IF(H80&lt;0,1.2*H80,H80)+IF(G80&lt;0,1.2*G80,G80)+IF(I80&lt;0,1.2*I80,I80)+IF(J80&lt;0,1.2*J80,J80)+IF(K80&lt;0,1.2*K80,K80)+IF(L80&lt;0,1.2*L80,L80)</f>
        <v>-4.0799999999999992</v>
      </c>
      <c r="Q80" s="22">
        <f>_xlfn.VAR.P(G80:L80)</f>
        <v>3.4113888888888888</v>
      </c>
      <c r="R80" s="22">
        <f>AVERAGE(G80:L80)</f>
        <v>-0.48333333333333339</v>
      </c>
      <c r="S80" s="22">
        <f>P80/6</f>
        <v>-0.67999999999999983</v>
      </c>
      <c r="T80" s="29">
        <f>S80+N80/6-SQRT(Q80)/6</f>
        <v>1.3121675740453331</v>
      </c>
      <c r="U80" s="22">
        <f>S80+N80/6-Q80/6</f>
        <v>1.0514351851851858</v>
      </c>
      <c r="V80" s="27">
        <f>RANK(T80,T:T)</f>
        <v>76</v>
      </c>
      <c r="W80" s="27">
        <f>RANK(U80,U:U)</f>
        <v>66</v>
      </c>
      <c r="X80" s="27">
        <f>V80-W80</f>
        <v>10</v>
      </c>
    </row>
    <row r="81" spans="1:24" ht="15" thickBot="1" x14ac:dyDescent="0.35">
      <c r="A81" s="4">
        <v>68</v>
      </c>
      <c r="B81" s="23" t="s">
        <v>224</v>
      </c>
      <c r="C81" s="5" t="s">
        <v>45</v>
      </c>
      <c r="D81" s="5" t="s">
        <v>92</v>
      </c>
      <c r="E81" s="6">
        <v>153.80000000000001</v>
      </c>
      <c r="F81" s="6">
        <v>499</v>
      </c>
      <c r="G81" s="20">
        <v>0.1</v>
      </c>
      <c r="H81" s="20">
        <v>0</v>
      </c>
      <c r="I81" s="20">
        <v>-3.1</v>
      </c>
      <c r="J81" s="20">
        <v>3.1</v>
      </c>
      <c r="K81" s="20">
        <v>-3.4</v>
      </c>
      <c r="L81" s="20">
        <v>0.4</v>
      </c>
      <c r="M81" s="20">
        <v>-2.8</v>
      </c>
      <c r="N81" s="20">
        <v>14.9</v>
      </c>
      <c r="O81" s="20">
        <v>13.1</v>
      </c>
      <c r="P81" s="22">
        <f>IF(H81&lt;0,1.2*H81,H81)+IF(G81&lt;0,1.2*G81,G81)+IF(I81&lt;0,1.2*I81,I81)+IF(J81&lt;0,1.2*J81,J81)+IF(K81&lt;0,1.2*K81,K81)+IF(L81&lt;0,1.2*L81,L81)</f>
        <v>-4.1999999999999993</v>
      </c>
      <c r="Q81" s="22">
        <f>_xlfn.VAR.P(G81:L81)</f>
        <v>4.9247222222222229</v>
      </c>
      <c r="R81" s="22">
        <f>AVERAGE(G81:L81)</f>
        <v>-0.48333333333333334</v>
      </c>
      <c r="S81" s="22">
        <f>P81/6</f>
        <v>-0.69999999999999984</v>
      </c>
      <c r="T81" s="29">
        <f>S81+N81/6-SQRT(Q81)/6</f>
        <v>1.4134714138198849</v>
      </c>
      <c r="U81" s="22">
        <f>S81+N81/6-Q81/6</f>
        <v>0.96254629629629651</v>
      </c>
      <c r="V81" s="27">
        <f>RANK(T81,T:T)</f>
        <v>66</v>
      </c>
      <c r="W81" s="27">
        <f>RANK(U81,U:U)</f>
        <v>71</v>
      </c>
      <c r="X81" s="27">
        <f>V81-W81</f>
        <v>-5</v>
      </c>
    </row>
    <row r="82" spans="1:24" ht="15" thickBot="1" x14ac:dyDescent="0.35">
      <c r="A82" s="4">
        <v>104</v>
      </c>
      <c r="B82" s="23" t="s">
        <v>141</v>
      </c>
      <c r="C82" s="5" t="s">
        <v>109</v>
      </c>
      <c r="D82" s="5" t="s">
        <v>142</v>
      </c>
      <c r="E82" s="6">
        <v>191.8</v>
      </c>
      <c r="F82" s="6">
        <v>580</v>
      </c>
      <c r="G82" s="20">
        <v>0.3</v>
      </c>
      <c r="H82" s="20">
        <v>1.7</v>
      </c>
      <c r="I82" s="20">
        <v>-1.7</v>
      </c>
      <c r="J82" s="20">
        <v>0.6</v>
      </c>
      <c r="K82" s="20">
        <v>-2</v>
      </c>
      <c r="L82" s="20">
        <v>-2</v>
      </c>
      <c r="M82" s="20">
        <v>-2.9</v>
      </c>
      <c r="N82" s="20">
        <v>9.4</v>
      </c>
      <c r="O82" s="20">
        <v>7.5</v>
      </c>
      <c r="P82" s="22">
        <f>IF(H82&lt;0,1.2*H82,H82)+IF(G82&lt;0,1.2*G82,G82)+IF(I82&lt;0,1.2*I82,I82)+IF(J82&lt;0,1.2*J82,J82)+IF(K82&lt;0,1.2*K82,K82)+IF(L82&lt;0,1.2*L82,L82)</f>
        <v>-4.24</v>
      </c>
      <c r="Q82" s="22">
        <f>_xlfn.VAR.P(G82:L82)</f>
        <v>2.1047222222222222</v>
      </c>
      <c r="R82" s="22">
        <f>AVERAGE(G82:L82)</f>
        <v>-0.51666666666666672</v>
      </c>
      <c r="S82" s="22">
        <f>P82/6</f>
        <v>-0.70666666666666667</v>
      </c>
      <c r="T82" s="29">
        <f>S82+N82/6-SQRT(Q82)/6</f>
        <v>0.61820565314127063</v>
      </c>
      <c r="U82" s="22">
        <f>S82+N82/6-Q82/6</f>
        <v>0.50921296296296292</v>
      </c>
      <c r="V82" s="27">
        <f>RANK(T82,T:T)</f>
        <v>98</v>
      </c>
      <c r="W82" s="27">
        <f>RANK(U82,U:U)</f>
        <v>88</v>
      </c>
      <c r="X82" s="27">
        <f>V82-W82</f>
        <v>10</v>
      </c>
    </row>
    <row r="83" spans="1:24" ht="15" thickBot="1" x14ac:dyDescent="0.35">
      <c r="A83" s="4">
        <v>81</v>
      </c>
      <c r="B83" s="23" t="s">
        <v>158</v>
      </c>
      <c r="C83" s="5" t="s">
        <v>50</v>
      </c>
      <c r="D83" s="5" t="s">
        <v>17</v>
      </c>
      <c r="E83" s="6">
        <v>200</v>
      </c>
      <c r="F83" s="6">
        <v>531</v>
      </c>
      <c r="G83" s="20">
        <v>0.1</v>
      </c>
      <c r="H83" s="20">
        <v>0</v>
      </c>
      <c r="I83" s="20">
        <v>-0.8</v>
      </c>
      <c r="J83" s="20">
        <v>-2.2999999999999998</v>
      </c>
      <c r="K83" s="20">
        <v>0.2</v>
      </c>
      <c r="L83" s="20">
        <v>-0.9</v>
      </c>
      <c r="M83" s="20">
        <v>-3.6</v>
      </c>
      <c r="N83" s="20">
        <v>13.8</v>
      </c>
      <c r="O83" s="20">
        <v>11.2</v>
      </c>
      <c r="P83" s="22">
        <f>IF(H83&lt;0,1.2*H83,H83)+IF(G83&lt;0,1.2*G83,G83)+IF(I83&lt;0,1.2*I83,I83)+IF(J83&lt;0,1.2*J83,J83)+IF(K83&lt;0,1.2*K83,K83)+IF(L83&lt;0,1.2*L83,L83)</f>
        <v>-4.5</v>
      </c>
      <c r="Q83" s="22">
        <f>_xlfn.VAR.P(G83:L83)</f>
        <v>0.75138888888888877</v>
      </c>
      <c r="R83" s="22">
        <f>AVERAGE(G83:L83)</f>
        <v>-0.61666666666666659</v>
      </c>
      <c r="S83" s="22">
        <f>P83/6</f>
        <v>-0.75</v>
      </c>
      <c r="T83" s="29">
        <f>S83+N83/6-SQRT(Q83)/6</f>
        <v>1.4055288486228243</v>
      </c>
      <c r="U83" s="22">
        <f>S83+N83/6-Q83/6</f>
        <v>1.4247685185185188</v>
      </c>
      <c r="V83" s="27">
        <f>RANK(T83,T:T)</f>
        <v>68</v>
      </c>
      <c r="W83" s="27">
        <f>RANK(U83,U:U)</f>
        <v>56</v>
      </c>
      <c r="X83" s="27">
        <f>V83-W83</f>
        <v>12</v>
      </c>
    </row>
    <row r="84" spans="1:24" ht="15" thickBot="1" x14ac:dyDescent="0.35">
      <c r="A84" s="4">
        <v>82</v>
      </c>
      <c r="B84" s="23" t="s">
        <v>135</v>
      </c>
      <c r="C84" s="5" t="s">
        <v>120</v>
      </c>
      <c r="D84" s="5" t="s">
        <v>20</v>
      </c>
      <c r="E84" s="6">
        <v>161.69999999999999</v>
      </c>
      <c r="F84" s="6">
        <v>515</v>
      </c>
      <c r="G84" s="20">
        <v>-1</v>
      </c>
      <c r="H84" s="20">
        <v>-0.7</v>
      </c>
      <c r="I84" s="20">
        <v>-1.4</v>
      </c>
      <c r="J84" s="20">
        <v>-1.5</v>
      </c>
      <c r="K84" s="20">
        <v>0.6</v>
      </c>
      <c r="L84" s="20">
        <v>0.3</v>
      </c>
      <c r="M84" s="20">
        <v>-3.6</v>
      </c>
      <c r="N84" s="20">
        <v>13.8</v>
      </c>
      <c r="O84" s="20">
        <v>11.2</v>
      </c>
      <c r="P84" s="22">
        <f>IF(H84&lt;0,1.2*H84,H84)+IF(G84&lt;0,1.2*G84,G84)+IF(I84&lt;0,1.2*I84,I84)+IF(J84&lt;0,1.2*J84,J84)+IF(K84&lt;0,1.2*K84,K84)+IF(L84&lt;0,1.2*L84,L84)</f>
        <v>-4.62</v>
      </c>
      <c r="Q84" s="22">
        <f>_xlfn.VAR.P(G84:L84)</f>
        <v>0.6447222222222222</v>
      </c>
      <c r="R84" s="22">
        <f>AVERAGE(G84:L84)</f>
        <v>-0.61666666666666659</v>
      </c>
      <c r="S84" s="22">
        <f>P84/6</f>
        <v>-0.77</v>
      </c>
      <c r="T84" s="29">
        <f>S84+N84/6-SQRT(Q84)/6</f>
        <v>1.3961756725506014</v>
      </c>
      <c r="U84" s="22">
        <f>S84+N84/6-Q84/6</f>
        <v>1.4225462962962965</v>
      </c>
      <c r="V84" s="27">
        <f>RANK(T84,T:T)</f>
        <v>71</v>
      </c>
      <c r="W84" s="27">
        <f>RANK(U84,U:U)</f>
        <v>57</v>
      </c>
      <c r="X84" s="27">
        <f>V84-W84</f>
        <v>14</v>
      </c>
    </row>
    <row r="85" spans="1:24" ht="15" thickBot="1" x14ac:dyDescent="0.35">
      <c r="A85" s="4">
        <v>83</v>
      </c>
      <c r="B85" s="23" t="s">
        <v>170</v>
      </c>
      <c r="C85" s="5" t="s">
        <v>53</v>
      </c>
      <c r="D85" s="5" t="s">
        <v>139</v>
      </c>
      <c r="E85" s="6">
        <v>175.8</v>
      </c>
      <c r="F85" s="6">
        <v>546</v>
      </c>
      <c r="G85" s="20">
        <v>4</v>
      </c>
      <c r="H85" s="20">
        <v>-0.3</v>
      </c>
      <c r="I85" s="20">
        <v>-2</v>
      </c>
      <c r="J85" s="20">
        <v>-1.9</v>
      </c>
      <c r="K85" s="20">
        <v>-0.9</v>
      </c>
      <c r="L85" s="20">
        <v>-2.2999999999999998</v>
      </c>
      <c r="M85" s="20">
        <v>-3.3</v>
      </c>
      <c r="N85" s="20">
        <v>13.2</v>
      </c>
      <c r="O85" s="20">
        <v>10.9</v>
      </c>
      <c r="P85" s="22">
        <f>IF(H85&lt;0,1.2*H85,H85)+IF(G85&lt;0,1.2*G85,G85)+IF(I85&lt;0,1.2*I85,I85)+IF(J85&lt;0,1.2*J85,J85)+IF(K85&lt;0,1.2*K85,K85)+IF(L85&lt;0,1.2*L85,L85)</f>
        <v>-4.879999999999999</v>
      </c>
      <c r="Q85" s="22">
        <f>_xlfn.VAR.P(G85:L85)</f>
        <v>4.6455555555555552</v>
      </c>
      <c r="R85" s="22">
        <f>AVERAGE(G85:L85)</f>
        <v>-0.56666666666666654</v>
      </c>
      <c r="S85" s="22">
        <f>P85/6</f>
        <v>-0.81333333333333313</v>
      </c>
      <c r="T85" s="29">
        <f>S85+N85/6-SQRT(Q85)/6</f>
        <v>1.0274408186593953</v>
      </c>
      <c r="U85" s="22">
        <f>S85+N85/6-Q85/6</f>
        <v>0.61240740740740751</v>
      </c>
      <c r="V85" s="27">
        <f>RANK(T85,T:T)</f>
        <v>82</v>
      </c>
      <c r="W85" s="27">
        <f>RANK(U85,U:U)</f>
        <v>83</v>
      </c>
      <c r="X85" s="27">
        <f>V85-W85</f>
        <v>-1</v>
      </c>
    </row>
    <row r="86" spans="1:24" ht="15" thickBot="1" x14ac:dyDescent="0.35">
      <c r="A86" s="4">
        <v>76</v>
      </c>
      <c r="B86" s="23" t="s">
        <v>250</v>
      </c>
      <c r="C86" s="5" t="s">
        <v>45</v>
      </c>
      <c r="D86" s="5" t="s">
        <v>57</v>
      </c>
      <c r="E86" s="6">
        <v>418.1</v>
      </c>
      <c r="F86" s="6">
        <v>561</v>
      </c>
      <c r="G86" s="20">
        <v>-2.7</v>
      </c>
      <c r="H86" s="20">
        <v>3</v>
      </c>
      <c r="I86" s="20">
        <v>-2.5</v>
      </c>
      <c r="J86" s="20">
        <v>-2.2999999999999998</v>
      </c>
      <c r="K86" s="20">
        <v>4.5</v>
      </c>
      <c r="L86" s="20">
        <v>-2.9</v>
      </c>
      <c r="M86" s="20">
        <v>-3</v>
      </c>
      <c r="N86" s="20">
        <v>13.8</v>
      </c>
      <c r="O86" s="20">
        <v>11.8</v>
      </c>
      <c r="P86" s="22">
        <f>IF(H86&lt;0,1.2*H86,H86)+IF(G86&lt;0,1.2*G86,G86)+IF(I86&lt;0,1.2*I86,I86)+IF(J86&lt;0,1.2*J86,J86)+IF(K86&lt;0,1.2*K86,K86)+IF(L86&lt;0,1.2*L86,L86)</f>
        <v>-4.9800000000000004</v>
      </c>
      <c r="Q86" s="22">
        <f>_xlfn.VAR.P(G86:L86)</f>
        <v>9.1813888888888862</v>
      </c>
      <c r="R86" s="22">
        <f>AVERAGE(G86:L86)</f>
        <v>-0.48333333333333334</v>
      </c>
      <c r="S86" s="22">
        <f>P86/6</f>
        <v>-0.83000000000000007</v>
      </c>
      <c r="T86" s="29">
        <f>S86+N86/6-SQRT(Q86)/6</f>
        <v>0.96498655438997138</v>
      </c>
      <c r="U86" s="22">
        <f>S86+N86/6-Q86/6</f>
        <v>-6.0231481481480831E-2</v>
      </c>
      <c r="V86" s="27">
        <f>RANK(T86,T:T)</f>
        <v>86</v>
      </c>
      <c r="W86" s="27">
        <f>RANK(U86,U:U)</f>
        <v>107</v>
      </c>
      <c r="X86" s="27">
        <f>V86-W86</f>
        <v>-21</v>
      </c>
    </row>
    <row r="87" spans="1:24" ht="15" thickBot="1" x14ac:dyDescent="0.35">
      <c r="A87" s="4">
        <v>77</v>
      </c>
      <c r="B87" s="23" t="s">
        <v>127</v>
      </c>
      <c r="C87" s="5" t="s">
        <v>43</v>
      </c>
      <c r="D87" s="5" t="s">
        <v>92</v>
      </c>
      <c r="E87" s="6">
        <v>97</v>
      </c>
      <c r="F87" s="6">
        <v>479</v>
      </c>
      <c r="G87" s="20">
        <v>-0.2</v>
      </c>
      <c r="H87" s="20">
        <v>-2.8</v>
      </c>
      <c r="I87" s="20">
        <v>-1.4</v>
      </c>
      <c r="J87" s="20">
        <v>-0.7</v>
      </c>
      <c r="K87" s="20">
        <v>1.2</v>
      </c>
      <c r="L87" s="20">
        <v>-0.4</v>
      </c>
      <c r="M87" s="20">
        <v>-4.2</v>
      </c>
      <c r="N87" s="20">
        <v>14.9</v>
      </c>
      <c r="O87" s="20">
        <v>11.7</v>
      </c>
      <c r="P87" s="22">
        <f>IF(H87&lt;0,1.2*H87,H87)+IF(G87&lt;0,1.2*G87,G87)+IF(I87&lt;0,1.2*I87,I87)+IF(J87&lt;0,1.2*J87,J87)+IF(K87&lt;0,1.2*K87,K87)+IF(L87&lt;0,1.2*L87,L87)</f>
        <v>-5.3999999999999986</v>
      </c>
      <c r="Q87" s="22">
        <f>_xlfn.VAR.P(G87:L87)</f>
        <v>1.4747222222222216</v>
      </c>
      <c r="R87" s="22">
        <f>AVERAGE(G87:L87)</f>
        <v>-0.71666666666666679</v>
      </c>
      <c r="S87" s="22">
        <f>P87/6</f>
        <v>-0.8999999999999998</v>
      </c>
      <c r="T87" s="29">
        <f>S87+N87/6-SQRT(Q87)/6</f>
        <v>1.380936430756146</v>
      </c>
      <c r="U87" s="22">
        <f>S87+N87/6-Q87/6</f>
        <v>1.3375462962962965</v>
      </c>
      <c r="V87" s="27">
        <f>RANK(T87,T:T)</f>
        <v>74</v>
      </c>
      <c r="W87" s="27">
        <f>RANK(U87,U:U)</f>
        <v>60</v>
      </c>
      <c r="X87" s="27">
        <f>V87-W87</f>
        <v>14</v>
      </c>
    </row>
    <row r="88" spans="1:24" ht="15" thickBot="1" x14ac:dyDescent="0.35">
      <c r="A88" s="4">
        <v>86</v>
      </c>
      <c r="B88" s="23" t="s">
        <v>253</v>
      </c>
      <c r="C88" s="5" t="s">
        <v>32</v>
      </c>
      <c r="D88" s="5" t="s">
        <v>17</v>
      </c>
      <c r="E88" s="6">
        <v>440.1</v>
      </c>
      <c r="F88" s="6">
        <v>470</v>
      </c>
      <c r="G88" s="20">
        <v>0.7</v>
      </c>
      <c r="H88" s="20">
        <v>-1.5</v>
      </c>
      <c r="I88" s="20">
        <v>-2.2000000000000002</v>
      </c>
      <c r="J88" s="20">
        <v>0.2</v>
      </c>
      <c r="K88" s="20">
        <v>-2.4</v>
      </c>
      <c r="L88" s="20">
        <v>0.7</v>
      </c>
      <c r="M88" s="20">
        <v>-4.5999999999999996</v>
      </c>
      <c r="N88" s="20">
        <v>13.8</v>
      </c>
      <c r="O88" s="20">
        <v>10.199999999999999</v>
      </c>
      <c r="P88" s="22">
        <f>IF(H88&lt;0,1.2*H88,H88)+IF(G88&lt;0,1.2*G88,G88)+IF(I88&lt;0,1.2*I88,I88)+IF(J88&lt;0,1.2*J88,J88)+IF(K88&lt;0,1.2*K88,K88)+IF(L88&lt;0,1.2*L88,L88)</f>
        <v>-5.72</v>
      </c>
      <c r="Q88" s="22">
        <f>_xlfn.VAR.P(G88:L88)</f>
        <v>1.7491666666666668</v>
      </c>
      <c r="R88" s="22">
        <f>AVERAGE(G88:L88)</f>
        <v>-0.74999999999999989</v>
      </c>
      <c r="S88" s="22">
        <f>P88/6</f>
        <v>-0.95333333333333325</v>
      </c>
      <c r="T88" s="29">
        <f>S88+N88/6-SQRT(Q88)/6</f>
        <v>1.1262398920612147</v>
      </c>
      <c r="U88" s="22">
        <f>S88+N88/6-Q88/6</f>
        <v>1.0551388888888893</v>
      </c>
      <c r="V88" s="27">
        <f>RANK(T88,T:T)</f>
        <v>79</v>
      </c>
      <c r="W88" s="27">
        <f>RANK(U88,U:U)</f>
        <v>65</v>
      </c>
      <c r="X88" s="27">
        <f>V88-W88</f>
        <v>14</v>
      </c>
    </row>
    <row r="89" spans="1:24" ht="15" thickBot="1" x14ac:dyDescent="0.35">
      <c r="A89" s="4">
        <v>85</v>
      </c>
      <c r="B89" s="23" t="s">
        <v>252</v>
      </c>
      <c r="C89" s="5" t="s">
        <v>178</v>
      </c>
      <c r="D89" s="5" t="s">
        <v>17</v>
      </c>
      <c r="E89" s="6">
        <v>419.6</v>
      </c>
      <c r="F89" s="6">
        <v>384</v>
      </c>
      <c r="G89" s="20">
        <v>-1.5</v>
      </c>
      <c r="H89" s="20">
        <v>-4.0999999999999996</v>
      </c>
      <c r="I89" s="20">
        <v>-1.7</v>
      </c>
      <c r="J89" s="20">
        <v>-0.2</v>
      </c>
      <c r="K89" s="20">
        <v>1</v>
      </c>
      <c r="L89" s="20">
        <v>2.2000000000000002</v>
      </c>
      <c r="M89" s="20">
        <v>-4.3</v>
      </c>
      <c r="N89" s="20">
        <v>13.8</v>
      </c>
      <c r="O89" s="20">
        <v>10.5</v>
      </c>
      <c r="P89" s="22">
        <f>IF(H89&lt;0,1.2*H89,H89)+IF(G89&lt;0,1.2*G89,G89)+IF(I89&lt;0,1.2*I89,I89)+IF(J89&lt;0,1.2*J89,J89)+IF(K89&lt;0,1.2*K89,K89)+IF(L89&lt;0,1.2*L89,L89)</f>
        <v>-5.799999999999998</v>
      </c>
      <c r="Q89" s="22">
        <f>_xlfn.VAR.P(G89:L89)</f>
        <v>4.1247222222222213</v>
      </c>
      <c r="R89" s="22">
        <f>AVERAGE(G89:L89)</f>
        <v>-0.71666666666666667</v>
      </c>
      <c r="S89" s="22">
        <f>P89/6</f>
        <v>-0.96666666666666634</v>
      </c>
      <c r="T89" s="29">
        <f>S89+N89/6-SQRT(Q89)/6</f>
        <v>0.99484313069232599</v>
      </c>
      <c r="U89" s="22">
        <f>S89+N89/6-Q89/6</f>
        <v>0.64587962962963041</v>
      </c>
      <c r="V89" s="27">
        <f>RANK(T89,T:T)</f>
        <v>84</v>
      </c>
      <c r="W89" s="27">
        <f>RANK(U89,U:U)</f>
        <v>81</v>
      </c>
      <c r="X89" s="27">
        <f>V89-W89</f>
        <v>3</v>
      </c>
    </row>
    <row r="90" spans="1:24" ht="15" thickBot="1" x14ac:dyDescent="0.35">
      <c r="A90" s="4">
        <v>114</v>
      </c>
      <c r="B90" s="23" t="s">
        <v>272</v>
      </c>
      <c r="C90" s="5" t="s">
        <v>154</v>
      </c>
      <c r="D90" s="5" t="s">
        <v>221</v>
      </c>
      <c r="E90" s="6">
        <v>347.8</v>
      </c>
      <c r="F90" s="6">
        <v>408</v>
      </c>
      <c r="G90" s="20">
        <v>-2.5</v>
      </c>
      <c r="H90" s="20">
        <v>-3.5</v>
      </c>
      <c r="I90" s="20">
        <v>-3.1</v>
      </c>
      <c r="J90" s="20">
        <v>0.6</v>
      </c>
      <c r="K90" s="20">
        <v>0.9</v>
      </c>
      <c r="L90" s="20">
        <v>3</v>
      </c>
      <c r="M90" s="20">
        <v>-4.5999999999999996</v>
      </c>
      <c r="N90" s="20">
        <v>9.4</v>
      </c>
      <c r="O90" s="20">
        <v>5.8</v>
      </c>
      <c r="P90" s="22">
        <f>IF(H90&lt;0,1.2*H90,H90)+IF(G90&lt;0,1.2*G90,G90)+IF(I90&lt;0,1.2*I90,I90)+IF(J90&lt;0,1.2*J90,J90)+IF(K90&lt;0,1.2*K90,K90)+IF(L90&lt;0,1.2*L90,L90)</f>
        <v>-6.42</v>
      </c>
      <c r="Q90" s="22">
        <f>_xlfn.VAR.P(G90:L90)</f>
        <v>5.7922222222222226</v>
      </c>
      <c r="R90" s="22">
        <f>AVERAGE(G90:L90)</f>
        <v>-0.76666666666666661</v>
      </c>
      <c r="S90" s="22">
        <f>P90/6</f>
        <v>-1.07</v>
      </c>
      <c r="T90" s="29">
        <f>S90+N90/6-SQRT(Q90)/6</f>
        <v>9.5549399862562223E-2</v>
      </c>
      <c r="U90" s="22">
        <f>S90+N90/6-Q90/6</f>
        <v>-0.46870370370370384</v>
      </c>
      <c r="V90" s="27">
        <f>RANK(T90,T:T)</f>
        <v>114</v>
      </c>
      <c r="W90" s="27">
        <f>RANK(U90,U:U)</f>
        <v>119</v>
      </c>
      <c r="X90" s="27">
        <f>V90-W90</f>
        <v>-5</v>
      </c>
    </row>
    <row r="91" spans="1:24" ht="15" thickBot="1" x14ac:dyDescent="0.35">
      <c r="A91" s="4">
        <v>87</v>
      </c>
      <c r="B91" s="23" t="s">
        <v>216</v>
      </c>
      <c r="C91" s="5" t="s">
        <v>90</v>
      </c>
      <c r="D91" s="5" t="s">
        <v>17</v>
      </c>
      <c r="E91" s="6">
        <v>233.6</v>
      </c>
      <c r="F91" s="6">
        <v>532</v>
      </c>
      <c r="G91" s="20">
        <v>1.2</v>
      </c>
      <c r="H91" s="20">
        <v>-1.3</v>
      </c>
      <c r="I91" s="20">
        <v>-2</v>
      </c>
      <c r="J91" s="20">
        <v>1</v>
      </c>
      <c r="K91" s="20">
        <v>-4.0999999999999996</v>
      </c>
      <c r="L91" s="20">
        <v>0.2</v>
      </c>
      <c r="M91" s="20">
        <v>-4.9000000000000004</v>
      </c>
      <c r="N91" s="20">
        <v>13.8</v>
      </c>
      <c r="O91" s="20">
        <v>9.9</v>
      </c>
      <c r="P91" s="22">
        <f>IF(H91&lt;0,1.2*H91,H91)+IF(G91&lt;0,1.2*G91,G91)+IF(I91&lt;0,1.2*I91,I91)+IF(J91&lt;0,1.2*J91,J91)+IF(K91&lt;0,1.2*K91,K91)+IF(L91&lt;0,1.2*L91,L91)</f>
        <v>-6.4799999999999986</v>
      </c>
      <c r="Q91" s="22">
        <f>_xlfn.VAR.P(G91:L91)</f>
        <v>3.4688888888888889</v>
      </c>
      <c r="R91" s="22">
        <f>AVERAGE(G91:L91)</f>
        <v>-0.83333333333333315</v>
      </c>
      <c r="S91" s="22">
        <f>P91/6</f>
        <v>-1.0799999999999998</v>
      </c>
      <c r="T91" s="29">
        <f>S91+N91/6-SQRT(Q91)/6</f>
        <v>0.9095841101178006</v>
      </c>
      <c r="U91" s="22">
        <f>S91+N91/6-Q91/6</f>
        <v>0.64185185185185223</v>
      </c>
      <c r="V91" s="27">
        <f>RANK(T91,T:T)</f>
        <v>87</v>
      </c>
      <c r="W91" s="27">
        <f>RANK(U91,U:U)</f>
        <v>82</v>
      </c>
      <c r="X91" s="27">
        <f>V91-W91</f>
        <v>5</v>
      </c>
    </row>
    <row r="92" spans="1:24" ht="15" thickBot="1" x14ac:dyDescent="0.35">
      <c r="A92" s="4">
        <v>88</v>
      </c>
      <c r="B92" s="23" t="s">
        <v>191</v>
      </c>
      <c r="C92" s="5" t="s">
        <v>129</v>
      </c>
      <c r="D92" s="5" t="s">
        <v>17</v>
      </c>
      <c r="E92" s="6">
        <v>271.2</v>
      </c>
      <c r="F92" s="6">
        <v>353</v>
      </c>
      <c r="G92" s="20">
        <v>-0.6</v>
      </c>
      <c r="H92" s="20">
        <v>-5.2</v>
      </c>
      <c r="I92" s="20">
        <v>2.7</v>
      </c>
      <c r="J92" s="20">
        <v>-2.2999999999999998</v>
      </c>
      <c r="K92" s="20">
        <v>0.5</v>
      </c>
      <c r="L92" s="20">
        <v>0</v>
      </c>
      <c r="M92" s="20">
        <v>-5</v>
      </c>
      <c r="N92" s="20">
        <v>13.8</v>
      </c>
      <c r="O92" s="20">
        <v>9.8000000000000007</v>
      </c>
      <c r="P92" s="22">
        <f>IF(H92&lt;0,1.2*H92,H92)+IF(G92&lt;0,1.2*G92,G92)+IF(I92&lt;0,1.2*I92,I92)+IF(J92&lt;0,1.2*J92,J92)+IF(K92&lt;0,1.2*K92,K92)+IF(L92&lt;0,1.2*L92,L92)</f>
        <v>-6.52</v>
      </c>
      <c r="Q92" s="22">
        <f>_xlfn.VAR.P(G92:L92)</f>
        <v>6.0380555555555562</v>
      </c>
      <c r="R92" s="22">
        <f>AVERAGE(G92:L92)</f>
        <v>-0.81666666666666654</v>
      </c>
      <c r="S92" s="22">
        <f>P92/6</f>
        <v>-1.0866666666666667</v>
      </c>
      <c r="T92" s="29">
        <f>S92+N92/6-SQRT(Q92)/6</f>
        <v>0.80379241299435367</v>
      </c>
      <c r="U92" s="22">
        <f>S92+N92/6-Q92/6</f>
        <v>0.20699074074074097</v>
      </c>
      <c r="V92" s="27">
        <f>RANK(T92,T:T)</f>
        <v>91</v>
      </c>
      <c r="W92" s="27">
        <f>RANK(U92,U:U)</f>
        <v>95</v>
      </c>
      <c r="X92" s="27">
        <f>V92-W92</f>
        <v>-4</v>
      </c>
    </row>
    <row r="93" spans="1:24" ht="15" thickBot="1" x14ac:dyDescent="0.35">
      <c r="A93" s="4">
        <v>89</v>
      </c>
      <c r="B93" s="23" t="s">
        <v>254</v>
      </c>
      <c r="C93" s="5" t="s">
        <v>90</v>
      </c>
      <c r="D93" s="5" t="s">
        <v>17</v>
      </c>
      <c r="E93" s="6">
        <v>430.5</v>
      </c>
      <c r="F93" s="6">
        <v>416</v>
      </c>
      <c r="G93" s="20">
        <v>-1.2</v>
      </c>
      <c r="H93" s="20">
        <v>-3.7</v>
      </c>
      <c r="I93" s="20">
        <v>2.5</v>
      </c>
      <c r="J93" s="20">
        <v>-1.9</v>
      </c>
      <c r="K93" s="20">
        <v>-1</v>
      </c>
      <c r="L93" s="20">
        <v>0.3</v>
      </c>
      <c r="M93" s="20">
        <v>-5</v>
      </c>
      <c r="N93" s="20">
        <v>13.8</v>
      </c>
      <c r="O93" s="20">
        <v>9.8000000000000007</v>
      </c>
      <c r="P93" s="22">
        <f>IF(H93&lt;0,1.2*H93,H93)+IF(G93&lt;0,1.2*G93,G93)+IF(I93&lt;0,1.2*I93,I93)+IF(J93&lt;0,1.2*J93,J93)+IF(K93&lt;0,1.2*K93,K93)+IF(L93&lt;0,1.2*L93,L93)</f>
        <v>-6.5600000000000005</v>
      </c>
      <c r="Q93" s="22">
        <f>_xlfn.VAR.P(G93:L93)</f>
        <v>3.6522222222222229</v>
      </c>
      <c r="R93" s="22">
        <f>AVERAGE(G93:L93)</f>
        <v>-0.83333333333333348</v>
      </c>
      <c r="S93" s="22">
        <f>P93/6</f>
        <v>-1.0933333333333335</v>
      </c>
      <c r="T93" s="29">
        <f>S93+N93/6-SQRT(Q93)/6</f>
        <v>0.88815353148390752</v>
      </c>
      <c r="U93" s="22">
        <f>S93+N93/6-Q93/6</f>
        <v>0.59796296296296292</v>
      </c>
      <c r="V93" s="27">
        <f>RANK(T93,T:T)</f>
        <v>88</v>
      </c>
      <c r="W93" s="27">
        <f>RANK(U93,U:U)</f>
        <v>84</v>
      </c>
      <c r="X93" s="27">
        <f>V93-W93</f>
        <v>4</v>
      </c>
    </row>
    <row r="94" spans="1:24" ht="15" thickBot="1" x14ac:dyDescent="0.35">
      <c r="A94" s="4">
        <v>91</v>
      </c>
      <c r="B94" s="23" t="s">
        <v>202</v>
      </c>
      <c r="C94" s="5" t="s">
        <v>84</v>
      </c>
      <c r="D94" s="5" t="s">
        <v>203</v>
      </c>
      <c r="E94" s="6">
        <v>216.3</v>
      </c>
      <c r="F94" s="6">
        <v>583</v>
      </c>
      <c r="G94" s="20">
        <v>-0.6</v>
      </c>
      <c r="H94" s="20">
        <v>-0.9</v>
      </c>
      <c r="I94" s="20">
        <v>-2.5</v>
      </c>
      <c r="J94" s="20">
        <v>-5.7</v>
      </c>
      <c r="K94" s="20">
        <v>6.2</v>
      </c>
      <c r="L94" s="20">
        <v>-1.2</v>
      </c>
      <c r="M94" s="20">
        <v>-4.8</v>
      </c>
      <c r="N94" s="20">
        <v>13.4</v>
      </c>
      <c r="O94" s="20">
        <v>9.6</v>
      </c>
      <c r="P94" s="22">
        <f>IF(H94&lt;0,1.2*H94,H94)+IF(G94&lt;0,1.2*G94,G94)+IF(I94&lt;0,1.2*I94,I94)+IF(J94&lt;0,1.2*J94,J94)+IF(K94&lt;0,1.2*K94,K94)+IF(L94&lt;0,1.2*L94,L94)</f>
        <v>-6.8800000000000008</v>
      </c>
      <c r="Q94" s="22">
        <f>_xlfn.VAR.P(G94:L94)</f>
        <v>12.684722222222224</v>
      </c>
      <c r="R94" s="22">
        <f>AVERAGE(G94:L94)</f>
        <v>-0.78333333333333321</v>
      </c>
      <c r="S94" s="22">
        <f>P94/6</f>
        <v>-1.1466666666666667</v>
      </c>
      <c r="T94" s="29">
        <f>S94+N94/6-SQRT(Q94)/6</f>
        <v>0.49307303878499165</v>
      </c>
      <c r="U94" s="22">
        <f>S94+N94/6-Q94/6</f>
        <v>-1.0274537037037039</v>
      </c>
      <c r="V94" s="27">
        <f>RANK(T94,T:T)</f>
        <v>102</v>
      </c>
      <c r="W94" s="27">
        <f>RANK(U94,U:U)</f>
        <v>134</v>
      </c>
      <c r="X94" s="27">
        <f>V94-W94</f>
        <v>-32</v>
      </c>
    </row>
    <row r="95" spans="1:24" ht="15" thickBot="1" x14ac:dyDescent="0.35">
      <c r="A95" s="4">
        <v>90</v>
      </c>
      <c r="B95" s="23" t="s">
        <v>231</v>
      </c>
      <c r="C95" s="5" t="s">
        <v>129</v>
      </c>
      <c r="D95" s="5" t="s">
        <v>20</v>
      </c>
      <c r="E95" s="6">
        <v>326.5</v>
      </c>
      <c r="F95" s="6">
        <v>494</v>
      </c>
      <c r="G95" s="20">
        <v>-2.7</v>
      </c>
      <c r="H95" s="20">
        <v>-1.1000000000000001</v>
      </c>
      <c r="I95" s="20">
        <v>3.9</v>
      </c>
      <c r="J95" s="20">
        <v>-3.2</v>
      </c>
      <c r="K95" s="20">
        <v>-0.3</v>
      </c>
      <c r="L95" s="20">
        <v>-1.8</v>
      </c>
      <c r="M95" s="20">
        <v>-5.2</v>
      </c>
      <c r="N95" s="20">
        <v>13.8</v>
      </c>
      <c r="O95" s="20">
        <v>9.6</v>
      </c>
      <c r="P95" s="22">
        <f>IF(H95&lt;0,1.2*H95,H95)+IF(G95&lt;0,1.2*G95,G95)+IF(I95&lt;0,1.2*I95,I95)+IF(J95&lt;0,1.2*J95,J95)+IF(K95&lt;0,1.2*K95,K95)+IF(L95&lt;0,1.2*L95,L95)</f>
        <v>-7.0200000000000005</v>
      </c>
      <c r="Q95" s="22">
        <f>_xlfn.VAR.P(G95:L95)</f>
        <v>5.4622222222222243</v>
      </c>
      <c r="R95" s="22">
        <f>AVERAGE(G95:L95)</f>
        <v>-0.8666666666666667</v>
      </c>
      <c r="S95" s="22">
        <f>P95/6</f>
        <v>-1.1700000000000002</v>
      </c>
      <c r="T95" s="29">
        <f>S95+N95/6-SQRT(Q95)/6</f>
        <v>0.74047670793426446</v>
      </c>
      <c r="U95" s="22">
        <f>S95+N95/6-Q95/6</f>
        <v>0.2196296296296294</v>
      </c>
      <c r="V95" s="27">
        <f>RANK(T95,T:T)</f>
        <v>92</v>
      </c>
      <c r="W95" s="27">
        <f>RANK(U95,U:U)</f>
        <v>94</v>
      </c>
      <c r="X95" s="27">
        <f>V95-W95</f>
        <v>-2</v>
      </c>
    </row>
    <row r="96" spans="1:24" ht="15" thickBot="1" x14ac:dyDescent="0.35">
      <c r="A96" s="4">
        <v>95</v>
      </c>
      <c r="B96" s="23" t="s">
        <v>58</v>
      </c>
      <c r="C96" s="5" t="s">
        <v>27</v>
      </c>
      <c r="D96" s="5" t="s">
        <v>57</v>
      </c>
      <c r="E96" s="6">
        <v>12.6</v>
      </c>
      <c r="F96" s="6">
        <v>523</v>
      </c>
      <c r="G96" s="20">
        <v>-0.6</v>
      </c>
      <c r="H96" s="20">
        <v>-2.6</v>
      </c>
      <c r="I96" s="20">
        <v>-2.2000000000000002</v>
      </c>
      <c r="J96" s="20">
        <v>-1.1000000000000001</v>
      </c>
      <c r="K96" s="20">
        <v>-0.5</v>
      </c>
      <c r="L96" s="20">
        <v>0.7</v>
      </c>
      <c r="M96" s="20">
        <v>-6.3</v>
      </c>
      <c r="N96" s="20">
        <v>13.8</v>
      </c>
      <c r="O96" s="20">
        <v>8.4</v>
      </c>
      <c r="P96" s="22">
        <f>IF(H96&lt;0,1.2*H96,H96)+IF(G96&lt;0,1.2*G96,G96)+IF(I96&lt;0,1.2*I96,I96)+IF(J96&lt;0,1.2*J96,J96)+IF(K96&lt;0,1.2*K96,K96)+IF(L96&lt;0,1.2*L96,L96)</f>
        <v>-7.7</v>
      </c>
      <c r="Q96" s="22">
        <f>_xlfn.VAR.P(G96:L96)</f>
        <v>1.2158333333333335</v>
      </c>
      <c r="R96" s="22">
        <f>AVERAGE(G96:L96)</f>
        <v>-1.05</v>
      </c>
      <c r="S96" s="22">
        <f>P96/6</f>
        <v>-1.2833333333333334</v>
      </c>
      <c r="T96" s="29">
        <f>S96+N96/6-SQRT(Q96)/6</f>
        <v>0.83289194547752132</v>
      </c>
      <c r="U96" s="22">
        <f>S96+N96/6-Q96/6</f>
        <v>0.81402777777777791</v>
      </c>
      <c r="V96" s="27">
        <f>RANK(T96,T:T)</f>
        <v>89</v>
      </c>
      <c r="W96" s="27">
        <f>RANK(U96,U:U)</f>
        <v>73</v>
      </c>
      <c r="X96" s="27">
        <f>V96-W96</f>
        <v>16</v>
      </c>
    </row>
    <row r="97" spans="1:24" ht="15" thickBot="1" x14ac:dyDescent="0.35">
      <c r="A97" s="4">
        <v>97</v>
      </c>
      <c r="B97" s="23" t="s">
        <v>256</v>
      </c>
      <c r="C97" s="5" t="s">
        <v>120</v>
      </c>
      <c r="D97" s="5" t="s">
        <v>257</v>
      </c>
      <c r="E97" s="6">
        <v>293.7</v>
      </c>
      <c r="F97" s="6">
        <v>370</v>
      </c>
      <c r="G97" s="20">
        <v>-0.2</v>
      </c>
      <c r="H97" s="20">
        <v>-3</v>
      </c>
      <c r="I97" s="20">
        <v>-2</v>
      </c>
      <c r="J97" s="20">
        <v>0.6</v>
      </c>
      <c r="K97" s="20">
        <v>-2.8</v>
      </c>
      <c r="L97" s="20">
        <v>1.3</v>
      </c>
      <c r="M97" s="20">
        <v>-6.1</v>
      </c>
      <c r="N97" s="20">
        <v>13.2</v>
      </c>
      <c r="O97" s="20">
        <v>8.1</v>
      </c>
      <c r="P97" s="22">
        <f>IF(H97&lt;0,1.2*H97,H97)+IF(G97&lt;0,1.2*G97,G97)+IF(I97&lt;0,1.2*I97,I97)+IF(J97&lt;0,1.2*J97,J97)+IF(K97&lt;0,1.2*K97,K97)+IF(L97&lt;0,1.2*L97,L97)</f>
        <v>-7.7</v>
      </c>
      <c r="Q97" s="22">
        <f>_xlfn.VAR.P(G97:L97)</f>
        <v>2.7880555555555548</v>
      </c>
      <c r="R97" s="22">
        <f>AVERAGE(G97:L97)</f>
        <v>-1.0166666666666668</v>
      </c>
      <c r="S97" s="22">
        <f>P97/6</f>
        <v>-1.2833333333333334</v>
      </c>
      <c r="T97" s="29">
        <f>S97+N97/6-SQRT(Q97)/6</f>
        <v>0.63837547446985787</v>
      </c>
      <c r="U97" s="22">
        <f>S97+N97/6-Q97/6</f>
        <v>0.45199074074074047</v>
      </c>
      <c r="V97" s="27">
        <f>RANK(T97,T:T)</f>
        <v>97</v>
      </c>
      <c r="W97" s="27">
        <f>RANK(U97,U:U)</f>
        <v>92</v>
      </c>
      <c r="X97" s="27">
        <f>V97-W97</f>
        <v>5</v>
      </c>
    </row>
    <row r="98" spans="1:24" ht="15" thickBot="1" x14ac:dyDescent="0.35">
      <c r="A98" s="4">
        <v>94</v>
      </c>
      <c r="B98" s="23" t="s">
        <v>110</v>
      </c>
      <c r="C98" s="5" t="s">
        <v>19</v>
      </c>
      <c r="D98" s="5" t="s">
        <v>124</v>
      </c>
      <c r="E98" s="6">
        <v>90.4</v>
      </c>
      <c r="F98" s="6">
        <v>595</v>
      </c>
      <c r="G98" s="20">
        <v>-3.2</v>
      </c>
      <c r="H98" s="20">
        <v>0.2</v>
      </c>
      <c r="I98" s="20">
        <v>1.3</v>
      </c>
      <c r="J98" s="20">
        <v>-1.1000000000000001</v>
      </c>
      <c r="K98" s="20">
        <v>-0.2</v>
      </c>
      <c r="L98" s="20">
        <v>-3.4</v>
      </c>
      <c r="M98" s="20">
        <v>-6.3</v>
      </c>
      <c r="N98" s="20">
        <v>13.8</v>
      </c>
      <c r="O98" s="20">
        <v>8.4</v>
      </c>
      <c r="P98" s="22">
        <f>IF(H98&lt;0,1.2*H98,H98)+IF(G98&lt;0,1.2*G98,G98)+IF(I98&lt;0,1.2*I98,I98)+IF(J98&lt;0,1.2*J98,J98)+IF(K98&lt;0,1.2*K98,K98)+IF(L98&lt;0,1.2*L98,L98)</f>
        <v>-7.98</v>
      </c>
      <c r="Q98" s="22">
        <f>_xlfn.VAR.P(G98:L98)</f>
        <v>2.9922222222222223</v>
      </c>
      <c r="R98" s="22">
        <f>AVERAGE(G98:L98)</f>
        <v>-1.0666666666666667</v>
      </c>
      <c r="S98" s="22">
        <f>P98/6</f>
        <v>-1.33</v>
      </c>
      <c r="T98" s="29">
        <f>S98+N98/6-SQRT(Q98)/6</f>
        <v>0.68169931677046414</v>
      </c>
      <c r="U98" s="22">
        <f>S98+N98/6-Q98/6</f>
        <v>0.47129629629629649</v>
      </c>
      <c r="V98" s="27">
        <f>RANK(T98,T:T)</f>
        <v>95</v>
      </c>
      <c r="W98" s="27">
        <f>RANK(U98,U:U)</f>
        <v>89</v>
      </c>
      <c r="X98" s="27">
        <f>V98-W98</f>
        <v>6</v>
      </c>
    </row>
    <row r="99" spans="1:24" ht="15" thickBot="1" x14ac:dyDescent="0.35">
      <c r="A99" s="4">
        <v>93</v>
      </c>
      <c r="B99" s="23" t="s">
        <v>144</v>
      </c>
      <c r="C99" s="5" t="s">
        <v>43</v>
      </c>
      <c r="D99" s="5" t="s">
        <v>20</v>
      </c>
      <c r="E99" s="6">
        <v>175.6</v>
      </c>
      <c r="F99" s="6">
        <v>437</v>
      </c>
      <c r="G99" s="20">
        <v>-4.5</v>
      </c>
      <c r="H99" s="20">
        <v>-0.3</v>
      </c>
      <c r="I99" s="20">
        <v>-0.2</v>
      </c>
      <c r="J99" s="20">
        <v>-3.2</v>
      </c>
      <c r="K99" s="20">
        <v>3.5</v>
      </c>
      <c r="L99" s="20">
        <v>-1.4</v>
      </c>
      <c r="M99" s="20">
        <v>-6.1</v>
      </c>
      <c r="N99" s="20">
        <v>13.8</v>
      </c>
      <c r="O99" s="20">
        <v>8.6999999999999993</v>
      </c>
      <c r="P99" s="22">
        <f>IF(H99&lt;0,1.2*H99,H99)+IF(G99&lt;0,1.2*G99,G99)+IF(I99&lt;0,1.2*I99,I99)+IF(J99&lt;0,1.2*J99,J99)+IF(K99&lt;0,1.2*K99,K99)+IF(L99&lt;0,1.2*L99,L99)</f>
        <v>-8.02</v>
      </c>
      <c r="Q99" s="22">
        <f>_xlfn.VAR.P(G99:L99)</f>
        <v>6.4380555555555565</v>
      </c>
      <c r="R99" s="22">
        <f>AVERAGE(G99:L99)</f>
        <v>-1.0166666666666666</v>
      </c>
      <c r="S99" s="22">
        <f>P99/6</f>
        <v>-1.3366666666666667</v>
      </c>
      <c r="T99" s="29">
        <f>S99+N99/6-SQRT(Q99)/6</f>
        <v>0.54044460500966474</v>
      </c>
      <c r="U99" s="22">
        <f>S99+N99/6-Q99/6</f>
        <v>-0.1096759259259259</v>
      </c>
      <c r="V99" s="27">
        <f>RANK(T99,T:T)</f>
        <v>101</v>
      </c>
      <c r="W99" s="27">
        <f>RANK(U99,U:U)</f>
        <v>108</v>
      </c>
      <c r="X99" s="27">
        <f>V99-W99</f>
        <v>-7</v>
      </c>
    </row>
    <row r="100" spans="1:24" ht="15" thickBot="1" x14ac:dyDescent="0.35">
      <c r="A100" s="4">
        <v>96</v>
      </c>
      <c r="B100" s="23" t="s">
        <v>258</v>
      </c>
      <c r="C100" s="5" t="s">
        <v>71</v>
      </c>
      <c r="D100" s="5" t="s">
        <v>152</v>
      </c>
      <c r="E100" s="6">
        <v>716.3</v>
      </c>
      <c r="F100" s="6">
        <v>400</v>
      </c>
      <c r="G100" s="20">
        <v>-3.6</v>
      </c>
      <c r="H100" s="20">
        <v>-2.8</v>
      </c>
      <c r="I100" s="20">
        <v>1</v>
      </c>
      <c r="J100" s="20">
        <v>-1.1000000000000001</v>
      </c>
      <c r="K100" s="20">
        <v>-0.8</v>
      </c>
      <c r="L100" s="20">
        <v>0.8</v>
      </c>
      <c r="M100" s="20">
        <v>-6.5</v>
      </c>
      <c r="N100" s="20">
        <v>13.8</v>
      </c>
      <c r="O100" s="20">
        <v>8.3000000000000007</v>
      </c>
      <c r="P100" s="22">
        <f>IF(H100&lt;0,1.2*H100,H100)+IF(G100&lt;0,1.2*G100,G100)+IF(I100&lt;0,1.2*I100,I100)+IF(J100&lt;0,1.2*J100,J100)+IF(K100&lt;0,1.2*K100,K100)+IF(L100&lt;0,1.2*L100,L100)</f>
        <v>-8.16</v>
      </c>
      <c r="Q100" s="22">
        <f>_xlfn.VAR.P(G100:L100)</f>
        <v>2.8747222222222226</v>
      </c>
      <c r="R100" s="22">
        <f>AVERAGE(G100:L100)</f>
        <v>-1.0833333333333333</v>
      </c>
      <c r="S100" s="22">
        <f>P100/6</f>
        <v>-1.36</v>
      </c>
      <c r="T100" s="29">
        <f>S100+N100/6-SQRT(Q100)/6</f>
        <v>0.65741656973253315</v>
      </c>
      <c r="U100" s="22">
        <f>S100+N100/6-Q100/6</f>
        <v>0.46087962962962975</v>
      </c>
      <c r="V100" s="27">
        <f>RANK(T100,T:T)</f>
        <v>96</v>
      </c>
      <c r="W100" s="27">
        <f>RANK(U100,U:U)</f>
        <v>91</v>
      </c>
      <c r="X100" s="27">
        <f>V100-W100</f>
        <v>5</v>
      </c>
    </row>
    <row r="101" spans="1:24" ht="15" thickBot="1" x14ac:dyDescent="0.35">
      <c r="A101" s="4">
        <v>98</v>
      </c>
      <c r="B101" s="23" t="s">
        <v>211</v>
      </c>
      <c r="C101" s="5" t="s">
        <v>104</v>
      </c>
      <c r="D101" s="5" t="s">
        <v>20</v>
      </c>
      <c r="E101" s="6">
        <v>273.89999999999998</v>
      </c>
      <c r="F101" s="6">
        <v>510</v>
      </c>
      <c r="G101" s="20">
        <v>-1.2</v>
      </c>
      <c r="H101" s="20">
        <v>0.6</v>
      </c>
      <c r="I101" s="20">
        <v>-2</v>
      </c>
      <c r="J101" s="20">
        <v>-2.8</v>
      </c>
      <c r="K101" s="20">
        <v>-1.1000000000000001</v>
      </c>
      <c r="L101" s="20">
        <v>-0.4</v>
      </c>
      <c r="M101" s="20">
        <v>-6.8</v>
      </c>
      <c r="N101" s="20">
        <v>13.8</v>
      </c>
      <c r="O101" s="20">
        <v>8</v>
      </c>
      <c r="P101" s="22">
        <f>IF(H101&lt;0,1.2*H101,H101)+IF(G101&lt;0,1.2*G101,G101)+IF(I101&lt;0,1.2*I101,I101)+IF(J101&lt;0,1.2*J101,J101)+IF(K101&lt;0,1.2*K101,K101)+IF(L101&lt;0,1.2*L101,L101)</f>
        <v>-8.4</v>
      </c>
      <c r="Q101" s="22">
        <f>_xlfn.VAR.P(G101:L101)</f>
        <v>1.1791666666666665</v>
      </c>
      <c r="R101" s="22">
        <f>AVERAGE(G101:L101)</f>
        <v>-1.1500000000000001</v>
      </c>
      <c r="S101" s="22">
        <f>P101/6</f>
        <v>-1.4000000000000001</v>
      </c>
      <c r="T101" s="29">
        <f>S101+N101/6-SQRT(Q101)/6</f>
        <v>0.71901759856375658</v>
      </c>
      <c r="U101" s="22">
        <f>S101+N101/6-Q101/6</f>
        <v>0.70347222222222239</v>
      </c>
      <c r="V101" s="27">
        <f>RANK(T101,T:T)</f>
        <v>93</v>
      </c>
      <c r="W101" s="27">
        <f>RANK(U101,U:U)</f>
        <v>78</v>
      </c>
      <c r="X101" s="27">
        <f>V101-W101</f>
        <v>15</v>
      </c>
    </row>
    <row r="102" spans="1:24" ht="15" thickBot="1" x14ac:dyDescent="0.35">
      <c r="A102" s="4">
        <v>105</v>
      </c>
      <c r="B102" s="23" t="s">
        <v>125</v>
      </c>
      <c r="C102" s="5" t="s">
        <v>104</v>
      </c>
      <c r="D102" s="5" t="s">
        <v>28</v>
      </c>
      <c r="E102" s="6">
        <v>152.19999999999999</v>
      </c>
      <c r="F102" s="6">
        <v>458</v>
      </c>
      <c r="G102" s="20">
        <v>-0.1</v>
      </c>
      <c r="H102" s="20">
        <v>-1.1000000000000001</v>
      </c>
      <c r="I102" s="20">
        <v>-2.2000000000000002</v>
      </c>
      <c r="J102" s="20">
        <v>-1.1000000000000001</v>
      </c>
      <c r="K102" s="20">
        <v>-1.8</v>
      </c>
      <c r="L102" s="20">
        <v>-0.9</v>
      </c>
      <c r="M102" s="20">
        <v>-7.1</v>
      </c>
      <c r="N102" s="20">
        <v>13.4</v>
      </c>
      <c r="O102" s="20">
        <v>7.2</v>
      </c>
      <c r="P102" s="22">
        <f>IF(H102&lt;0,1.2*H102,H102)+IF(G102&lt;0,1.2*G102,G102)+IF(I102&lt;0,1.2*I102,I102)+IF(J102&lt;0,1.2*J102,J102)+IF(K102&lt;0,1.2*K102,K102)+IF(L102&lt;0,1.2*L102,L102)</f>
        <v>-8.64</v>
      </c>
      <c r="Q102" s="22">
        <f>_xlfn.VAR.P(G102:L102)</f>
        <v>0.44666666666666699</v>
      </c>
      <c r="R102" s="22">
        <f>AVERAGE(G102:L102)</f>
        <v>-1.2</v>
      </c>
      <c r="S102" s="22">
        <f>P102/6</f>
        <v>-1.4400000000000002</v>
      </c>
      <c r="T102" s="29">
        <f>S102+N102/6-SQRT(Q102)/6</f>
        <v>0.6819447908013142</v>
      </c>
      <c r="U102" s="22">
        <f>S102+N102/6-Q102/6</f>
        <v>0.71888888888888869</v>
      </c>
      <c r="V102" s="27">
        <f>RANK(T102,T:T)</f>
        <v>94</v>
      </c>
      <c r="W102" s="27">
        <f>RANK(U102,U:U)</f>
        <v>76</v>
      </c>
      <c r="X102" s="27">
        <f>V102-W102</f>
        <v>18</v>
      </c>
    </row>
    <row r="103" spans="1:24" ht="15" thickBot="1" x14ac:dyDescent="0.35">
      <c r="A103" s="4">
        <v>100</v>
      </c>
      <c r="B103" s="23" t="s">
        <v>259</v>
      </c>
      <c r="C103" s="5" t="s">
        <v>109</v>
      </c>
      <c r="D103" s="5" t="s">
        <v>185</v>
      </c>
      <c r="E103" s="6">
        <v>509.2</v>
      </c>
      <c r="F103" s="6">
        <v>344</v>
      </c>
      <c r="G103" s="20">
        <v>-3.2</v>
      </c>
      <c r="H103" s="20">
        <v>-4.5</v>
      </c>
      <c r="I103" s="20">
        <v>0.7</v>
      </c>
      <c r="J103" s="20">
        <v>-2.2999999999999998</v>
      </c>
      <c r="K103" s="20">
        <v>0.9</v>
      </c>
      <c r="L103" s="20">
        <v>1.6</v>
      </c>
      <c r="M103" s="20">
        <v>-6.9</v>
      </c>
      <c r="N103" s="20">
        <v>13.8</v>
      </c>
      <c r="O103" s="20">
        <v>7.9</v>
      </c>
      <c r="P103" s="22">
        <f>IF(H103&lt;0,1.2*H103,H103)+IF(G103&lt;0,1.2*G103,G103)+IF(I103&lt;0,1.2*I103,I103)+IF(J103&lt;0,1.2*J103,J103)+IF(K103&lt;0,1.2*K103,K103)+IF(L103&lt;0,1.2*L103,L103)</f>
        <v>-8.7999999999999989</v>
      </c>
      <c r="Q103" s="22">
        <f>_xlfn.VAR.P(G103:L103)</f>
        <v>5.322222222222222</v>
      </c>
      <c r="R103" s="22">
        <f>AVERAGE(G103:L103)</f>
        <v>-1.1333333333333335</v>
      </c>
      <c r="S103" s="22">
        <f>P103/6</f>
        <v>-1.4666666666666666</v>
      </c>
      <c r="T103" s="29">
        <f>S103+N103/6-SQRT(Q103)/6</f>
        <v>0.44883430060003865</v>
      </c>
      <c r="U103" s="22">
        <f>S103+N103/6-Q103/6</f>
        <v>-5.3703703703703254E-2</v>
      </c>
      <c r="V103" s="27">
        <f>RANK(T103,T:T)</f>
        <v>103</v>
      </c>
      <c r="W103" s="27">
        <f>RANK(U103,U:U)</f>
        <v>106</v>
      </c>
      <c r="X103" s="27">
        <f>V103-W103</f>
        <v>-3</v>
      </c>
    </row>
    <row r="104" spans="1:24" ht="15" thickBot="1" x14ac:dyDescent="0.35">
      <c r="A104" s="4">
        <v>103</v>
      </c>
      <c r="B104" s="23" t="s">
        <v>262</v>
      </c>
      <c r="C104" s="5" t="s">
        <v>184</v>
      </c>
      <c r="D104" s="5" t="s">
        <v>17</v>
      </c>
      <c r="E104" s="6">
        <v>747.8</v>
      </c>
      <c r="F104" s="6">
        <v>468</v>
      </c>
      <c r="G104" s="20">
        <v>-1.7</v>
      </c>
      <c r="H104" s="20">
        <v>-3</v>
      </c>
      <c r="I104" s="20">
        <v>-2.2000000000000002</v>
      </c>
      <c r="J104" s="20">
        <v>1.5</v>
      </c>
      <c r="K104" s="20">
        <v>-1.6</v>
      </c>
      <c r="L104" s="20">
        <v>-0.1</v>
      </c>
      <c r="M104" s="20">
        <v>-7.3</v>
      </c>
      <c r="N104" s="20">
        <v>13.8</v>
      </c>
      <c r="O104" s="20">
        <v>7.5</v>
      </c>
      <c r="P104" s="22">
        <f>IF(H104&lt;0,1.2*H104,H104)+IF(G104&lt;0,1.2*G104,G104)+IF(I104&lt;0,1.2*I104,I104)+IF(J104&lt;0,1.2*J104,J104)+IF(K104&lt;0,1.2*K104,K104)+IF(L104&lt;0,1.2*L104,L104)</f>
        <v>-8.8199999999999985</v>
      </c>
      <c r="Q104" s="22">
        <f>_xlfn.VAR.P(G104:L104)</f>
        <v>2.1913888888888895</v>
      </c>
      <c r="R104" s="22">
        <f>AVERAGE(G104:L104)</f>
        <v>-1.1833333333333333</v>
      </c>
      <c r="S104" s="22">
        <f>P104/6</f>
        <v>-1.4699999999999998</v>
      </c>
      <c r="T104" s="29">
        <f>S104+N104/6-SQRT(Q104)/6</f>
        <v>0.58327765893570427</v>
      </c>
      <c r="U104" s="22">
        <f>S104+N104/6-Q104/6</f>
        <v>0.46476851851851891</v>
      </c>
      <c r="V104" s="27">
        <f>RANK(T104,T:T)</f>
        <v>100</v>
      </c>
      <c r="W104" s="27">
        <f>RANK(U104,U:U)</f>
        <v>90</v>
      </c>
      <c r="X104" s="27">
        <f>V104-W104</f>
        <v>10</v>
      </c>
    </row>
    <row r="105" spans="1:24" ht="15" thickBot="1" x14ac:dyDescent="0.35">
      <c r="A105" s="4">
        <v>99</v>
      </c>
      <c r="B105" s="23" t="s">
        <v>261</v>
      </c>
      <c r="C105" s="5" t="s">
        <v>71</v>
      </c>
      <c r="D105" s="5" t="s">
        <v>20</v>
      </c>
      <c r="E105" s="6">
        <v>326.8</v>
      </c>
      <c r="F105" s="6">
        <v>364</v>
      </c>
      <c r="G105" s="20">
        <v>-2.1</v>
      </c>
      <c r="H105" s="20">
        <v>-2</v>
      </c>
      <c r="I105" s="20">
        <v>0.4</v>
      </c>
      <c r="J105" s="20">
        <v>1.9</v>
      </c>
      <c r="K105" s="20">
        <v>-6.2</v>
      </c>
      <c r="L105" s="20">
        <v>1.2</v>
      </c>
      <c r="M105" s="20">
        <v>-6.8</v>
      </c>
      <c r="N105" s="20">
        <v>13.8</v>
      </c>
      <c r="O105" s="20">
        <v>8</v>
      </c>
      <c r="P105" s="22">
        <f>IF(H105&lt;0,1.2*H105,H105)+IF(G105&lt;0,1.2*G105,G105)+IF(I105&lt;0,1.2*I105,I105)+IF(J105&lt;0,1.2*J105,J105)+IF(K105&lt;0,1.2*K105,K105)+IF(L105&lt;0,1.2*L105,L105)</f>
        <v>-8.86</v>
      </c>
      <c r="Q105" s="22">
        <f>_xlfn.VAR.P(G105:L105)</f>
        <v>7.3922222222222222</v>
      </c>
      <c r="R105" s="22">
        <f>AVERAGE(G105:L105)</f>
        <v>-1.1333333333333333</v>
      </c>
      <c r="S105" s="22">
        <f>P105/6</f>
        <v>-1.4766666666666666</v>
      </c>
      <c r="T105" s="29">
        <f>S105+N105/6-SQRT(Q105)/6</f>
        <v>0.37018930967988251</v>
      </c>
      <c r="U105" s="22">
        <f>S105+N105/6-Q105/6</f>
        <v>-0.40870370370370335</v>
      </c>
      <c r="V105" s="27">
        <f>RANK(T105,T:T)</f>
        <v>106</v>
      </c>
      <c r="W105" s="27">
        <f>RANK(U105,U:U)</f>
        <v>117</v>
      </c>
      <c r="X105" s="27">
        <f>V105-W105</f>
        <v>-11</v>
      </c>
    </row>
    <row r="106" spans="1:24" ht="15" thickBot="1" x14ac:dyDescent="0.35">
      <c r="A106" s="4">
        <v>126</v>
      </c>
      <c r="B106" s="23" t="s">
        <v>136</v>
      </c>
      <c r="C106" s="5" t="s">
        <v>71</v>
      </c>
      <c r="D106" s="5" t="s">
        <v>137</v>
      </c>
      <c r="E106" s="6">
        <v>161.30000000000001</v>
      </c>
      <c r="F106" s="6">
        <v>410</v>
      </c>
      <c r="G106" s="20">
        <v>-0.6</v>
      </c>
      <c r="H106" s="20">
        <v>-2.8</v>
      </c>
      <c r="I106" s="20">
        <v>-1.1000000000000001</v>
      </c>
      <c r="J106" s="20">
        <v>-0.7</v>
      </c>
      <c r="K106" s="20">
        <v>-1</v>
      </c>
      <c r="L106" s="20">
        <v>-1.3</v>
      </c>
      <c r="M106" s="20">
        <v>-7.4</v>
      </c>
      <c r="N106" s="20">
        <v>9.4</v>
      </c>
      <c r="O106" s="20">
        <v>3</v>
      </c>
      <c r="P106" s="22">
        <f>IF(H106&lt;0,1.2*H106,H106)+IF(G106&lt;0,1.2*G106,G106)+IF(I106&lt;0,1.2*I106,I106)+IF(J106&lt;0,1.2*J106,J106)+IF(K106&lt;0,1.2*K106,K106)+IF(L106&lt;0,1.2*L106,L106)</f>
        <v>-9</v>
      </c>
      <c r="Q106" s="22">
        <f>_xlfn.VAR.P(G106:L106)</f>
        <v>0.53583333333333316</v>
      </c>
      <c r="R106" s="22">
        <f>AVERAGE(G106:L106)</f>
        <v>-1.25</v>
      </c>
      <c r="S106" s="22">
        <f>P106/6</f>
        <v>-1.5</v>
      </c>
      <c r="T106" s="29">
        <f>S106+N106/6-SQRT(Q106)/6</f>
        <v>-5.533439586665416E-2</v>
      </c>
      <c r="U106" s="22">
        <f>S106+N106/6-Q106/6</f>
        <v>-2.2638888888888875E-2</v>
      </c>
      <c r="V106" s="27">
        <f>RANK(T106,T:T)</f>
        <v>119</v>
      </c>
      <c r="W106" s="27">
        <f>RANK(U106,U:U)</f>
        <v>104</v>
      </c>
      <c r="X106" s="27">
        <f>V106-W106</f>
        <v>15</v>
      </c>
    </row>
    <row r="107" spans="1:24" ht="15" thickBot="1" x14ac:dyDescent="0.35">
      <c r="A107" s="4">
        <v>127</v>
      </c>
      <c r="B107" s="23" t="s">
        <v>163</v>
      </c>
      <c r="C107" s="5" t="s">
        <v>129</v>
      </c>
      <c r="D107" s="5" t="s">
        <v>137</v>
      </c>
      <c r="E107" s="6">
        <v>175.7</v>
      </c>
      <c r="F107" s="6">
        <v>462</v>
      </c>
      <c r="G107" s="20">
        <v>-2.2999999999999998</v>
      </c>
      <c r="H107" s="20">
        <v>0</v>
      </c>
      <c r="I107" s="20">
        <v>0.7</v>
      </c>
      <c r="J107" s="20">
        <v>-2.2999999999999998</v>
      </c>
      <c r="K107" s="20">
        <v>-0.5</v>
      </c>
      <c r="L107" s="20">
        <v>-3</v>
      </c>
      <c r="M107" s="20">
        <v>-7.4</v>
      </c>
      <c r="N107" s="20">
        <v>9.4</v>
      </c>
      <c r="O107" s="20">
        <v>3</v>
      </c>
      <c r="P107" s="22">
        <f>IF(H107&lt;0,1.2*H107,H107)+IF(G107&lt;0,1.2*G107,G107)+IF(I107&lt;0,1.2*I107,I107)+IF(J107&lt;0,1.2*J107,J107)+IF(K107&lt;0,1.2*K107,K107)+IF(L107&lt;0,1.2*L107,L107)</f>
        <v>-9.02</v>
      </c>
      <c r="Q107" s="22">
        <f>_xlfn.VAR.P(G107:L107)</f>
        <v>1.8655555555555559</v>
      </c>
      <c r="R107" s="22">
        <f>AVERAGE(G107:L107)</f>
        <v>-1.2333333333333332</v>
      </c>
      <c r="S107" s="22">
        <f>P107/6</f>
        <v>-1.5033333333333332</v>
      </c>
      <c r="T107" s="29">
        <f>S107+N107/6-SQRT(Q107)/6</f>
        <v>-0.16430890276164298</v>
      </c>
      <c r="U107" s="22">
        <f>S107+N107/6-Q107/6</f>
        <v>-0.24759259259259253</v>
      </c>
      <c r="V107" s="27">
        <f>RANK(T107,T:T)</f>
        <v>123</v>
      </c>
      <c r="W107" s="27">
        <f>RANK(U107,U:U)</f>
        <v>110</v>
      </c>
      <c r="X107" s="27">
        <f>V107-W107</f>
        <v>13</v>
      </c>
    </row>
    <row r="108" spans="1:24" ht="15" thickBot="1" x14ac:dyDescent="0.35">
      <c r="A108" s="4">
        <v>108</v>
      </c>
      <c r="B108" s="23" t="s">
        <v>226</v>
      </c>
      <c r="C108" s="5" t="s">
        <v>73</v>
      </c>
      <c r="D108" s="5" t="s">
        <v>20</v>
      </c>
      <c r="E108" s="6">
        <v>351.4</v>
      </c>
      <c r="F108" s="6">
        <v>430</v>
      </c>
      <c r="G108" s="20">
        <v>-1.9</v>
      </c>
      <c r="H108" s="20">
        <v>-2</v>
      </c>
      <c r="I108" s="20">
        <v>-3.1</v>
      </c>
      <c r="J108" s="20">
        <v>0.6</v>
      </c>
      <c r="K108" s="20">
        <v>-2.1</v>
      </c>
      <c r="L108" s="20">
        <v>0.6</v>
      </c>
      <c r="M108" s="20">
        <v>-8</v>
      </c>
      <c r="N108" s="20">
        <v>13.8</v>
      </c>
      <c r="O108" s="20">
        <v>6.8</v>
      </c>
      <c r="P108" s="22">
        <f>IF(H108&lt;0,1.2*H108,H108)+IF(G108&lt;0,1.2*G108,G108)+IF(I108&lt;0,1.2*I108,I108)+IF(J108&lt;0,1.2*J108,J108)+IF(K108&lt;0,1.2*K108,K108)+IF(L108&lt;0,1.2*L108,L108)</f>
        <v>-9.7199999999999989</v>
      </c>
      <c r="Q108" s="22">
        <f>_xlfn.VAR.P(G108:L108)</f>
        <v>1.9913888888888889</v>
      </c>
      <c r="R108" s="22">
        <f>AVERAGE(G108:L108)</f>
        <v>-1.3166666666666667</v>
      </c>
      <c r="S108" s="22">
        <f>P108/6</f>
        <v>-1.6199999999999999</v>
      </c>
      <c r="T108" s="29">
        <f>S108+N108/6-SQRT(Q108)/6</f>
        <v>0.44480570154722887</v>
      </c>
      <c r="U108" s="22">
        <f>S108+N108/6-Q108/6</f>
        <v>0.34810185185185222</v>
      </c>
      <c r="V108" s="27">
        <f>RANK(T108,T:T)</f>
        <v>104</v>
      </c>
      <c r="W108" s="27">
        <f>RANK(U108,U:U)</f>
        <v>93</v>
      </c>
      <c r="X108" s="27">
        <f>V108-W108</f>
        <v>11</v>
      </c>
    </row>
    <row r="109" spans="1:24" ht="15" thickBot="1" x14ac:dyDescent="0.35">
      <c r="A109" s="4">
        <v>107</v>
      </c>
      <c r="B109" s="23" t="s">
        <v>103</v>
      </c>
      <c r="C109" s="5" t="s">
        <v>104</v>
      </c>
      <c r="D109" s="5" t="s">
        <v>20</v>
      </c>
      <c r="E109" s="6">
        <v>49.5</v>
      </c>
      <c r="F109" s="6">
        <v>394</v>
      </c>
      <c r="G109" s="20">
        <v>-0.1</v>
      </c>
      <c r="H109" s="20">
        <v>-4.3</v>
      </c>
      <c r="I109" s="20">
        <v>1.9</v>
      </c>
      <c r="J109" s="20">
        <v>-2.8</v>
      </c>
      <c r="K109" s="20">
        <v>-1.6</v>
      </c>
      <c r="L109" s="20">
        <v>-1</v>
      </c>
      <c r="M109" s="20">
        <v>-7.8</v>
      </c>
      <c r="N109" s="20">
        <v>13.8</v>
      </c>
      <c r="O109" s="20">
        <v>7</v>
      </c>
      <c r="P109" s="22">
        <f>IF(H109&lt;0,1.2*H109,H109)+IF(G109&lt;0,1.2*G109,G109)+IF(I109&lt;0,1.2*I109,I109)+IF(J109&lt;0,1.2*J109,J109)+IF(K109&lt;0,1.2*K109,K109)+IF(L109&lt;0,1.2*L109,L109)</f>
        <v>-9.86</v>
      </c>
      <c r="Q109" s="22">
        <f>_xlfn.VAR.P(G109:L109)</f>
        <v>3.8513888888888896</v>
      </c>
      <c r="R109" s="22">
        <f>AVERAGE(G109:L109)</f>
        <v>-1.3166666666666664</v>
      </c>
      <c r="S109" s="22">
        <f>P109/6</f>
        <v>-1.6433333333333333</v>
      </c>
      <c r="T109" s="29">
        <f>S109+N109/6-SQRT(Q109)/6</f>
        <v>0.32958407053633471</v>
      </c>
      <c r="U109" s="22">
        <f>S109+N109/6-Q109/6</f>
        <v>1.4768518518518681E-2</v>
      </c>
      <c r="V109" s="27">
        <f>RANK(T109,T:T)</f>
        <v>107</v>
      </c>
      <c r="W109" s="27">
        <f>RANK(U109,U:U)</f>
        <v>103</v>
      </c>
      <c r="X109" s="27">
        <f>V109-W109</f>
        <v>4</v>
      </c>
    </row>
    <row r="110" spans="1:24" ht="15" thickBot="1" x14ac:dyDescent="0.35">
      <c r="A110" s="4">
        <v>106</v>
      </c>
      <c r="B110" s="23" t="s">
        <v>21</v>
      </c>
      <c r="C110" s="5" t="s">
        <v>22</v>
      </c>
      <c r="D110" s="5" t="s">
        <v>20</v>
      </c>
      <c r="E110" s="6">
        <v>18.7</v>
      </c>
      <c r="F110" s="6">
        <v>362</v>
      </c>
      <c r="G110" s="20">
        <v>-4.3</v>
      </c>
      <c r="H110" s="20">
        <v>-2.8</v>
      </c>
      <c r="I110" s="20">
        <v>-2.5</v>
      </c>
      <c r="J110" s="20">
        <v>-1.1000000000000001</v>
      </c>
      <c r="K110" s="20">
        <v>2</v>
      </c>
      <c r="L110" s="20">
        <v>0.9</v>
      </c>
      <c r="M110" s="20">
        <v>-7.8</v>
      </c>
      <c r="N110" s="20">
        <v>13.8</v>
      </c>
      <c r="O110" s="20">
        <v>7</v>
      </c>
      <c r="P110" s="22">
        <f>IF(H110&lt;0,1.2*H110,H110)+IF(G110&lt;0,1.2*G110,G110)+IF(I110&lt;0,1.2*I110,I110)+IF(J110&lt;0,1.2*J110,J110)+IF(K110&lt;0,1.2*K110,K110)+IF(L110&lt;0,1.2*L110,L110)</f>
        <v>-9.94</v>
      </c>
      <c r="Q110" s="22">
        <f>_xlfn.VAR.P(G110:L110)</f>
        <v>4.743333333333335</v>
      </c>
      <c r="R110" s="22">
        <f>AVERAGE(G110:L110)</f>
        <v>-1.2999999999999998</v>
      </c>
      <c r="S110" s="22">
        <f>P110/6</f>
        <v>-1.6566666666666665</v>
      </c>
      <c r="T110" s="29">
        <f>S110+N110/6-SQRT(Q110)/6</f>
        <v>0.28034675057956404</v>
      </c>
      <c r="U110" s="22">
        <f>S110+N110/6-Q110/6</f>
        <v>-0.14722222222222203</v>
      </c>
      <c r="V110" s="27">
        <f>RANK(T110,T:T)</f>
        <v>108</v>
      </c>
      <c r="W110" s="27">
        <f>RANK(U110,U:U)</f>
        <v>109</v>
      </c>
      <c r="X110" s="27">
        <f>V110-W110</f>
        <v>-1</v>
      </c>
    </row>
    <row r="111" spans="1:24" ht="15" thickBot="1" x14ac:dyDescent="0.35">
      <c r="A111" s="4">
        <v>102</v>
      </c>
      <c r="B111" s="23" t="s">
        <v>106</v>
      </c>
      <c r="C111" s="5" t="s">
        <v>53</v>
      </c>
      <c r="D111" s="5" t="s">
        <v>107</v>
      </c>
      <c r="E111" s="6">
        <v>26.8</v>
      </c>
      <c r="F111" s="6">
        <v>492</v>
      </c>
      <c r="G111" s="20">
        <v>-2.2999999999999998</v>
      </c>
      <c r="H111" s="20">
        <v>-1.1000000000000001</v>
      </c>
      <c r="I111" s="20">
        <v>0.7</v>
      </c>
      <c r="J111" s="20">
        <v>-1.1000000000000001</v>
      </c>
      <c r="K111" s="20">
        <v>-3.6</v>
      </c>
      <c r="L111" s="20">
        <v>-0.8</v>
      </c>
      <c r="M111" s="20">
        <v>-8.1999999999999993</v>
      </c>
      <c r="N111" s="20">
        <v>14.9</v>
      </c>
      <c r="O111" s="20">
        <v>7.8</v>
      </c>
      <c r="P111" s="22">
        <f>IF(H111&lt;0,1.2*H111,H111)+IF(G111&lt;0,1.2*G111,G111)+IF(I111&lt;0,1.2*I111,I111)+IF(J111&lt;0,1.2*J111,J111)+IF(K111&lt;0,1.2*K111,K111)+IF(L111&lt;0,1.2*L111,L111)</f>
        <v>-9.98</v>
      </c>
      <c r="Q111" s="22">
        <f>_xlfn.VAR.P(G111:L111)</f>
        <v>1.7655555555555553</v>
      </c>
      <c r="R111" s="22">
        <f>AVERAGE(G111:L111)</f>
        <v>-1.3666666666666669</v>
      </c>
      <c r="S111" s="22">
        <f>P111/6</f>
        <v>-1.6633333333333333</v>
      </c>
      <c r="T111" s="29">
        <f>S111+N111/6-SQRT(Q111)/6</f>
        <v>0.5985429841333918</v>
      </c>
      <c r="U111" s="22">
        <f>S111+N111/6-Q111/6</f>
        <v>0.52574074074074084</v>
      </c>
      <c r="V111" s="27">
        <f>RANK(T111,T:T)</f>
        <v>99</v>
      </c>
      <c r="W111" s="27">
        <f>RANK(U111,U:U)</f>
        <v>87</v>
      </c>
      <c r="X111" s="27">
        <f>V111-W111</f>
        <v>12</v>
      </c>
    </row>
    <row r="112" spans="1:24" ht="15" thickBot="1" x14ac:dyDescent="0.35">
      <c r="A112" s="4">
        <v>101</v>
      </c>
      <c r="B112" s="23" t="s">
        <v>260</v>
      </c>
      <c r="C112" s="5" t="s">
        <v>61</v>
      </c>
      <c r="D112" s="5" t="s">
        <v>92</v>
      </c>
      <c r="E112" s="6">
        <v>245.4</v>
      </c>
      <c r="F112" s="6">
        <v>438</v>
      </c>
      <c r="G112" s="20">
        <v>2.9</v>
      </c>
      <c r="H112" s="20">
        <v>-3</v>
      </c>
      <c r="I112" s="20">
        <v>-2.5</v>
      </c>
      <c r="J112" s="20">
        <v>-1.9</v>
      </c>
      <c r="K112" s="20">
        <v>-2.5</v>
      </c>
      <c r="L112" s="20">
        <v>-1.2</v>
      </c>
      <c r="M112" s="20">
        <v>-8.1</v>
      </c>
      <c r="N112" s="20">
        <v>14.9</v>
      </c>
      <c r="O112" s="20">
        <v>7.8</v>
      </c>
      <c r="P112" s="22">
        <f>IF(H112&lt;0,1.2*H112,H112)+IF(G112&lt;0,1.2*G112,G112)+IF(I112&lt;0,1.2*I112,I112)+IF(J112&lt;0,1.2*J112,J112)+IF(K112&lt;0,1.2*K112,K112)+IF(L112&lt;0,1.2*L112,L112)</f>
        <v>-10.42</v>
      </c>
      <c r="Q112" s="22">
        <f>_xlfn.VAR.P(G112:L112)</f>
        <v>3.9588888888888882</v>
      </c>
      <c r="R112" s="22">
        <f>AVERAGE(G112:L112)</f>
        <v>-1.3666666666666665</v>
      </c>
      <c r="S112" s="22">
        <f>P112/6</f>
        <v>-1.7366666666666666</v>
      </c>
      <c r="T112" s="29">
        <f>S112+N112/6-SQRT(Q112)/6</f>
        <v>0.41505072042392488</v>
      </c>
      <c r="U112" s="22">
        <f>S112+N112/6-Q112/6</f>
        <v>8.6851851851852069E-2</v>
      </c>
      <c r="V112" s="27">
        <f>RANK(T112,T:T)</f>
        <v>105</v>
      </c>
      <c r="W112" s="27">
        <f>RANK(U112,U:U)</f>
        <v>100</v>
      </c>
      <c r="X112" s="27">
        <f>V112-W112</f>
        <v>5</v>
      </c>
    </row>
    <row r="113" spans="1:24" ht="15" thickBot="1" x14ac:dyDescent="0.35">
      <c r="A113" s="4">
        <v>110</v>
      </c>
      <c r="B113" s="23" t="s">
        <v>264</v>
      </c>
      <c r="C113" s="5" t="s">
        <v>53</v>
      </c>
      <c r="D113" s="5" t="s">
        <v>20</v>
      </c>
      <c r="E113" s="6">
        <v>303.39999999999998</v>
      </c>
      <c r="F113" s="6">
        <v>425</v>
      </c>
      <c r="G113" s="20">
        <v>-2.7</v>
      </c>
      <c r="H113" s="20">
        <v>-3.3</v>
      </c>
      <c r="I113" s="20">
        <v>-0.5</v>
      </c>
      <c r="J113" s="20">
        <v>-4.5</v>
      </c>
      <c r="K113" s="20">
        <v>3.1</v>
      </c>
      <c r="L113" s="20">
        <v>-0.3</v>
      </c>
      <c r="M113" s="20">
        <v>-8.1999999999999993</v>
      </c>
      <c r="N113" s="20">
        <v>13.8</v>
      </c>
      <c r="O113" s="20">
        <v>6.6</v>
      </c>
      <c r="P113" s="22">
        <f>IF(H113&lt;0,1.2*H113,H113)+IF(G113&lt;0,1.2*G113,G113)+IF(I113&lt;0,1.2*I113,I113)+IF(J113&lt;0,1.2*J113,J113)+IF(K113&lt;0,1.2*K113,K113)+IF(L113&lt;0,1.2*L113,L113)</f>
        <v>-10.459999999999999</v>
      </c>
      <c r="Q113" s="22">
        <f>_xlfn.VAR.P(G113:L113)</f>
        <v>6.1955555555555559</v>
      </c>
      <c r="R113" s="22">
        <f>AVERAGE(G113:L113)</f>
        <v>-1.3666666666666669</v>
      </c>
      <c r="S113" s="22">
        <f>P113/6</f>
        <v>-1.7433333333333332</v>
      </c>
      <c r="T113" s="29">
        <f>S113+N113/6-SQRT(Q113)/6</f>
        <v>0.14181878438678996</v>
      </c>
      <c r="U113" s="22">
        <f>S113+N113/6-Q113/6</f>
        <v>-0.47592592592592564</v>
      </c>
      <c r="V113" s="27">
        <f>RANK(T113,T:T)</f>
        <v>110</v>
      </c>
      <c r="W113" s="27">
        <f>RANK(U113,U:U)</f>
        <v>120</v>
      </c>
      <c r="X113" s="27">
        <f>V113-W113</f>
        <v>-10</v>
      </c>
    </row>
    <row r="114" spans="1:24" ht="15" thickBot="1" x14ac:dyDescent="0.35">
      <c r="A114" s="4">
        <v>113</v>
      </c>
      <c r="B114" s="23" t="s">
        <v>267</v>
      </c>
      <c r="C114" s="5" t="s">
        <v>184</v>
      </c>
      <c r="D114" s="5" t="s">
        <v>35</v>
      </c>
      <c r="E114" s="6">
        <v>607.29999999999995</v>
      </c>
      <c r="F114" s="6">
        <v>427</v>
      </c>
      <c r="G114" s="20">
        <v>-3.2</v>
      </c>
      <c r="H114" s="20">
        <v>-2</v>
      </c>
      <c r="I114" s="20">
        <v>-2.2000000000000002</v>
      </c>
      <c r="J114" s="20">
        <v>-2.2999999999999998</v>
      </c>
      <c r="K114" s="20">
        <v>3.3</v>
      </c>
      <c r="L114" s="20">
        <v>-1.8</v>
      </c>
      <c r="M114" s="20">
        <v>-8.3000000000000007</v>
      </c>
      <c r="N114" s="20">
        <v>13.4</v>
      </c>
      <c r="O114" s="20">
        <v>6</v>
      </c>
      <c r="P114" s="22">
        <f>IF(H114&lt;0,1.2*H114,H114)+IF(G114&lt;0,1.2*G114,G114)+IF(I114&lt;0,1.2*I114,I114)+IF(J114&lt;0,1.2*J114,J114)+IF(K114&lt;0,1.2*K114,K114)+IF(L114&lt;0,1.2*L114,L114)</f>
        <v>-10.5</v>
      </c>
      <c r="Q114" s="22">
        <f>_xlfn.VAR.P(G114:L114)</f>
        <v>4.5488888888888885</v>
      </c>
      <c r="R114" s="22">
        <f>AVERAGE(G114:L114)</f>
        <v>-1.3666666666666665</v>
      </c>
      <c r="S114" s="22">
        <f>P114/6</f>
        <v>-1.75</v>
      </c>
      <c r="T114" s="29">
        <f>S114+N114/6-SQRT(Q114)/6</f>
        <v>0.12786459393230248</v>
      </c>
      <c r="U114" s="22">
        <f>S114+N114/6-Q114/6</f>
        <v>-0.27481481481481473</v>
      </c>
      <c r="V114" s="27">
        <f>RANK(T114,T:T)</f>
        <v>112</v>
      </c>
      <c r="W114" s="27">
        <f>RANK(U114,U:U)</f>
        <v>111</v>
      </c>
      <c r="X114" s="27">
        <f>V114-W114</f>
        <v>1</v>
      </c>
    </row>
    <row r="115" spans="1:24" ht="15" thickBot="1" x14ac:dyDescent="0.35">
      <c r="A115" s="4">
        <v>111</v>
      </c>
      <c r="B115" s="23" t="s">
        <v>172</v>
      </c>
      <c r="C115" s="5" t="s">
        <v>50</v>
      </c>
      <c r="D115" s="5" t="s">
        <v>20</v>
      </c>
      <c r="E115" s="6">
        <v>205.9</v>
      </c>
      <c r="F115" s="6">
        <v>556</v>
      </c>
      <c r="G115" s="20">
        <v>-2.5</v>
      </c>
      <c r="H115" s="20">
        <v>1.5</v>
      </c>
      <c r="I115" s="20">
        <v>-2</v>
      </c>
      <c r="J115" s="20">
        <v>-3.2</v>
      </c>
      <c r="K115" s="20">
        <v>-0.8</v>
      </c>
      <c r="L115" s="20">
        <v>-1.6</v>
      </c>
      <c r="M115" s="20">
        <v>-8.5</v>
      </c>
      <c r="N115" s="20">
        <v>13.8</v>
      </c>
      <c r="O115" s="20">
        <v>6.3</v>
      </c>
      <c r="P115" s="22">
        <f>IF(H115&lt;0,1.2*H115,H115)+IF(G115&lt;0,1.2*G115,G115)+IF(I115&lt;0,1.2*I115,I115)+IF(J115&lt;0,1.2*J115,J115)+IF(K115&lt;0,1.2*K115,K115)+IF(L115&lt;0,1.2*L115,L115)</f>
        <v>-10.62</v>
      </c>
      <c r="Q115" s="22">
        <f>_xlfn.VAR.P(G115:L115)</f>
        <v>2.2688888888888901</v>
      </c>
      <c r="R115" s="22">
        <f>AVERAGE(G115:L115)</f>
        <v>-1.4333333333333333</v>
      </c>
      <c r="S115" s="22">
        <f>P115/6</f>
        <v>-1.7699999999999998</v>
      </c>
      <c r="T115" s="29">
        <f>S115+N115/6-SQRT(Q115)/6</f>
        <v>0.278952810495667</v>
      </c>
      <c r="U115" s="22">
        <f>S115+N115/6-Q115/6</f>
        <v>0.15185185185185213</v>
      </c>
      <c r="V115" s="27">
        <f>RANK(T115,T:T)</f>
        <v>109</v>
      </c>
      <c r="W115" s="27">
        <f>RANK(U115,U:U)</f>
        <v>96</v>
      </c>
      <c r="X115" s="27">
        <f>V115-W115</f>
        <v>13</v>
      </c>
    </row>
    <row r="116" spans="1:24" ht="15" thickBot="1" x14ac:dyDescent="0.35">
      <c r="A116" s="4">
        <v>112</v>
      </c>
      <c r="B116" s="23" t="s">
        <v>95</v>
      </c>
      <c r="C116" s="5" t="s">
        <v>96</v>
      </c>
      <c r="D116" s="5" t="s">
        <v>57</v>
      </c>
      <c r="E116" s="6">
        <v>92.8</v>
      </c>
      <c r="F116" s="6">
        <v>567</v>
      </c>
      <c r="G116" s="20">
        <v>1.6</v>
      </c>
      <c r="H116" s="20">
        <v>-0.5</v>
      </c>
      <c r="I116" s="20">
        <v>-2</v>
      </c>
      <c r="J116" s="20">
        <v>1.5</v>
      </c>
      <c r="K116" s="20">
        <v>-5.3</v>
      </c>
      <c r="L116" s="20">
        <v>-3.9</v>
      </c>
      <c r="M116" s="20">
        <v>-8.6</v>
      </c>
      <c r="N116" s="20">
        <v>13.8</v>
      </c>
      <c r="O116" s="20">
        <v>6.1</v>
      </c>
      <c r="P116" s="22">
        <f>IF(H116&lt;0,1.2*H116,H116)+IF(G116&lt;0,1.2*G116,G116)+IF(I116&lt;0,1.2*I116,I116)+IF(J116&lt;0,1.2*J116,J116)+IF(K116&lt;0,1.2*K116,K116)+IF(L116&lt;0,1.2*L116,L116)</f>
        <v>-10.94</v>
      </c>
      <c r="Q116" s="22">
        <f>_xlfn.VAR.P(G116:L116)</f>
        <v>6.6722222222222216</v>
      </c>
      <c r="R116" s="22">
        <f>AVERAGE(G116:L116)</f>
        <v>-1.4333333333333333</v>
      </c>
      <c r="S116" s="22">
        <f>P116/6</f>
        <v>-1.8233333333333333</v>
      </c>
      <c r="T116" s="29">
        <f>S116+N116/6-SQRT(Q116)/6</f>
        <v>4.6155916309792044E-2</v>
      </c>
      <c r="U116" s="22">
        <f>S116+N116/6-Q116/6</f>
        <v>-0.63537037037036992</v>
      </c>
      <c r="V116" s="27">
        <f>RANK(T116,T:T)</f>
        <v>117</v>
      </c>
      <c r="W116" s="27">
        <f>RANK(U116,U:U)</f>
        <v>123</v>
      </c>
      <c r="X116" s="27">
        <f>V116-W116</f>
        <v>-6</v>
      </c>
    </row>
    <row r="117" spans="1:24" ht="15" thickBot="1" x14ac:dyDescent="0.35">
      <c r="A117" s="4">
        <v>116</v>
      </c>
      <c r="B117" s="23" t="s">
        <v>133</v>
      </c>
      <c r="C117" s="5" t="s">
        <v>45</v>
      </c>
      <c r="D117" s="5" t="s">
        <v>25</v>
      </c>
      <c r="E117" s="6">
        <v>160.4</v>
      </c>
      <c r="F117" s="6">
        <v>623</v>
      </c>
      <c r="G117" s="20">
        <v>3.7</v>
      </c>
      <c r="H117" s="20">
        <v>-1.5</v>
      </c>
      <c r="I117" s="20">
        <v>-2.5</v>
      </c>
      <c r="J117" s="20">
        <v>-0.2</v>
      </c>
      <c r="K117" s="20">
        <v>-2.2999999999999998</v>
      </c>
      <c r="L117" s="20">
        <v>-5.8</v>
      </c>
      <c r="M117" s="20">
        <v>-8.6999999999999993</v>
      </c>
      <c r="N117" s="20">
        <v>13.2</v>
      </c>
      <c r="O117" s="20">
        <v>5.5</v>
      </c>
      <c r="P117" s="22">
        <f>IF(H117&lt;0,1.2*H117,H117)+IF(G117&lt;0,1.2*G117,G117)+IF(I117&lt;0,1.2*I117,I117)+IF(J117&lt;0,1.2*J117,J117)+IF(K117&lt;0,1.2*K117,K117)+IF(L117&lt;0,1.2*L117,L117)</f>
        <v>-11.059999999999999</v>
      </c>
      <c r="Q117" s="22">
        <f>_xlfn.VAR.P(G117:L117)</f>
        <v>8.1388888888888893</v>
      </c>
      <c r="R117" s="22">
        <f>AVERAGE(G117:L117)</f>
        <v>-1.4333333333333333</v>
      </c>
      <c r="S117" s="22">
        <f>P117/6</f>
        <v>-1.843333333333333</v>
      </c>
      <c r="T117" s="29">
        <f>S117+N117/6-SQRT(Q117)/6</f>
        <v>-0.11881229912843577</v>
      </c>
      <c r="U117" s="22">
        <f>S117+N117/6-Q117/6</f>
        <v>-0.99981481481481493</v>
      </c>
      <c r="V117" s="27">
        <f>RANK(T117,T:T)</f>
        <v>120</v>
      </c>
      <c r="W117" s="27">
        <f>RANK(U117,U:U)</f>
        <v>133</v>
      </c>
      <c r="X117" s="27">
        <f>V117-W117</f>
        <v>-13</v>
      </c>
    </row>
    <row r="118" spans="1:24" ht="15" thickBot="1" x14ac:dyDescent="0.35">
      <c r="A118" s="4">
        <v>118</v>
      </c>
      <c r="B118" s="23" t="s">
        <v>265</v>
      </c>
      <c r="C118" s="5" t="s">
        <v>96</v>
      </c>
      <c r="D118" s="5" t="s">
        <v>28</v>
      </c>
      <c r="E118" s="6">
        <v>450.2</v>
      </c>
      <c r="F118" s="6">
        <v>555</v>
      </c>
      <c r="G118" s="20">
        <v>1.1000000000000001</v>
      </c>
      <c r="H118" s="20">
        <v>0</v>
      </c>
      <c r="I118" s="20">
        <v>-1.4</v>
      </c>
      <c r="J118" s="20">
        <v>-0.7</v>
      </c>
      <c r="K118" s="20">
        <v>-3.9</v>
      </c>
      <c r="L118" s="20">
        <v>-4.3</v>
      </c>
      <c r="M118" s="20">
        <v>-9.1</v>
      </c>
      <c r="N118" s="20">
        <v>13.4</v>
      </c>
      <c r="O118" s="20">
        <v>5.3</v>
      </c>
      <c r="P118" s="22">
        <f>IF(H118&lt;0,1.2*H118,H118)+IF(G118&lt;0,1.2*G118,G118)+IF(I118&lt;0,1.2*I118,I118)+IF(J118&lt;0,1.2*J118,J118)+IF(K118&lt;0,1.2*K118,K118)+IF(L118&lt;0,1.2*L118,L118)</f>
        <v>-11.259999999999998</v>
      </c>
      <c r="Q118" s="22">
        <f>_xlfn.VAR.P(G118:L118)</f>
        <v>3.8755555555555556</v>
      </c>
      <c r="R118" s="22">
        <f>AVERAGE(G118:L118)</f>
        <v>-1.5333333333333332</v>
      </c>
      <c r="S118" s="22">
        <f>P118/6</f>
        <v>-1.8766666666666663</v>
      </c>
      <c r="T118" s="29">
        <f>S118+N118/6-SQRT(Q118)/6</f>
        <v>2.8559487550369356E-2</v>
      </c>
      <c r="U118" s="22">
        <f>S118+N118/6-Q118/6</f>
        <v>-0.28925925925925877</v>
      </c>
      <c r="V118" s="27">
        <f>RANK(T118,T:T)</f>
        <v>118</v>
      </c>
      <c r="W118" s="27">
        <f>RANK(U118,U:U)</f>
        <v>112</v>
      </c>
      <c r="X118" s="27">
        <f>V118-W118</f>
        <v>6</v>
      </c>
    </row>
    <row r="119" spans="1:24" ht="15" thickBot="1" x14ac:dyDescent="0.35">
      <c r="A119" s="4">
        <v>151</v>
      </c>
      <c r="B119" s="23" t="s">
        <v>220</v>
      </c>
      <c r="C119" s="5" t="s">
        <v>22</v>
      </c>
      <c r="D119" s="5" t="s">
        <v>221</v>
      </c>
      <c r="E119" s="6">
        <v>202.6</v>
      </c>
      <c r="F119" s="6">
        <v>453</v>
      </c>
      <c r="G119" s="20">
        <v>0.3</v>
      </c>
      <c r="H119" s="20">
        <v>-3.1</v>
      </c>
      <c r="I119" s="20">
        <v>-3.1</v>
      </c>
      <c r="J119" s="20">
        <v>0.2</v>
      </c>
      <c r="K119" s="20">
        <v>-4.3</v>
      </c>
      <c r="L119" s="20">
        <v>0.7</v>
      </c>
      <c r="M119" s="20">
        <v>-9.4</v>
      </c>
      <c r="N119" s="20">
        <v>9.4</v>
      </c>
      <c r="O119" s="20">
        <v>1</v>
      </c>
      <c r="P119" s="22">
        <f>IF(H119&lt;0,1.2*H119,H119)+IF(G119&lt;0,1.2*G119,G119)+IF(I119&lt;0,1.2*I119,I119)+IF(J119&lt;0,1.2*J119,J119)+IF(K119&lt;0,1.2*K119,K119)+IF(L119&lt;0,1.2*L119,L119)</f>
        <v>-11.399999999999999</v>
      </c>
      <c r="Q119" s="22">
        <f>_xlfn.VAR.P(G119:L119)</f>
        <v>3.9858333333333338</v>
      </c>
      <c r="R119" s="22">
        <f>AVERAGE(G119:L119)</f>
        <v>-1.55</v>
      </c>
      <c r="S119" s="22">
        <f>P119/6</f>
        <v>-1.8999999999999997</v>
      </c>
      <c r="T119" s="29">
        <f>S119+N119/6-SQRT(Q119)/6</f>
        <v>-0.66607586531954088</v>
      </c>
      <c r="U119" s="22">
        <f>S119+N119/6-Q119/6</f>
        <v>-0.99763888888888863</v>
      </c>
      <c r="V119" s="27">
        <f>RANK(T119,T:T)</f>
        <v>139</v>
      </c>
      <c r="W119" s="27">
        <f>RANK(U119,U:U)</f>
        <v>132</v>
      </c>
      <c r="X119" s="27">
        <f>V119-W119</f>
        <v>7</v>
      </c>
    </row>
    <row r="120" spans="1:24" ht="15" thickBot="1" x14ac:dyDescent="0.35">
      <c r="A120" s="4">
        <v>109</v>
      </c>
      <c r="B120" s="23" t="s">
        <v>263</v>
      </c>
      <c r="C120" s="5" t="s">
        <v>30</v>
      </c>
      <c r="D120" s="5" t="s">
        <v>92</v>
      </c>
      <c r="E120" s="6">
        <v>583.79999999999995</v>
      </c>
      <c r="F120" s="6">
        <v>345</v>
      </c>
      <c r="G120" s="20">
        <v>-2.2999999999999998</v>
      </c>
      <c r="H120" s="20">
        <v>-4.3</v>
      </c>
      <c r="I120" s="20">
        <v>-3.1</v>
      </c>
      <c r="J120" s="20">
        <v>0.2</v>
      </c>
      <c r="K120" s="20">
        <v>-2.7</v>
      </c>
      <c r="L120" s="20">
        <v>3</v>
      </c>
      <c r="M120" s="20">
        <v>-9.1999999999999993</v>
      </c>
      <c r="N120" s="20">
        <v>14.9</v>
      </c>
      <c r="O120" s="20">
        <v>6.7</v>
      </c>
      <c r="P120" s="22">
        <f>IF(H120&lt;0,1.2*H120,H120)+IF(G120&lt;0,1.2*G120,G120)+IF(I120&lt;0,1.2*I120,I120)+IF(J120&lt;0,1.2*J120,J120)+IF(K120&lt;0,1.2*K120,K120)+IF(L120&lt;0,1.2*L120,L120)</f>
        <v>-11.68</v>
      </c>
      <c r="Q120" s="22">
        <f>_xlfn.VAR.P(G120:L120)</f>
        <v>5.9355555555555561</v>
      </c>
      <c r="R120" s="22">
        <f>AVERAGE(G120:L120)</f>
        <v>-1.5333333333333332</v>
      </c>
      <c r="S120" s="22">
        <f>P120/6</f>
        <v>-1.9466666666666665</v>
      </c>
      <c r="T120" s="29">
        <f>S120+N120/6-SQRT(Q120)/6</f>
        <v>0.13061673967507564</v>
      </c>
      <c r="U120" s="22">
        <f>S120+N120/6-Q120/6</f>
        <v>-0.45259259259259255</v>
      </c>
      <c r="V120" s="27">
        <f>RANK(T120,T:T)</f>
        <v>111</v>
      </c>
      <c r="W120" s="27">
        <f>RANK(U120,U:U)</f>
        <v>118</v>
      </c>
      <c r="X120" s="27">
        <f>V120-W120</f>
        <v>-7</v>
      </c>
    </row>
    <row r="121" spans="1:24" ht="15" thickBot="1" x14ac:dyDescent="0.35">
      <c r="A121" s="4">
        <v>120</v>
      </c>
      <c r="B121" s="23" t="s">
        <v>151</v>
      </c>
      <c r="C121" s="5" t="s">
        <v>80</v>
      </c>
      <c r="D121" s="5" t="s">
        <v>152</v>
      </c>
      <c r="E121" s="6">
        <v>145.19999999999999</v>
      </c>
      <c r="F121" s="6">
        <v>548</v>
      </c>
      <c r="G121" s="20">
        <v>1.1000000000000001</v>
      </c>
      <c r="H121" s="20">
        <v>-1.3</v>
      </c>
      <c r="I121" s="20">
        <v>-3.1</v>
      </c>
      <c r="J121" s="20">
        <v>-0.7</v>
      </c>
      <c r="K121" s="20">
        <v>-3.3</v>
      </c>
      <c r="L121" s="20">
        <v>-2.2999999999999998</v>
      </c>
      <c r="M121" s="20">
        <v>-9.6</v>
      </c>
      <c r="N121" s="20">
        <v>13.8</v>
      </c>
      <c r="O121" s="20">
        <v>5.2</v>
      </c>
      <c r="P121" s="22">
        <f>IF(H121&lt;0,1.2*H121,H121)+IF(G121&lt;0,1.2*G121,G121)+IF(I121&lt;0,1.2*I121,I121)+IF(J121&lt;0,1.2*J121,J121)+IF(K121&lt;0,1.2*K121,K121)+IF(L121&lt;0,1.2*L121,L121)</f>
        <v>-11.739999999999998</v>
      </c>
      <c r="Q121" s="22">
        <f>_xlfn.VAR.P(G121:L121)</f>
        <v>2.3033333333333328</v>
      </c>
      <c r="R121" s="22">
        <f>AVERAGE(G121:L121)</f>
        <v>-1.5999999999999999</v>
      </c>
      <c r="S121" s="22">
        <f>P121/6</f>
        <v>-1.9566666666666663</v>
      </c>
      <c r="T121" s="29">
        <f>S121+N121/6-SQRT(Q121)/6</f>
        <v>9.038772360372932E-2</v>
      </c>
      <c r="U121" s="22">
        <f>S121+N121/6-Q121/6</f>
        <v>-4.0555555555554845E-2</v>
      </c>
      <c r="V121" s="27">
        <f>RANK(T121,T:T)</f>
        <v>115</v>
      </c>
      <c r="W121" s="27">
        <f>RANK(U121,U:U)</f>
        <v>105</v>
      </c>
      <c r="X121" s="27">
        <f>V121-W121</f>
        <v>10</v>
      </c>
    </row>
    <row r="122" spans="1:24" ht="15" thickBot="1" x14ac:dyDescent="0.35">
      <c r="A122" s="4">
        <v>115</v>
      </c>
      <c r="B122" s="23" t="s">
        <v>269</v>
      </c>
      <c r="C122" s="5" t="s">
        <v>27</v>
      </c>
      <c r="D122" s="5" t="s">
        <v>196</v>
      </c>
      <c r="E122" s="6">
        <v>196.9</v>
      </c>
      <c r="F122" s="6">
        <v>550</v>
      </c>
      <c r="G122" s="20">
        <v>-1</v>
      </c>
      <c r="H122" s="20">
        <v>-0.9</v>
      </c>
      <c r="I122" s="20">
        <v>4.2</v>
      </c>
      <c r="J122" s="20">
        <v>-4</v>
      </c>
      <c r="K122" s="20">
        <v>-2.2999999999999998</v>
      </c>
      <c r="L122" s="20">
        <v>-5.2</v>
      </c>
      <c r="M122" s="20">
        <v>-9.1999999999999993</v>
      </c>
      <c r="N122" s="20">
        <v>13.8</v>
      </c>
      <c r="O122" s="20">
        <v>5.5</v>
      </c>
      <c r="P122" s="22">
        <f>IF(H122&lt;0,1.2*H122,H122)+IF(G122&lt;0,1.2*G122,G122)+IF(I122&lt;0,1.2*I122,I122)+IF(J122&lt;0,1.2*J122,J122)+IF(K122&lt;0,1.2*K122,K122)+IF(L122&lt;0,1.2*L122,L122)</f>
        <v>-11.879999999999999</v>
      </c>
      <c r="Q122" s="22">
        <f>_xlfn.VAR.P(G122:L122)</f>
        <v>8.9455555555555559</v>
      </c>
      <c r="R122" s="22">
        <f>AVERAGE(G122:L122)</f>
        <v>-1.5333333333333332</v>
      </c>
      <c r="S122" s="22">
        <f>P122/6</f>
        <v>-1.9799999999999998</v>
      </c>
      <c r="T122" s="29">
        <f>S122+N122/6-SQRT(Q122)/6</f>
        <v>-0.17848536018722472</v>
      </c>
      <c r="U122" s="22">
        <f>S122+N122/6-Q122/6</f>
        <v>-1.1709259259259255</v>
      </c>
      <c r="V122" s="27">
        <f>RANK(T122,T:T)</f>
        <v>124</v>
      </c>
      <c r="W122" s="27">
        <f>RANK(U122,U:U)</f>
        <v>139</v>
      </c>
      <c r="X122" s="27">
        <f>V122-W122</f>
        <v>-15</v>
      </c>
    </row>
    <row r="123" spans="1:24" ht="15" thickBot="1" x14ac:dyDescent="0.35">
      <c r="A123" s="4">
        <v>117</v>
      </c>
      <c r="B123" s="23" t="s">
        <v>266</v>
      </c>
      <c r="C123" s="5" t="s">
        <v>50</v>
      </c>
      <c r="D123" s="5" t="s">
        <v>20</v>
      </c>
      <c r="E123" s="6">
        <v>318</v>
      </c>
      <c r="F123" s="6">
        <v>306</v>
      </c>
      <c r="G123" s="20">
        <v>-2.9</v>
      </c>
      <c r="H123" s="20">
        <v>-5.2</v>
      </c>
      <c r="I123" s="20">
        <v>-2</v>
      </c>
      <c r="J123" s="20">
        <v>-0.7</v>
      </c>
      <c r="K123" s="20">
        <v>-1.8</v>
      </c>
      <c r="L123" s="20">
        <v>3.1</v>
      </c>
      <c r="M123" s="20">
        <v>-9.3000000000000007</v>
      </c>
      <c r="N123" s="20">
        <v>13.8</v>
      </c>
      <c r="O123" s="20">
        <v>5.5</v>
      </c>
      <c r="P123" s="22">
        <f>IF(H123&lt;0,1.2*H123,H123)+IF(G123&lt;0,1.2*G123,G123)+IF(I123&lt;0,1.2*I123,I123)+IF(J123&lt;0,1.2*J123,J123)+IF(K123&lt;0,1.2*K123,K123)+IF(L123&lt;0,1.2*L123,L123)</f>
        <v>-12.020000000000001</v>
      </c>
      <c r="Q123" s="22">
        <f>_xlfn.VAR.P(G123:L123)</f>
        <v>6.2913888888888891</v>
      </c>
      <c r="R123" s="22">
        <f>AVERAGE(G123:L123)</f>
        <v>-1.5833333333333333</v>
      </c>
      <c r="S123" s="22">
        <f>P123/6</f>
        <v>-2.0033333333333334</v>
      </c>
      <c r="T123" s="29">
        <f>S123+N123/6-SQRT(Q123)/6</f>
        <v>-0.1213773531077294</v>
      </c>
      <c r="U123" s="22">
        <f>S123+N123/6-Q123/6</f>
        <v>-0.75189814814814793</v>
      </c>
      <c r="V123" s="27">
        <f>RANK(T123,T:T)</f>
        <v>121</v>
      </c>
      <c r="W123" s="27">
        <f>RANK(U123,U:U)</f>
        <v>126</v>
      </c>
      <c r="X123" s="27">
        <f>V123-W123</f>
        <v>-5</v>
      </c>
    </row>
    <row r="124" spans="1:24" ht="15" thickBot="1" x14ac:dyDescent="0.35">
      <c r="A124" s="4">
        <v>122</v>
      </c>
      <c r="B124" s="23" t="s">
        <v>273</v>
      </c>
      <c r="C124" s="5" t="s">
        <v>22</v>
      </c>
      <c r="D124" s="5" t="s">
        <v>274</v>
      </c>
      <c r="E124" s="6">
        <v>311.60000000000002</v>
      </c>
      <c r="F124" s="6">
        <v>445</v>
      </c>
      <c r="G124" s="20">
        <v>-3</v>
      </c>
      <c r="H124" s="20">
        <v>-2.6</v>
      </c>
      <c r="I124" s="20">
        <v>-1.4</v>
      </c>
      <c r="J124" s="20">
        <v>-1.9</v>
      </c>
      <c r="K124" s="20">
        <v>-0.3</v>
      </c>
      <c r="L124" s="20">
        <v>-1.3</v>
      </c>
      <c r="M124" s="20">
        <v>-10.6</v>
      </c>
      <c r="N124" s="20">
        <v>13.8</v>
      </c>
      <c r="O124" s="20">
        <v>4.2</v>
      </c>
      <c r="P124" s="22">
        <f>IF(H124&lt;0,1.2*H124,H124)+IF(G124&lt;0,1.2*G124,G124)+IF(I124&lt;0,1.2*I124,I124)+IF(J124&lt;0,1.2*J124,J124)+IF(K124&lt;0,1.2*K124,K124)+IF(L124&lt;0,1.2*L124,L124)</f>
        <v>-12.6</v>
      </c>
      <c r="Q124" s="22">
        <f>_xlfn.VAR.P(G124:L124)</f>
        <v>0.78916666666666613</v>
      </c>
      <c r="R124" s="22">
        <f>AVERAGE(G124:L124)</f>
        <v>-1.7500000000000002</v>
      </c>
      <c r="S124" s="22">
        <f>P124/6</f>
        <v>-2.1</v>
      </c>
      <c r="T124" s="29">
        <f>S124+N124/6-SQRT(Q124)/6</f>
        <v>5.1941578097373237E-2</v>
      </c>
      <c r="U124" s="22">
        <f>S124+N124/6-Q124/6</f>
        <v>6.847222222222249E-2</v>
      </c>
      <c r="V124" s="27">
        <f>RANK(T124,T:T)</f>
        <v>116</v>
      </c>
      <c r="W124" s="27">
        <f>RANK(U124,U:U)</f>
        <v>101</v>
      </c>
      <c r="X124" s="27">
        <f>V124-W124</f>
        <v>15</v>
      </c>
    </row>
    <row r="125" spans="1:24" ht="15" thickBot="1" x14ac:dyDescent="0.35">
      <c r="A125" s="4">
        <v>125</v>
      </c>
      <c r="B125" s="23" t="s">
        <v>271</v>
      </c>
      <c r="C125" s="5" t="s">
        <v>32</v>
      </c>
      <c r="D125" s="5" t="s">
        <v>77</v>
      </c>
      <c r="E125" s="6">
        <v>550.29999999999995</v>
      </c>
      <c r="F125" s="6">
        <v>475</v>
      </c>
      <c r="G125" s="20">
        <v>-1.5</v>
      </c>
      <c r="H125" s="20">
        <v>-1.6</v>
      </c>
      <c r="I125" s="20">
        <v>-2.8</v>
      </c>
      <c r="J125" s="20">
        <v>-1.5</v>
      </c>
      <c r="K125" s="20">
        <v>-1.5</v>
      </c>
      <c r="L125" s="20">
        <v>-1.7</v>
      </c>
      <c r="M125" s="20">
        <v>-10.7</v>
      </c>
      <c r="N125" s="20">
        <v>13.8</v>
      </c>
      <c r="O125" s="20">
        <v>4</v>
      </c>
      <c r="P125" s="22">
        <f>IF(H125&lt;0,1.2*H125,H125)+IF(G125&lt;0,1.2*G125,G125)+IF(I125&lt;0,1.2*I125,I125)+IF(J125&lt;0,1.2*J125,J125)+IF(K125&lt;0,1.2*K125,K125)+IF(L125&lt;0,1.2*L125,L125)</f>
        <v>-12.719999999999999</v>
      </c>
      <c r="Q125" s="22">
        <f>_xlfn.VAR.P(G125:L125)</f>
        <v>0.21888888888888877</v>
      </c>
      <c r="R125" s="22">
        <f>AVERAGE(G125:L125)</f>
        <v>-1.7666666666666666</v>
      </c>
      <c r="S125" s="22">
        <f>P125/6</f>
        <v>-2.1199999999999997</v>
      </c>
      <c r="T125" s="29">
        <f>S125+N125/6-SQRT(Q125)/6</f>
        <v>0.1020240619576773</v>
      </c>
      <c r="U125" s="22">
        <f>S125+N125/6-Q125/6</f>
        <v>0.14351851851851916</v>
      </c>
      <c r="V125" s="27">
        <f>RANK(T125,T:T)</f>
        <v>113</v>
      </c>
      <c r="W125" s="27">
        <f>RANK(U125,U:U)</f>
        <v>97</v>
      </c>
      <c r="X125" s="27">
        <f>V125-W125</f>
        <v>16</v>
      </c>
    </row>
    <row r="126" spans="1:24" ht="15" thickBot="1" x14ac:dyDescent="0.35">
      <c r="A126" s="4">
        <v>121</v>
      </c>
      <c r="B126" s="23" t="s">
        <v>270</v>
      </c>
      <c r="C126" s="5" t="s">
        <v>50</v>
      </c>
      <c r="D126" s="5" t="s">
        <v>20</v>
      </c>
      <c r="E126" s="6">
        <v>602.1</v>
      </c>
      <c r="F126" s="6">
        <v>362</v>
      </c>
      <c r="G126" s="20">
        <v>-5.0999999999999996</v>
      </c>
      <c r="H126" s="20">
        <v>-4.3</v>
      </c>
      <c r="I126" s="20">
        <v>3.9</v>
      </c>
      <c r="J126" s="20">
        <v>-5.3</v>
      </c>
      <c r="K126" s="20">
        <v>0.3</v>
      </c>
      <c r="L126" s="20">
        <v>0.6</v>
      </c>
      <c r="M126" s="20">
        <v>-9.8000000000000007</v>
      </c>
      <c r="N126" s="20">
        <v>13.8</v>
      </c>
      <c r="O126" s="20">
        <v>5</v>
      </c>
      <c r="P126" s="22">
        <f>IF(H126&lt;0,1.2*H126,H126)+IF(G126&lt;0,1.2*G126,G126)+IF(I126&lt;0,1.2*I126,I126)+IF(J126&lt;0,1.2*J126,J126)+IF(K126&lt;0,1.2*K126,K126)+IF(L126&lt;0,1.2*L126,L126)</f>
        <v>-12.839999999999996</v>
      </c>
      <c r="Q126" s="22">
        <f>_xlfn.VAR.P(G126:L126)</f>
        <v>11.985833333333336</v>
      </c>
      <c r="R126" s="22">
        <f>AVERAGE(G126:L126)</f>
        <v>-1.6499999999999995</v>
      </c>
      <c r="S126" s="22">
        <f>P126/6</f>
        <v>-2.1399999999999992</v>
      </c>
      <c r="T126" s="29">
        <f>S126+N126/6-SQRT(Q126)/6</f>
        <v>-0.41700937151385475</v>
      </c>
      <c r="U126" s="22">
        <f>S126+N126/6-Q126/6</f>
        <v>-1.8376388888888882</v>
      </c>
      <c r="V126" s="27">
        <f>RANK(T126,T:T)</f>
        <v>129</v>
      </c>
      <c r="W126" s="27">
        <f>RANK(U126,U:U)</f>
        <v>150</v>
      </c>
      <c r="X126" s="27">
        <f>V126-W126</f>
        <v>-21</v>
      </c>
    </row>
    <row r="127" spans="1:24" ht="15" thickBot="1" x14ac:dyDescent="0.35">
      <c r="A127" s="4">
        <v>123</v>
      </c>
      <c r="B127" s="23" t="s">
        <v>229</v>
      </c>
      <c r="C127" s="5" t="s">
        <v>34</v>
      </c>
      <c r="D127" s="5" t="s">
        <v>257</v>
      </c>
      <c r="E127" s="6">
        <v>291.39999999999998</v>
      </c>
      <c r="F127" s="6">
        <v>340</v>
      </c>
      <c r="G127" s="20">
        <v>-3.2</v>
      </c>
      <c r="H127" s="20">
        <v>-4.3</v>
      </c>
      <c r="I127" s="20">
        <v>1.3</v>
      </c>
      <c r="J127" s="20">
        <v>-2.2999999999999998</v>
      </c>
      <c r="K127" s="20">
        <v>-1</v>
      </c>
      <c r="L127" s="20">
        <v>-1.1000000000000001</v>
      </c>
      <c r="M127" s="20">
        <v>-10.6</v>
      </c>
      <c r="N127" s="20">
        <v>13.8</v>
      </c>
      <c r="O127" s="20">
        <v>4.2</v>
      </c>
      <c r="P127" s="22">
        <f>IF(H127&lt;0,1.2*H127,H127)+IF(G127&lt;0,1.2*G127,G127)+IF(I127&lt;0,1.2*I127,I127)+IF(J127&lt;0,1.2*J127,J127)+IF(K127&lt;0,1.2*K127,K127)+IF(L127&lt;0,1.2*L127,L127)</f>
        <v>-12.98</v>
      </c>
      <c r="Q127" s="22">
        <f>_xlfn.VAR.P(G127:L127)</f>
        <v>3.1988888888888893</v>
      </c>
      <c r="R127" s="22">
        <f>AVERAGE(G127:L127)</f>
        <v>-1.7666666666666666</v>
      </c>
      <c r="S127" s="22">
        <f>P127/6</f>
        <v>-2.1633333333333336</v>
      </c>
      <c r="T127" s="29">
        <f>S127+N127/6-SQRT(Q127)/6</f>
        <v>-0.16142396500658468</v>
      </c>
      <c r="U127" s="22">
        <f>S127+N127/6-Q127/6</f>
        <v>-0.39648148148148155</v>
      </c>
      <c r="V127" s="27">
        <f>RANK(T127,T:T)</f>
        <v>122</v>
      </c>
      <c r="W127" s="27">
        <f>RANK(U127,U:U)</f>
        <v>116</v>
      </c>
      <c r="X127" s="27">
        <f>V127-W127</f>
        <v>6</v>
      </c>
    </row>
    <row r="128" spans="1:24" ht="15" thickBot="1" x14ac:dyDescent="0.35">
      <c r="A128" s="4">
        <v>124</v>
      </c>
      <c r="B128" s="23" t="s">
        <v>210</v>
      </c>
      <c r="C128" s="5" t="s">
        <v>68</v>
      </c>
      <c r="D128" s="5" t="s">
        <v>17</v>
      </c>
      <c r="E128" s="6">
        <v>355.8</v>
      </c>
      <c r="F128" s="6">
        <v>473</v>
      </c>
      <c r="G128" s="20">
        <v>-4.5</v>
      </c>
      <c r="H128" s="20">
        <v>-2.6</v>
      </c>
      <c r="I128" s="20">
        <v>0.1</v>
      </c>
      <c r="J128" s="20">
        <v>-3.6</v>
      </c>
      <c r="K128" s="20">
        <v>3.8</v>
      </c>
      <c r="L128" s="20">
        <v>-3.8</v>
      </c>
      <c r="M128" s="20">
        <v>-10.7</v>
      </c>
      <c r="N128" s="20">
        <v>13.8</v>
      </c>
      <c r="O128" s="20">
        <v>4.0999999999999996</v>
      </c>
      <c r="P128" s="22">
        <f>IF(H128&lt;0,1.2*H128,H128)+IF(G128&lt;0,1.2*G128,G128)+IF(I128&lt;0,1.2*I128,I128)+IF(J128&lt;0,1.2*J128,J128)+IF(K128&lt;0,1.2*K128,K128)+IF(L128&lt;0,1.2*L128,L128)</f>
        <v>-13.5</v>
      </c>
      <c r="Q128" s="22">
        <f>_xlfn.VAR.P(G128:L128)</f>
        <v>8.3555555555555543</v>
      </c>
      <c r="R128" s="22">
        <f>AVERAGE(G128:L128)</f>
        <v>-1.7666666666666666</v>
      </c>
      <c r="S128" s="22">
        <f>P128/6</f>
        <v>-2.25</v>
      </c>
      <c r="T128" s="29">
        <f>S128+N128/6-SQRT(Q128)/6</f>
        <v>-0.43176629752619528</v>
      </c>
      <c r="U128" s="22">
        <f>S128+N128/6-Q128/6</f>
        <v>-1.3425925925925921</v>
      </c>
      <c r="V128" s="27">
        <f>RANK(T128,T:T)</f>
        <v>130</v>
      </c>
      <c r="W128" s="27">
        <f>RANK(U128,U:U)</f>
        <v>144</v>
      </c>
      <c r="X128" s="27">
        <f>V128-W128</f>
        <v>-14</v>
      </c>
    </row>
    <row r="129" spans="1:24" ht="15" thickBot="1" x14ac:dyDescent="0.35">
      <c r="A129" s="4">
        <v>119</v>
      </c>
      <c r="B129" s="23" t="s">
        <v>268</v>
      </c>
      <c r="C129" s="5" t="s">
        <v>61</v>
      </c>
      <c r="D129" s="5" t="s">
        <v>92</v>
      </c>
      <c r="E129" s="6">
        <v>346.3</v>
      </c>
      <c r="F129" s="6">
        <v>280</v>
      </c>
      <c r="G129" s="20">
        <v>-4.7</v>
      </c>
      <c r="H129" s="20">
        <v>-5.8</v>
      </c>
      <c r="I129" s="20">
        <v>-3.1</v>
      </c>
      <c r="J129" s="20">
        <v>-1.9</v>
      </c>
      <c r="K129" s="20">
        <v>2.8</v>
      </c>
      <c r="L129" s="20">
        <v>2</v>
      </c>
      <c r="M129" s="20">
        <v>-10.7</v>
      </c>
      <c r="N129" s="20">
        <v>14.9</v>
      </c>
      <c r="O129" s="20">
        <v>5.2</v>
      </c>
      <c r="P129" s="22">
        <f>IF(H129&lt;0,1.2*H129,H129)+IF(G129&lt;0,1.2*G129,G129)+IF(I129&lt;0,1.2*I129,I129)+IF(J129&lt;0,1.2*J129,J129)+IF(K129&lt;0,1.2*K129,K129)+IF(L129&lt;0,1.2*L129,L129)</f>
        <v>-13.8</v>
      </c>
      <c r="Q129" s="22">
        <f>_xlfn.VAR.P(G129:L129)</f>
        <v>10.284722222222221</v>
      </c>
      <c r="R129" s="22">
        <f>AVERAGE(G129:L129)</f>
        <v>-1.7833333333333332</v>
      </c>
      <c r="S129" s="22">
        <f>P129/6</f>
        <v>-2.3000000000000003</v>
      </c>
      <c r="T129" s="29">
        <f>S129+N129/6-SQRT(Q129)/6</f>
        <v>-0.35116337235816286</v>
      </c>
      <c r="U129" s="22">
        <f>S129+N129/6-Q129/6</f>
        <v>-1.5307870370370371</v>
      </c>
      <c r="V129" s="27">
        <f>RANK(T129,T:T)</f>
        <v>126</v>
      </c>
      <c r="W129" s="27">
        <f>RANK(U129,U:U)</f>
        <v>146</v>
      </c>
      <c r="X129" s="27">
        <f>V129-W129</f>
        <v>-20</v>
      </c>
    </row>
    <row r="130" spans="1:24" ht="15" thickBot="1" x14ac:dyDescent="0.35">
      <c r="A130" s="4">
        <v>128</v>
      </c>
      <c r="B130" s="23" t="s">
        <v>275</v>
      </c>
      <c r="C130" s="5" t="s">
        <v>27</v>
      </c>
      <c r="D130" s="5" t="s">
        <v>28</v>
      </c>
      <c r="E130" s="6">
        <v>358.8</v>
      </c>
      <c r="F130" s="6">
        <v>382</v>
      </c>
      <c r="G130" s="20">
        <v>-5.5</v>
      </c>
      <c r="H130" s="20">
        <v>-3.5</v>
      </c>
      <c r="I130" s="20">
        <v>-3.1</v>
      </c>
      <c r="J130" s="20">
        <v>-1.9</v>
      </c>
      <c r="K130" s="20">
        <v>2.2999999999999998</v>
      </c>
      <c r="L130" s="20">
        <v>0.1</v>
      </c>
      <c r="M130" s="20">
        <v>-11.7</v>
      </c>
      <c r="N130" s="20">
        <v>13.4</v>
      </c>
      <c r="O130" s="20">
        <v>2.7</v>
      </c>
      <c r="P130" s="22">
        <f>IF(H130&lt;0,1.2*H130,H130)+IF(G130&lt;0,1.2*G130,G130)+IF(I130&lt;0,1.2*I130,I130)+IF(J130&lt;0,1.2*J130,J130)+IF(K130&lt;0,1.2*K130,K130)+IF(L130&lt;0,1.2*L130,L130)</f>
        <v>-14.4</v>
      </c>
      <c r="Q130" s="22">
        <f>_xlfn.VAR.P(G130:L130)</f>
        <v>6.4322222222222223</v>
      </c>
      <c r="R130" s="22">
        <f>AVERAGE(G130:L130)</f>
        <v>-1.9333333333333333</v>
      </c>
      <c r="S130" s="22">
        <f>P130/6</f>
        <v>-2.4</v>
      </c>
      <c r="T130" s="29">
        <f>S130+N130/6-SQRT(Q130)/6</f>
        <v>-0.5893637680361612</v>
      </c>
      <c r="U130" s="22">
        <f>S130+N130/6-Q130/6</f>
        <v>-1.2387037037037036</v>
      </c>
      <c r="V130" s="27">
        <f>RANK(T130,T:T)</f>
        <v>135</v>
      </c>
      <c r="W130" s="27">
        <f>RANK(U130,U:U)</f>
        <v>141</v>
      </c>
      <c r="X130" s="27">
        <f>V130-W130</f>
        <v>-6</v>
      </c>
    </row>
    <row r="131" spans="1:24" ht="15" thickBot="1" x14ac:dyDescent="0.35">
      <c r="A131" s="4">
        <v>138</v>
      </c>
      <c r="B131" s="23" t="s">
        <v>94</v>
      </c>
      <c r="C131" s="5" t="s">
        <v>27</v>
      </c>
      <c r="D131" s="5" t="s">
        <v>51</v>
      </c>
      <c r="E131" s="6">
        <v>157.80000000000001</v>
      </c>
      <c r="F131" s="6">
        <v>520</v>
      </c>
      <c r="G131" s="20">
        <v>-3.2</v>
      </c>
      <c r="H131" s="20">
        <v>-1.5</v>
      </c>
      <c r="I131" s="20">
        <v>-2.2000000000000002</v>
      </c>
      <c r="J131" s="20">
        <v>-2.2999999999999998</v>
      </c>
      <c r="K131" s="20">
        <v>-0.5</v>
      </c>
      <c r="L131" s="20">
        <v>-2.4</v>
      </c>
      <c r="M131" s="20">
        <v>-12.1</v>
      </c>
      <c r="N131" s="20">
        <v>13.2</v>
      </c>
      <c r="O131" s="20">
        <v>2.1</v>
      </c>
      <c r="P131" s="22">
        <f>IF(H131&lt;0,1.2*H131,H131)+IF(G131&lt;0,1.2*G131,G131)+IF(I131&lt;0,1.2*I131,I131)+IF(J131&lt;0,1.2*J131,J131)+IF(K131&lt;0,1.2*K131,K131)+IF(L131&lt;0,1.2*L131,L131)</f>
        <v>-14.52</v>
      </c>
      <c r="Q131" s="22">
        <f>_xlfn.VAR.P(G131:L131)</f>
        <v>0.70472222222222314</v>
      </c>
      <c r="R131" s="22">
        <f>AVERAGE(G131:L131)</f>
        <v>-2.0166666666666666</v>
      </c>
      <c r="S131" s="22">
        <f>P131/6</f>
        <v>-2.42</v>
      </c>
      <c r="T131" s="29">
        <f>S131+N131/6-SQRT(Q131)/6</f>
        <v>-0.35991289177181174</v>
      </c>
      <c r="U131" s="22">
        <f>S131+N131/6-Q131/6</f>
        <v>-0.33745370370370403</v>
      </c>
      <c r="V131" s="27">
        <f>RANK(T131,T:T)</f>
        <v>127</v>
      </c>
      <c r="W131" s="27">
        <f>RANK(U131,U:U)</f>
        <v>113</v>
      </c>
      <c r="X131" s="27">
        <f>V131-W131</f>
        <v>14</v>
      </c>
    </row>
    <row r="132" spans="1:24" ht="15" thickBot="1" x14ac:dyDescent="0.35">
      <c r="A132" s="4">
        <v>142</v>
      </c>
      <c r="B132" s="23" t="s">
        <v>276</v>
      </c>
      <c r="C132" s="5" t="s">
        <v>154</v>
      </c>
      <c r="D132" s="5" t="s">
        <v>139</v>
      </c>
      <c r="E132" s="6">
        <v>442.2</v>
      </c>
      <c r="F132" s="6">
        <v>508</v>
      </c>
      <c r="G132" s="20">
        <v>-0.4</v>
      </c>
      <c r="H132" s="20">
        <v>-2.4</v>
      </c>
      <c r="I132" s="20">
        <v>-2.8</v>
      </c>
      <c r="J132" s="20">
        <v>-1.5</v>
      </c>
      <c r="K132" s="20">
        <v>-1.9</v>
      </c>
      <c r="L132" s="20">
        <v>-3.2</v>
      </c>
      <c r="M132" s="20">
        <v>-12.3</v>
      </c>
      <c r="N132" s="20">
        <v>13.2</v>
      </c>
      <c r="O132" s="20">
        <v>1.9</v>
      </c>
      <c r="P132" s="22">
        <f>IF(H132&lt;0,1.2*H132,H132)+IF(G132&lt;0,1.2*G132,G132)+IF(I132&lt;0,1.2*I132,I132)+IF(J132&lt;0,1.2*J132,J132)+IF(K132&lt;0,1.2*K132,K132)+IF(L132&lt;0,1.2*L132,L132)</f>
        <v>-14.639999999999999</v>
      </c>
      <c r="Q132" s="22">
        <f>_xlfn.VAR.P(G132:L132)</f>
        <v>0.84222222222222287</v>
      </c>
      <c r="R132" s="22">
        <f>AVERAGE(G132:L132)</f>
        <v>-2.0333333333333332</v>
      </c>
      <c r="S132" s="22">
        <f>P132/6</f>
        <v>-2.44</v>
      </c>
      <c r="T132" s="29">
        <f>S132+N132/6-SQRT(Q132)/6</f>
        <v>-0.39295444331040252</v>
      </c>
      <c r="U132" s="22">
        <f>S132+N132/6-Q132/6</f>
        <v>-0.38037037037037069</v>
      </c>
      <c r="V132" s="27">
        <f>RANK(T132,T:T)</f>
        <v>128</v>
      </c>
      <c r="W132" s="27">
        <f>RANK(U132,U:U)</f>
        <v>115</v>
      </c>
      <c r="X132" s="27">
        <f>V132-W132</f>
        <v>13</v>
      </c>
    </row>
    <row r="133" spans="1:24" ht="15" thickBot="1" x14ac:dyDescent="0.35">
      <c r="A133" s="4">
        <v>129</v>
      </c>
      <c r="B133" s="23" t="s">
        <v>278</v>
      </c>
      <c r="C133" s="5" t="s">
        <v>61</v>
      </c>
      <c r="D133" s="5" t="s">
        <v>20</v>
      </c>
      <c r="E133" s="6">
        <v>404.5</v>
      </c>
      <c r="F133" s="6">
        <v>498</v>
      </c>
      <c r="G133" s="20">
        <v>-1.4</v>
      </c>
      <c r="H133" s="20">
        <v>-1.8</v>
      </c>
      <c r="I133" s="20">
        <v>1</v>
      </c>
      <c r="J133" s="20">
        <v>-3.6</v>
      </c>
      <c r="K133" s="20">
        <v>-3.6</v>
      </c>
      <c r="L133" s="20">
        <v>-2.8</v>
      </c>
      <c r="M133" s="20">
        <v>-12.2</v>
      </c>
      <c r="N133" s="20">
        <v>13.8</v>
      </c>
      <c r="O133" s="20">
        <v>2.6</v>
      </c>
      <c r="P133" s="22">
        <f>IF(H133&lt;0,1.2*H133,H133)+IF(G133&lt;0,1.2*G133,G133)+IF(I133&lt;0,1.2*I133,I133)+IF(J133&lt;0,1.2*J133,J133)+IF(K133&lt;0,1.2*K133,K133)+IF(L133&lt;0,1.2*L133,L133)</f>
        <v>-14.84</v>
      </c>
      <c r="Q133" s="22">
        <f>_xlfn.VAR.P(G133:L133)</f>
        <v>2.525555555555556</v>
      </c>
      <c r="R133" s="22">
        <f>AVERAGE(G133:L133)</f>
        <v>-2.0333333333333332</v>
      </c>
      <c r="S133" s="22">
        <f>P133/6</f>
        <v>-2.4733333333333332</v>
      </c>
      <c r="T133" s="29">
        <f>S133+N133/6-SQRT(Q133)/6</f>
        <v>-0.43819994313467109</v>
      </c>
      <c r="U133" s="22">
        <f>S133+N133/6-Q133/6</f>
        <v>-0.59425925925925882</v>
      </c>
      <c r="V133" s="27">
        <f>RANK(T133,T:T)</f>
        <v>131</v>
      </c>
      <c r="W133" s="27">
        <f>RANK(U133,U:U)</f>
        <v>122</v>
      </c>
      <c r="X133" s="27">
        <f>V133-W133</f>
        <v>9</v>
      </c>
    </row>
    <row r="134" spans="1:24" ht="15" thickBot="1" x14ac:dyDescent="0.35">
      <c r="A134" s="4">
        <v>131</v>
      </c>
      <c r="B134" s="23" t="s">
        <v>175</v>
      </c>
      <c r="C134" s="5" t="s">
        <v>154</v>
      </c>
      <c r="D134" s="5" t="s">
        <v>17</v>
      </c>
      <c r="E134" s="6">
        <v>236</v>
      </c>
      <c r="F134" s="6">
        <v>426</v>
      </c>
      <c r="G134" s="20">
        <v>-2.2999999999999998</v>
      </c>
      <c r="H134" s="20">
        <v>-2.6</v>
      </c>
      <c r="I134" s="20">
        <v>-2</v>
      </c>
      <c r="J134" s="20">
        <v>-2.2999999999999998</v>
      </c>
      <c r="K134" s="20">
        <v>0</v>
      </c>
      <c r="L134" s="20">
        <v>-3.2</v>
      </c>
      <c r="M134" s="20">
        <v>-12.4</v>
      </c>
      <c r="N134" s="20">
        <v>13.8</v>
      </c>
      <c r="O134" s="20">
        <v>2.4</v>
      </c>
      <c r="P134" s="22">
        <f>IF(H134&lt;0,1.2*H134,H134)+IF(G134&lt;0,1.2*G134,G134)+IF(I134&lt;0,1.2*I134,I134)+IF(J134&lt;0,1.2*J134,J134)+IF(K134&lt;0,1.2*K134,K134)+IF(L134&lt;0,1.2*L134,L134)</f>
        <v>-14.879999999999999</v>
      </c>
      <c r="Q134" s="22">
        <f>_xlfn.VAR.P(G134:L134)</f>
        <v>0.99222222222222378</v>
      </c>
      <c r="R134" s="22">
        <f>AVERAGE(G134:L134)</f>
        <v>-2.0666666666666664</v>
      </c>
      <c r="S134" s="22">
        <f>P134/6</f>
        <v>-2.48</v>
      </c>
      <c r="T134" s="29">
        <f>S134+N134/6-SQRT(Q134)/6</f>
        <v>-0.34601725330537692</v>
      </c>
      <c r="U134" s="22">
        <f>S134+N134/6-Q134/6</f>
        <v>-0.34537037037037033</v>
      </c>
      <c r="V134" s="27">
        <f>RANK(T134,T:T)</f>
        <v>125</v>
      </c>
      <c r="W134" s="27">
        <f>RANK(U134,U:U)</f>
        <v>114</v>
      </c>
      <c r="X134" s="27">
        <f>V134-W134</f>
        <v>11</v>
      </c>
    </row>
    <row r="135" spans="1:24" ht="15" thickBot="1" x14ac:dyDescent="0.35">
      <c r="A135" s="4">
        <v>137</v>
      </c>
      <c r="B135" s="23" t="s">
        <v>277</v>
      </c>
      <c r="C135" s="5" t="s">
        <v>84</v>
      </c>
      <c r="D135" s="5" t="s">
        <v>20</v>
      </c>
      <c r="E135" s="6">
        <v>260.2</v>
      </c>
      <c r="F135" s="6">
        <v>570</v>
      </c>
      <c r="G135" s="20">
        <v>1.1000000000000001</v>
      </c>
      <c r="H135" s="20">
        <v>-2.4</v>
      </c>
      <c r="I135" s="20">
        <v>-2.2000000000000002</v>
      </c>
      <c r="J135" s="20">
        <v>-0.7</v>
      </c>
      <c r="K135" s="20">
        <v>-4.9000000000000004</v>
      </c>
      <c r="L135" s="20">
        <v>-3.5</v>
      </c>
      <c r="M135" s="20">
        <v>-12.6</v>
      </c>
      <c r="N135" s="20">
        <v>13.8</v>
      </c>
      <c r="O135" s="20">
        <v>2.2000000000000002</v>
      </c>
      <c r="P135" s="22">
        <f>IF(H135&lt;0,1.2*H135,H135)+IF(G135&lt;0,1.2*G135,G135)+IF(I135&lt;0,1.2*I135,I135)+IF(J135&lt;0,1.2*J135,J135)+IF(K135&lt;0,1.2*K135,K135)+IF(L135&lt;0,1.2*L135,L135)</f>
        <v>-15.34</v>
      </c>
      <c r="Q135" s="22">
        <f>_xlfn.VAR.P(G135:L135)</f>
        <v>3.6833333333333322</v>
      </c>
      <c r="R135" s="22">
        <f>AVERAGE(G135:L135)</f>
        <v>-2.1</v>
      </c>
      <c r="S135" s="22">
        <f>P135/6</f>
        <v>-2.5566666666666666</v>
      </c>
      <c r="T135" s="29">
        <f>S135+N135/6-SQRT(Q135)/6</f>
        <v>-0.57653353712188371</v>
      </c>
      <c r="U135" s="22">
        <f>S135+N135/6-Q135/6</f>
        <v>-0.87055555555555508</v>
      </c>
      <c r="V135" s="27">
        <f>RANK(T135,T:T)</f>
        <v>133</v>
      </c>
      <c r="W135" s="27">
        <f>RANK(U135,U:U)</f>
        <v>129</v>
      </c>
      <c r="X135" s="27">
        <f>V135-W135</f>
        <v>4</v>
      </c>
    </row>
    <row r="136" spans="1:24" ht="15" thickBot="1" x14ac:dyDescent="0.35">
      <c r="A136" s="4">
        <v>130</v>
      </c>
      <c r="B136" s="23" t="s">
        <v>208</v>
      </c>
      <c r="C136" s="5" t="s">
        <v>16</v>
      </c>
      <c r="D136" s="5" t="s">
        <v>57</v>
      </c>
      <c r="E136" s="6">
        <v>999</v>
      </c>
      <c r="F136" s="6">
        <v>537</v>
      </c>
      <c r="G136" s="20">
        <v>-1.7</v>
      </c>
      <c r="H136" s="20">
        <v>-2.2000000000000002</v>
      </c>
      <c r="I136" s="20">
        <v>3.6</v>
      </c>
      <c r="J136" s="20">
        <v>-0.2</v>
      </c>
      <c r="K136" s="20">
        <v>-6.4</v>
      </c>
      <c r="L136" s="20">
        <v>-5.3</v>
      </c>
      <c r="M136" s="20">
        <v>-12.2</v>
      </c>
      <c r="N136" s="20">
        <v>13.8</v>
      </c>
      <c r="O136" s="20">
        <v>2.5</v>
      </c>
      <c r="P136" s="22">
        <f>IF(H136&lt;0,1.2*H136,H136)+IF(G136&lt;0,1.2*G136,G136)+IF(I136&lt;0,1.2*I136,I136)+IF(J136&lt;0,1.2*J136,J136)+IF(K136&lt;0,1.2*K136,K136)+IF(L136&lt;0,1.2*L136,L136)</f>
        <v>-15.36</v>
      </c>
      <c r="Q136" s="22">
        <f>_xlfn.VAR.P(G136:L136)</f>
        <v>10.828888888888891</v>
      </c>
      <c r="R136" s="22">
        <f>AVERAGE(G136:L136)</f>
        <v>-2.0333333333333332</v>
      </c>
      <c r="S136" s="22">
        <f>P136/6</f>
        <v>-2.56</v>
      </c>
      <c r="T136" s="29">
        <f>S136+N136/6-SQRT(Q136)/6</f>
        <v>-0.80845461903041926</v>
      </c>
      <c r="U136" s="22">
        <f>S136+N136/6-Q136/6</f>
        <v>-2.0648148148148149</v>
      </c>
      <c r="V136" s="27">
        <f>RANK(T136,T:T)</f>
        <v>146</v>
      </c>
      <c r="W136" s="27">
        <f>RANK(U136,U:U)</f>
        <v>152</v>
      </c>
      <c r="X136" s="27">
        <f>V136-W136</f>
        <v>-6</v>
      </c>
    </row>
    <row r="137" spans="1:24" ht="15" thickBot="1" x14ac:dyDescent="0.35">
      <c r="A137" s="4">
        <v>132</v>
      </c>
      <c r="B137" s="23" t="s">
        <v>282</v>
      </c>
      <c r="C137" s="5" t="s">
        <v>90</v>
      </c>
      <c r="D137" s="5" t="s">
        <v>207</v>
      </c>
      <c r="E137" s="6">
        <v>722.5</v>
      </c>
      <c r="F137" s="6">
        <v>442</v>
      </c>
      <c r="G137" s="20">
        <v>-4.3</v>
      </c>
      <c r="H137" s="20">
        <v>-1.1000000000000001</v>
      </c>
      <c r="I137" s="20">
        <v>1.6</v>
      </c>
      <c r="J137" s="20">
        <v>-6.1</v>
      </c>
      <c r="K137" s="20">
        <v>2.2000000000000002</v>
      </c>
      <c r="L137" s="20">
        <v>-4.7</v>
      </c>
      <c r="M137" s="20">
        <v>-12.5</v>
      </c>
      <c r="N137" s="20">
        <v>13.8</v>
      </c>
      <c r="O137" s="20">
        <v>2.2999999999999998</v>
      </c>
      <c r="P137" s="22">
        <f>IF(H137&lt;0,1.2*H137,H137)+IF(G137&lt;0,1.2*G137,G137)+IF(I137&lt;0,1.2*I137,I137)+IF(J137&lt;0,1.2*J137,J137)+IF(K137&lt;0,1.2*K137,K137)+IF(L137&lt;0,1.2*L137,L137)</f>
        <v>-15.64</v>
      </c>
      <c r="Q137" s="22">
        <f>_xlfn.VAR.P(G137:L137)</f>
        <v>10.128888888888888</v>
      </c>
      <c r="R137" s="22">
        <f>AVERAGE(G137:L137)</f>
        <v>-2.0666666666666669</v>
      </c>
      <c r="S137" s="22">
        <f>P137/6</f>
        <v>-2.6066666666666669</v>
      </c>
      <c r="T137" s="29">
        <f>S137+N137/6-SQRT(Q137)/6</f>
        <v>-0.83709858943466708</v>
      </c>
      <c r="U137" s="22">
        <f>S137+N137/6-Q137/6</f>
        <v>-1.9948148148148146</v>
      </c>
      <c r="V137" s="27">
        <f>RANK(T137,T:T)</f>
        <v>149</v>
      </c>
      <c r="W137" s="27">
        <f>RANK(U137,U:U)</f>
        <v>151</v>
      </c>
      <c r="X137" s="27">
        <f>V137-W137</f>
        <v>-2</v>
      </c>
    </row>
    <row r="138" spans="1:24" ht="15" thickBot="1" x14ac:dyDescent="0.35">
      <c r="A138" s="4">
        <v>141</v>
      </c>
      <c r="B138" s="23" t="s">
        <v>281</v>
      </c>
      <c r="C138" s="5" t="s">
        <v>34</v>
      </c>
      <c r="D138" s="5" t="s">
        <v>20</v>
      </c>
      <c r="E138" s="6">
        <v>642.6</v>
      </c>
      <c r="F138" s="6">
        <v>325</v>
      </c>
      <c r="G138" s="20">
        <v>-5.5</v>
      </c>
      <c r="H138" s="20">
        <v>-3</v>
      </c>
      <c r="I138" s="20">
        <v>-2.5</v>
      </c>
      <c r="J138" s="20">
        <v>-2.8</v>
      </c>
      <c r="K138" s="20">
        <v>0.4</v>
      </c>
      <c r="L138" s="20">
        <v>0.5</v>
      </c>
      <c r="M138" s="20">
        <v>-12.9</v>
      </c>
      <c r="N138" s="20">
        <v>13.8</v>
      </c>
      <c r="O138" s="20">
        <v>1.9</v>
      </c>
      <c r="P138" s="22">
        <f>IF(H138&lt;0,1.2*H138,H138)+IF(G138&lt;0,1.2*G138,G138)+IF(I138&lt;0,1.2*I138,I138)+IF(J138&lt;0,1.2*J138,J138)+IF(K138&lt;0,1.2*K138,K138)+IF(L138&lt;0,1.2*L138,L138)</f>
        <v>-15.66</v>
      </c>
      <c r="Q138" s="22">
        <f>_xlfn.VAR.P(G138:L138)</f>
        <v>4.3358333333333317</v>
      </c>
      <c r="R138" s="22">
        <f>AVERAGE(G138:L138)</f>
        <v>-2.15</v>
      </c>
      <c r="S138" s="22">
        <f>P138/6</f>
        <v>-2.61</v>
      </c>
      <c r="T138" s="29">
        <f>S138+N138/6-SQRT(Q138)/6</f>
        <v>-0.65704439891001631</v>
      </c>
      <c r="U138" s="22">
        <f>S138+N138/6-Q138/6</f>
        <v>-1.0326388888888882</v>
      </c>
      <c r="V138" s="27">
        <f>RANK(T138,T:T)</f>
        <v>138</v>
      </c>
      <c r="W138" s="27">
        <f>RANK(U138,U:U)</f>
        <v>135</v>
      </c>
      <c r="X138" s="27">
        <f>V138-W138</f>
        <v>3</v>
      </c>
    </row>
    <row r="139" spans="1:24" ht="15" thickBot="1" x14ac:dyDescent="0.35">
      <c r="A139" s="4">
        <v>135</v>
      </c>
      <c r="B139" s="23" t="s">
        <v>179</v>
      </c>
      <c r="C139" s="5" t="s">
        <v>154</v>
      </c>
      <c r="D139" s="5" t="s">
        <v>180</v>
      </c>
      <c r="E139" s="6">
        <v>164.1</v>
      </c>
      <c r="F139" s="6">
        <v>460</v>
      </c>
      <c r="G139" s="20">
        <v>-4.2</v>
      </c>
      <c r="H139" s="20">
        <v>-2.2000000000000002</v>
      </c>
      <c r="I139" s="20">
        <v>3</v>
      </c>
      <c r="J139" s="20">
        <v>-3.6</v>
      </c>
      <c r="K139" s="20">
        <v>-2.8</v>
      </c>
      <c r="L139" s="20">
        <v>-2.8</v>
      </c>
      <c r="M139" s="20">
        <v>-12.5</v>
      </c>
      <c r="N139" s="20">
        <v>13.8</v>
      </c>
      <c r="O139" s="20">
        <v>2.2999999999999998</v>
      </c>
      <c r="P139" s="22">
        <f>IF(H139&lt;0,1.2*H139,H139)+IF(G139&lt;0,1.2*G139,G139)+IF(I139&lt;0,1.2*I139,I139)+IF(J139&lt;0,1.2*J139,J139)+IF(K139&lt;0,1.2*K139,K139)+IF(L139&lt;0,1.2*L139,L139)</f>
        <v>-15.719999999999999</v>
      </c>
      <c r="Q139" s="22">
        <f>_xlfn.VAR.P(G139:L139)</f>
        <v>5.6099999999999959</v>
      </c>
      <c r="R139" s="22">
        <f>AVERAGE(G139:L139)</f>
        <v>-2.1</v>
      </c>
      <c r="S139" s="22">
        <f>P139/6</f>
        <v>-2.6199999999999997</v>
      </c>
      <c r="T139" s="29">
        <f>S139+N139/6-SQRT(Q139)/6</f>
        <v>-0.71475730941089965</v>
      </c>
      <c r="U139" s="22">
        <f>S139+N139/6-Q139/6</f>
        <v>-1.2549999999999986</v>
      </c>
      <c r="V139" s="27">
        <f>RANK(T139,T:T)</f>
        <v>142</v>
      </c>
      <c r="W139" s="27">
        <f>RANK(U139,U:U)</f>
        <v>142</v>
      </c>
      <c r="X139" s="27">
        <f>V139-W139</f>
        <v>0</v>
      </c>
    </row>
    <row r="140" spans="1:24" ht="15" thickBot="1" x14ac:dyDescent="0.35">
      <c r="A140" s="4">
        <v>146</v>
      </c>
      <c r="B140" s="23" t="s">
        <v>280</v>
      </c>
      <c r="C140" s="5" t="s">
        <v>104</v>
      </c>
      <c r="D140" s="5" t="s">
        <v>152</v>
      </c>
      <c r="E140" s="6">
        <v>748.4</v>
      </c>
      <c r="F140" s="6">
        <v>304</v>
      </c>
      <c r="G140" s="20">
        <v>-2.7</v>
      </c>
      <c r="H140" s="20">
        <v>-5.2</v>
      </c>
      <c r="I140" s="20">
        <v>-2</v>
      </c>
      <c r="J140" s="20">
        <v>-3.6</v>
      </c>
      <c r="K140" s="20">
        <v>-0.7</v>
      </c>
      <c r="L140" s="20">
        <v>1.3</v>
      </c>
      <c r="M140" s="20">
        <v>-12.9</v>
      </c>
      <c r="N140" s="20">
        <v>13.4</v>
      </c>
      <c r="O140" s="20">
        <v>1.5</v>
      </c>
      <c r="P140" s="22">
        <f>IF(H140&lt;0,1.2*H140,H140)+IF(G140&lt;0,1.2*G140,G140)+IF(I140&lt;0,1.2*I140,I140)+IF(J140&lt;0,1.2*J140,J140)+IF(K140&lt;0,1.2*K140,K140)+IF(L140&lt;0,1.2*L140,L140)</f>
        <v>-15.740000000000002</v>
      </c>
      <c r="Q140" s="22">
        <f>_xlfn.VAR.P(G140:L140)</f>
        <v>4.2891666666666692</v>
      </c>
      <c r="R140" s="22">
        <f>AVERAGE(G140:L140)</f>
        <v>-2.15</v>
      </c>
      <c r="S140" s="22">
        <f>P140/6</f>
        <v>-2.6233333333333335</v>
      </c>
      <c r="T140" s="29">
        <f>S140+N140/6-SQRT(Q140)/6</f>
        <v>-0.73517172323137747</v>
      </c>
      <c r="U140" s="22">
        <f>S140+N140/6-Q140/6</f>
        <v>-1.1048611111111115</v>
      </c>
      <c r="V140" s="27">
        <f>RANK(T140,T:T)</f>
        <v>144</v>
      </c>
      <c r="W140" s="27">
        <f>RANK(U140,U:U)</f>
        <v>137</v>
      </c>
      <c r="X140" s="27">
        <f>V140-W140</f>
        <v>7</v>
      </c>
    </row>
    <row r="141" spans="1:24" ht="15" thickBot="1" x14ac:dyDescent="0.35">
      <c r="A141" s="4">
        <v>143</v>
      </c>
      <c r="B141" s="23" t="s">
        <v>88</v>
      </c>
      <c r="C141" s="5" t="s">
        <v>22</v>
      </c>
      <c r="D141" s="5" t="s">
        <v>20</v>
      </c>
      <c r="E141" s="6">
        <v>108.4</v>
      </c>
      <c r="F141" s="6">
        <v>409</v>
      </c>
      <c r="G141" s="20">
        <v>-3.8</v>
      </c>
      <c r="H141" s="20">
        <v>-1.6</v>
      </c>
      <c r="I141" s="20">
        <v>-2</v>
      </c>
      <c r="J141" s="20">
        <v>-2.8</v>
      </c>
      <c r="K141" s="20">
        <v>-0.7</v>
      </c>
      <c r="L141" s="20">
        <v>-2.2999999999999998</v>
      </c>
      <c r="M141" s="20">
        <v>-13.2</v>
      </c>
      <c r="N141" s="20">
        <v>13.8</v>
      </c>
      <c r="O141" s="20">
        <v>1.6</v>
      </c>
      <c r="P141" s="22">
        <f>IF(H141&lt;0,1.2*H141,H141)+IF(G141&lt;0,1.2*G141,G141)+IF(I141&lt;0,1.2*I141,I141)+IF(J141&lt;0,1.2*J141,J141)+IF(K141&lt;0,1.2*K141,K141)+IF(L141&lt;0,1.2*L141,L141)</f>
        <v>-15.839999999999998</v>
      </c>
      <c r="Q141" s="22">
        <f>_xlfn.VAR.P(G141:L141)</f>
        <v>0.92999999999999972</v>
      </c>
      <c r="R141" s="22">
        <f>AVERAGE(G141:L141)</f>
        <v>-2.1999999999999997</v>
      </c>
      <c r="S141" s="22">
        <f>P141/6</f>
        <v>-2.6399999999999997</v>
      </c>
      <c r="T141" s="29">
        <f>S141+N141/6-SQRT(Q141)/6</f>
        <v>-0.50072751268321536</v>
      </c>
      <c r="U141" s="22">
        <f>S141+N141/6-Q141/6</f>
        <v>-0.49499999999999933</v>
      </c>
      <c r="V141" s="27">
        <f>RANK(T141,T:T)</f>
        <v>132</v>
      </c>
      <c r="W141" s="27">
        <f>RANK(U141,U:U)</f>
        <v>121</v>
      </c>
      <c r="X141" s="27">
        <f>V141-W141</f>
        <v>11</v>
      </c>
    </row>
    <row r="142" spans="1:24" ht="15" thickBot="1" x14ac:dyDescent="0.35">
      <c r="A142" s="4">
        <v>148</v>
      </c>
      <c r="B142" s="23" t="s">
        <v>284</v>
      </c>
      <c r="C142" s="5" t="s">
        <v>71</v>
      </c>
      <c r="D142" s="5" t="s">
        <v>152</v>
      </c>
      <c r="E142" s="6">
        <v>393.3</v>
      </c>
      <c r="F142" s="6">
        <v>382</v>
      </c>
      <c r="G142" s="20">
        <v>-1.7</v>
      </c>
      <c r="H142" s="20">
        <v>-3.7</v>
      </c>
      <c r="I142" s="20">
        <v>-1.7</v>
      </c>
      <c r="J142" s="20">
        <v>-4.5</v>
      </c>
      <c r="K142" s="20">
        <v>-0.2</v>
      </c>
      <c r="L142" s="20">
        <v>-1.4</v>
      </c>
      <c r="M142" s="20">
        <v>-13.1</v>
      </c>
      <c r="N142" s="20">
        <v>13.4</v>
      </c>
      <c r="O142" s="20">
        <v>1.3</v>
      </c>
      <c r="P142" s="22">
        <f>IF(H142&lt;0,1.2*H142,H142)+IF(G142&lt;0,1.2*G142,G142)+IF(I142&lt;0,1.2*I142,I142)+IF(J142&lt;0,1.2*J142,J142)+IF(K142&lt;0,1.2*K142,K142)+IF(L142&lt;0,1.2*L142,L142)</f>
        <v>-15.839999999999998</v>
      </c>
      <c r="Q142" s="22">
        <f>_xlfn.VAR.P(G142:L142)</f>
        <v>2.113333333333332</v>
      </c>
      <c r="R142" s="22">
        <f>AVERAGE(G142:L142)</f>
        <v>-2.2000000000000002</v>
      </c>
      <c r="S142" s="22">
        <f>P142/6</f>
        <v>-2.6399999999999997</v>
      </c>
      <c r="T142" s="29">
        <f>S142+N142/6-SQRT(Q142)/6</f>
        <v>-0.64895513874840538</v>
      </c>
      <c r="U142" s="22">
        <f>S142+N142/6-Q142/6</f>
        <v>-0.75888888888888828</v>
      </c>
      <c r="V142" s="27">
        <f>RANK(T142,T:T)</f>
        <v>136</v>
      </c>
      <c r="W142" s="27">
        <f>RANK(U142,U:U)</f>
        <v>127</v>
      </c>
      <c r="X142" s="27">
        <f>V142-W142</f>
        <v>9</v>
      </c>
    </row>
    <row r="143" spans="1:24" ht="15" thickBot="1" x14ac:dyDescent="0.35">
      <c r="A143" s="4">
        <v>136</v>
      </c>
      <c r="B143" s="23" t="s">
        <v>279</v>
      </c>
      <c r="C143" s="5" t="s">
        <v>129</v>
      </c>
      <c r="D143" s="5" t="s">
        <v>20</v>
      </c>
      <c r="E143" s="6">
        <v>491.7</v>
      </c>
      <c r="F143" s="6">
        <v>289</v>
      </c>
      <c r="G143" s="20">
        <v>-7.5</v>
      </c>
      <c r="H143" s="20">
        <v>-4.5</v>
      </c>
      <c r="I143" s="20">
        <v>1.3</v>
      </c>
      <c r="J143" s="20">
        <v>-4.5</v>
      </c>
      <c r="K143" s="20">
        <v>1.6</v>
      </c>
      <c r="L143" s="20">
        <v>1</v>
      </c>
      <c r="M143" s="20">
        <v>-12.5</v>
      </c>
      <c r="N143" s="20">
        <v>13.8</v>
      </c>
      <c r="O143" s="20">
        <v>2.2999999999999998</v>
      </c>
      <c r="P143" s="22">
        <f>IF(H143&lt;0,1.2*H143,H143)+IF(G143&lt;0,1.2*G143,G143)+IF(I143&lt;0,1.2*I143,I143)+IF(J143&lt;0,1.2*J143,J143)+IF(K143&lt;0,1.2*K143,K143)+IF(L143&lt;0,1.2*L143,L143)</f>
        <v>-15.899999999999995</v>
      </c>
      <c r="Q143" s="22">
        <f>_xlfn.VAR.P(G143:L143)</f>
        <v>12.59</v>
      </c>
      <c r="R143" s="22">
        <f>AVERAGE(G143:L143)</f>
        <v>-2.1</v>
      </c>
      <c r="S143" s="22">
        <f>P143/6</f>
        <v>-2.649999999999999</v>
      </c>
      <c r="T143" s="29">
        <f>S143+N143/6-SQRT(Q143)/6</f>
        <v>-0.94137316664033788</v>
      </c>
      <c r="U143" s="22">
        <f>S143+N143/6-Q143/6</f>
        <v>-2.4483333333333319</v>
      </c>
      <c r="V143" s="27">
        <f>RANK(T143,T:T)</f>
        <v>154</v>
      </c>
      <c r="W143" s="27">
        <f>RANK(U143,U:U)</f>
        <v>156</v>
      </c>
      <c r="X143" s="27">
        <f>V143-W143</f>
        <v>-2</v>
      </c>
    </row>
    <row r="144" spans="1:24" ht="15" thickBot="1" x14ac:dyDescent="0.35">
      <c r="A144" s="4">
        <v>152</v>
      </c>
      <c r="B144" s="23" t="s">
        <v>201</v>
      </c>
      <c r="C144" s="5" t="s">
        <v>68</v>
      </c>
      <c r="D144" s="5" t="s">
        <v>51</v>
      </c>
      <c r="E144" s="6">
        <v>172.4</v>
      </c>
      <c r="F144" s="6">
        <v>461</v>
      </c>
      <c r="G144" s="20">
        <v>-2.1</v>
      </c>
      <c r="H144" s="20">
        <v>-2.8</v>
      </c>
      <c r="I144" s="20">
        <v>-0.2</v>
      </c>
      <c r="J144" s="20">
        <v>-3.2</v>
      </c>
      <c r="K144" s="20">
        <v>-3.6</v>
      </c>
      <c r="L144" s="20">
        <v>-1.4</v>
      </c>
      <c r="M144" s="20">
        <v>-13.2</v>
      </c>
      <c r="N144" s="20">
        <v>13.2</v>
      </c>
      <c r="O144" s="20">
        <v>1</v>
      </c>
      <c r="P144" s="22">
        <f>IF(H144&lt;0,1.2*H144,H144)+IF(G144&lt;0,1.2*G144,G144)+IF(I144&lt;0,1.2*I144,I144)+IF(J144&lt;0,1.2*J144,J144)+IF(K144&lt;0,1.2*K144,K144)+IF(L144&lt;0,1.2*L144,L144)</f>
        <v>-15.96</v>
      </c>
      <c r="Q144" s="22">
        <f>_xlfn.VAR.P(G144:L144)</f>
        <v>1.3280555555555555</v>
      </c>
      <c r="R144" s="22">
        <f>AVERAGE(G144:L144)</f>
        <v>-2.2166666666666668</v>
      </c>
      <c r="S144" s="22">
        <f>P144/6</f>
        <v>-2.66</v>
      </c>
      <c r="T144" s="29">
        <f>S144+N144/6-SQRT(Q144)/6</f>
        <v>-0.65206882125625076</v>
      </c>
      <c r="U144" s="22">
        <f>S144+N144/6-Q144/6</f>
        <v>-0.681342592592593</v>
      </c>
      <c r="V144" s="27">
        <f>RANK(T144,T:T)</f>
        <v>137</v>
      </c>
      <c r="W144" s="27">
        <f>RANK(U144,U:U)</f>
        <v>124</v>
      </c>
      <c r="X144" s="27">
        <f>V144-W144</f>
        <v>13</v>
      </c>
    </row>
    <row r="145" spans="1:24" ht="15" thickBot="1" x14ac:dyDescent="0.35">
      <c r="A145" s="4">
        <v>133</v>
      </c>
      <c r="B145" s="23" t="s">
        <v>157</v>
      </c>
      <c r="C145" s="5" t="s">
        <v>24</v>
      </c>
      <c r="D145" s="5" t="s">
        <v>20</v>
      </c>
      <c r="E145" s="6">
        <v>125.3</v>
      </c>
      <c r="F145" s="6">
        <v>647</v>
      </c>
      <c r="G145" s="20">
        <v>-3.2</v>
      </c>
      <c r="H145" s="20">
        <v>3</v>
      </c>
      <c r="I145" s="20">
        <v>2.5</v>
      </c>
      <c r="J145" s="20">
        <v>-6.6</v>
      </c>
      <c r="K145" s="20">
        <v>-0.5</v>
      </c>
      <c r="L145" s="20">
        <v>-7.7</v>
      </c>
      <c r="M145" s="20">
        <v>-12.5</v>
      </c>
      <c r="N145" s="20">
        <v>13.8</v>
      </c>
      <c r="O145" s="20">
        <v>2.2999999999999998</v>
      </c>
      <c r="P145" s="22">
        <f>IF(H145&lt;0,1.2*H145,H145)+IF(G145&lt;0,1.2*G145,G145)+IF(I145&lt;0,1.2*I145,I145)+IF(J145&lt;0,1.2*J145,J145)+IF(K145&lt;0,1.2*K145,K145)+IF(L145&lt;0,1.2*L145,L145)</f>
        <v>-16.099999999999998</v>
      </c>
      <c r="Q145" s="22">
        <f>_xlfn.VAR.P(G145:L145)</f>
        <v>17.091388888888886</v>
      </c>
      <c r="R145" s="22">
        <f>AVERAGE(G145:L145)</f>
        <v>-2.0833333333333335</v>
      </c>
      <c r="S145" s="22">
        <f>P145/6</f>
        <v>-2.6833333333333331</v>
      </c>
      <c r="T145" s="29">
        <f>S145+N145/6-SQRT(Q145)/6</f>
        <v>-1.0723622169580587</v>
      </c>
      <c r="U145" s="22">
        <f>S145+N145/6-Q145/6</f>
        <v>-3.2318981481481472</v>
      </c>
      <c r="V145" s="27">
        <f>RANK(T145,T:T)</f>
        <v>156</v>
      </c>
      <c r="W145" s="27">
        <f>RANK(U145,U:U)</f>
        <v>157</v>
      </c>
      <c r="X145" s="27">
        <f>V145-W145</f>
        <v>-1</v>
      </c>
    </row>
    <row r="146" spans="1:24" ht="15" thickBot="1" x14ac:dyDescent="0.35">
      <c r="A146" s="4">
        <v>144</v>
      </c>
      <c r="B146" s="23" t="s">
        <v>285</v>
      </c>
      <c r="C146" s="5" t="s">
        <v>73</v>
      </c>
      <c r="D146" s="5" t="s">
        <v>20</v>
      </c>
      <c r="E146" s="6">
        <v>614.20000000000005</v>
      </c>
      <c r="F146" s="6">
        <v>354</v>
      </c>
      <c r="G146" s="20">
        <v>-3.8</v>
      </c>
      <c r="H146" s="20">
        <v>-4.5</v>
      </c>
      <c r="I146" s="20">
        <v>0.7</v>
      </c>
      <c r="J146" s="20">
        <v>-0.2</v>
      </c>
      <c r="K146" s="20">
        <v>-4.9000000000000004</v>
      </c>
      <c r="L146" s="20">
        <v>-0.6</v>
      </c>
      <c r="M146" s="20">
        <v>-13.2</v>
      </c>
      <c r="N146" s="20">
        <v>13.8</v>
      </c>
      <c r="O146" s="20">
        <v>1.6</v>
      </c>
      <c r="P146" s="22">
        <f>IF(H146&lt;0,1.2*H146,H146)+IF(G146&lt;0,1.2*G146,G146)+IF(I146&lt;0,1.2*I146,I146)+IF(J146&lt;0,1.2*J146,J146)+IF(K146&lt;0,1.2*K146,K146)+IF(L146&lt;0,1.2*L146,L146)</f>
        <v>-16.099999999999998</v>
      </c>
      <c r="Q146" s="22">
        <f>_xlfn.VAR.P(G146:L146)</f>
        <v>5.0180555555555557</v>
      </c>
      <c r="R146" s="22">
        <f>AVERAGE(G146:L146)</f>
        <v>-2.2166666666666668</v>
      </c>
      <c r="S146" s="22">
        <f>P146/6</f>
        <v>-2.6833333333333331</v>
      </c>
      <c r="T146" s="29">
        <f>S146+N146/6-SQRT(Q146)/6</f>
        <v>-0.7566836140333284</v>
      </c>
      <c r="U146" s="22">
        <f>S146+N146/6-Q146/6</f>
        <v>-1.2196759259259253</v>
      </c>
      <c r="V146" s="27">
        <f>RANK(T146,T:T)</f>
        <v>145</v>
      </c>
      <c r="W146" s="27">
        <f>RANK(U146,U:U)</f>
        <v>140</v>
      </c>
      <c r="X146" s="27">
        <f>V146-W146</f>
        <v>5</v>
      </c>
    </row>
    <row r="147" spans="1:24" ht="15" thickBot="1" x14ac:dyDescent="0.35">
      <c r="A147" s="4">
        <v>140</v>
      </c>
      <c r="B147" s="23" t="s">
        <v>132</v>
      </c>
      <c r="C147" s="5" t="s">
        <v>24</v>
      </c>
      <c r="D147" s="5" t="s">
        <v>77</v>
      </c>
      <c r="E147" s="6">
        <v>80.2</v>
      </c>
      <c r="F147" s="6">
        <v>557</v>
      </c>
      <c r="G147" s="20">
        <v>-3</v>
      </c>
      <c r="H147" s="20">
        <v>-0.9</v>
      </c>
      <c r="I147" s="20">
        <v>4.8</v>
      </c>
      <c r="J147" s="20">
        <v>-3.6</v>
      </c>
      <c r="K147" s="20">
        <v>-3.9</v>
      </c>
      <c r="L147" s="20">
        <v>-6.1</v>
      </c>
      <c r="M147" s="20">
        <v>-12.8</v>
      </c>
      <c r="N147" s="20">
        <v>13.8</v>
      </c>
      <c r="O147" s="20">
        <v>2</v>
      </c>
      <c r="P147" s="22">
        <f>IF(H147&lt;0,1.2*H147,H147)+IF(G147&lt;0,1.2*G147,G147)+IF(I147&lt;0,1.2*I147,I147)+IF(J147&lt;0,1.2*J147,J147)+IF(K147&lt;0,1.2*K147,K147)+IF(L147&lt;0,1.2*L147,L147)</f>
        <v>-16.2</v>
      </c>
      <c r="Q147" s="22">
        <f>_xlfn.VAR.P(G147:L147)</f>
        <v>11.891388888888887</v>
      </c>
      <c r="R147" s="22">
        <f>AVERAGE(G147:L147)</f>
        <v>-2.1166666666666667</v>
      </c>
      <c r="S147" s="22">
        <f>P147/6</f>
        <v>-2.6999999999999997</v>
      </c>
      <c r="T147" s="29">
        <f>S147+N147/6-SQRT(Q147)/6</f>
        <v>-0.97473155300948167</v>
      </c>
      <c r="U147" s="22">
        <f>S147+N147/6-Q147/6</f>
        <v>-2.3818981481481476</v>
      </c>
      <c r="V147" s="27">
        <f>RANK(T147,T:T)</f>
        <v>155</v>
      </c>
      <c r="W147" s="27">
        <f>RANK(U147,U:U)</f>
        <v>155</v>
      </c>
      <c r="X147" s="27">
        <f>V147-W147</f>
        <v>0</v>
      </c>
    </row>
    <row r="148" spans="1:24" ht="15" thickBot="1" x14ac:dyDescent="0.35">
      <c r="A148" s="4">
        <v>145</v>
      </c>
      <c r="B148" s="23" t="s">
        <v>153</v>
      </c>
      <c r="C148" s="5" t="s">
        <v>154</v>
      </c>
      <c r="D148" s="5" t="s">
        <v>17</v>
      </c>
      <c r="E148" s="6">
        <v>258.39999999999998</v>
      </c>
      <c r="F148" s="6">
        <v>374</v>
      </c>
      <c r="G148" s="20">
        <v>-3.6</v>
      </c>
      <c r="H148" s="20">
        <v>-3</v>
      </c>
      <c r="I148" s="20">
        <v>-3.1</v>
      </c>
      <c r="J148" s="20">
        <v>-3.2</v>
      </c>
      <c r="K148" s="20">
        <v>1.3</v>
      </c>
      <c r="L148" s="20">
        <v>-1.7</v>
      </c>
      <c r="M148" s="20">
        <v>-13.3</v>
      </c>
      <c r="N148" s="20">
        <v>13.8</v>
      </c>
      <c r="O148" s="20">
        <v>1.5</v>
      </c>
      <c r="P148" s="22">
        <f>IF(H148&lt;0,1.2*H148,H148)+IF(G148&lt;0,1.2*G148,G148)+IF(I148&lt;0,1.2*I148,I148)+IF(J148&lt;0,1.2*J148,J148)+IF(K148&lt;0,1.2*K148,K148)+IF(L148&lt;0,1.2*L148,L148)</f>
        <v>-16.22</v>
      </c>
      <c r="Q148" s="22">
        <f>_xlfn.VAR.P(G148:L148)</f>
        <v>2.8180555555555582</v>
      </c>
      <c r="R148" s="22">
        <f>AVERAGE(G148:L148)</f>
        <v>-2.2166666666666663</v>
      </c>
      <c r="S148" s="22">
        <f>P148/6</f>
        <v>-2.7033333333333331</v>
      </c>
      <c r="T148" s="29">
        <f>S148+N148/6-SQRT(Q148)/6</f>
        <v>-0.68311775210545533</v>
      </c>
      <c r="U148" s="22">
        <f>S148+N148/6-Q148/6</f>
        <v>-0.87300925925925932</v>
      </c>
      <c r="V148" s="27">
        <f>RANK(T148,T:T)</f>
        <v>141</v>
      </c>
      <c r="W148" s="27">
        <f>RANK(U148,U:U)</f>
        <v>130</v>
      </c>
      <c r="X148" s="27">
        <f>V148-W148</f>
        <v>11</v>
      </c>
    </row>
    <row r="149" spans="1:24" ht="15" thickBot="1" x14ac:dyDescent="0.35">
      <c r="A149" s="4">
        <v>147</v>
      </c>
      <c r="B149" s="23" t="s">
        <v>283</v>
      </c>
      <c r="C149" s="5" t="s">
        <v>154</v>
      </c>
      <c r="D149" s="5" t="s">
        <v>152</v>
      </c>
      <c r="E149" s="6">
        <v>438.6</v>
      </c>
      <c r="F149" s="6">
        <v>470</v>
      </c>
      <c r="G149" s="20">
        <v>-5.3</v>
      </c>
      <c r="H149" s="20">
        <v>-2.2000000000000002</v>
      </c>
      <c r="I149" s="20">
        <v>-2.5</v>
      </c>
      <c r="J149" s="20">
        <v>-2.8</v>
      </c>
      <c r="K149" s="20">
        <v>3.2</v>
      </c>
      <c r="L149" s="20">
        <v>-3.4</v>
      </c>
      <c r="M149" s="20">
        <v>-13.1</v>
      </c>
      <c r="N149" s="20">
        <v>13.4</v>
      </c>
      <c r="O149" s="20">
        <v>1.3</v>
      </c>
      <c r="P149" s="22">
        <f>IF(H149&lt;0,1.2*H149,H149)+IF(G149&lt;0,1.2*G149,G149)+IF(I149&lt;0,1.2*I149,I149)+IF(J149&lt;0,1.2*J149,J149)+IF(K149&lt;0,1.2*K149,K149)+IF(L149&lt;0,1.2*L149,L149)</f>
        <v>-16.240000000000002</v>
      </c>
      <c r="Q149" s="22">
        <f>_xlfn.VAR.P(G149:L149)</f>
        <v>6.7755555555555524</v>
      </c>
      <c r="R149" s="22">
        <f>AVERAGE(G149:L149)</f>
        <v>-2.166666666666667</v>
      </c>
      <c r="S149" s="22">
        <f>P149/6</f>
        <v>-2.706666666666667</v>
      </c>
      <c r="T149" s="29">
        <f>S149+N149/6-SQRT(Q149)/6</f>
        <v>-0.90716495567454758</v>
      </c>
      <c r="U149" s="22">
        <f>S149+N149/6-Q149/6</f>
        <v>-1.6025925925925923</v>
      </c>
      <c r="V149" s="27">
        <f>RANK(T149,T:T)</f>
        <v>152</v>
      </c>
      <c r="W149" s="27">
        <f>RANK(U149,U:U)</f>
        <v>147</v>
      </c>
      <c r="X149" s="27">
        <f>V149-W149</f>
        <v>5</v>
      </c>
    </row>
    <row r="150" spans="1:24" ht="15" thickBot="1" x14ac:dyDescent="0.35">
      <c r="A150" s="4">
        <v>139</v>
      </c>
      <c r="B150" s="23" t="s">
        <v>167</v>
      </c>
      <c r="C150" s="5" t="s">
        <v>43</v>
      </c>
      <c r="D150" s="5" t="s">
        <v>180</v>
      </c>
      <c r="E150" s="6">
        <v>74.599999999999994</v>
      </c>
      <c r="F150" s="6">
        <v>465</v>
      </c>
      <c r="G150" s="20">
        <v>-4.2</v>
      </c>
      <c r="H150" s="20">
        <v>-1.3</v>
      </c>
      <c r="I150" s="20">
        <v>3.9</v>
      </c>
      <c r="J150" s="20">
        <v>-3.6</v>
      </c>
      <c r="K150" s="20">
        <v>-3.9</v>
      </c>
      <c r="L150" s="20">
        <v>-3.8</v>
      </c>
      <c r="M150" s="20">
        <v>-12.8</v>
      </c>
      <c r="N150" s="20">
        <v>13.8</v>
      </c>
      <c r="O150" s="20">
        <v>2</v>
      </c>
      <c r="P150" s="22">
        <f>IF(H150&lt;0,1.2*H150,H150)+IF(G150&lt;0,1.2*G150,G150)+IF(I150&lt;0,1.2*I150,I150)+IF(J150&lt;0,1.2*J150,J150)+IF(K150&lt;0,1.2*K150,K150)+IF(L150&lt;0,1.2*L150,L150)</f>
        <v>-16.259999999999998</v>
      </c>
      <c r="Q150" s="22">
        <f>_xlfn.VAR.P(G150:L150)</f>
        <v>8.2358333333333356</v>
      </c>
      <c r="R150" s="22">
        <f>AVERAGE(G150:L150)</f>
        <v>-2.15</v>
      </c>
      <c r="S150" s="22">
        <f>P150/6</f>
        <v>-2.7099999999999995</v>
      </c>
      <c r="T150" s="29">
        <f>S150+N150/6-SQRT(Q150)/6</f>
        <v>-0.88830236059227996</v>
      </c>
      <c r="U150" s="22">
        <f>S150+N150/6-Q150/6</f>
        <v>-1.7826388888888884</v>
      </c>
      <c r="V150" s="27">
        <f>RANK(T150,T:T)</f>
        <v>151</v>
      </c>
      <c r="W150" s="27">
        <f>RANK(U150,U:U)</f>
        <v>149</v>
      </c>
      <c r="X150" s="27">
        <f>V150-W150</f>
        <v>2</v>
      </c>
    </row>
    <row r="151" spans="1:24" ht="15" thickBot="1" x14ac:dyDescent="0.35">
      <c r="A151" s="4">
        <v>153</v>
      </c>
      <c r="B151" s="23" t="s">
        <v>186</v>
      </c>
      <c r="C151" s="5" t="s">
        <v>187</v>
      </c>
      <c r="D151" s="5" t="s">
        <v>152</v>
      </c>
      <c r="E151" s="6">
        <v>200.8</v>
      </c>
      <c r="F151" s="6">
        <v>585</v>
      </c>
      <c r="G151" s="20">
        <v>2</v>
      </c>
      <c r="H151" s="20">
        <v>-0.9</v>
      </c>
      <c r="I151" s="20">
        <v>-3.1</v>
      </c>
      <c r="J151" s="20">
        <v>-4</v>
      </c>
      <c r="K151" s="20">
        <v>-2.2999999999999998</v>
      </c>
      <c r="L151" s="20">
        <v>-5</v>
      </c>
      <c r="M151" s="20">
        <v>-13.4</v>
      </c>
      <c r="N151" s="20">
        <v>13.4</v>
      </c>
      <c r="O151" s="20">
        <v>1</v>
      </c>
      <c r="P151" s="22">
        <f>IF(H151&lt;0,1.2*H151,H151)+IF(G151&lt;0,1.2*G151,G151)+IF(I151&lt;0,1.2*I151,I151)+IF(J151&lt;0,1.2*J151,J151)+IF(K151&lt;0,1.2*K151,K151)+IF(L151&lt;0,1.2*L151,L151)</f>
        <v>-16.36</v>
      </c>
      <c r="Q151" s="22">
        <f>_xlfn.VAR.P(G151:L151)</f>
        <v>5.2047222222222214</v>
      </c>
      <c r="R151" s="22">
        <f>AVERAGE(G151:L151)</f>
        <v>-2.2166666666666668</v>
      </c>
      <c r="S151" s="22">
        <f>P151/6</f>
        <v>-2.7266666666666666</v>
      </c>
      <c r="T151" s="29">
        <f>S151+N151/6-SQRT(Q151)/6</f>
        <v>-0.87356433849197423</v>
      </c>
      <c r="U151" s="22">
        <f>S151+N151/6-Q151/6</f>
        <v>-1.3607870370370367</v>
      </c>
      <c r="V151" s="27">
        <f>RANK(T151,T:T)</f>
        <v>150</v>
      </c>
      <c r="W151" s="27">
        <f>RANK(U151,U:U)</f>
        <v>145</v>
      </c>
      <c r="X151" s="27">
        <f>V151-W151</f>
        <v>5</v>
      </c>
    </row>
    <row r="152" spans="1:24" ht="15" thickBot="1" x14ac:dyDescent="0.35">
      <c r="A152" s="4">
        <v>157</v>
      </c>
      <c r="B152" s="23" t="s">
        <v>225</v>
      </c>
      <c r="C152" s="5" t="s">
        <v>43</v>
      </c>
      <c r="D152" s="5" t="s">
        <v>20</v>
      </c>
      <c r="E152" s="6">
        <v>137.19999999999999</v>
      </c>
      <c r="F152" s="6">
        <v>394</v>
      </c>
      <c r="G152" s="20">
        <v>-4</v>
      </c>
      <c r="H152" s="20">
        <v>-4.8</v>
      </c>
      <c r="I152" s="20">
        <v>-1.4</v>
      </c>
      <c r="J152" s="20">
        <v>-2.2999999999999998</v>
      </c>
      <c r="K152" s="20">
        <v>-0.4</v>
      </c>
      <c r="L152" s="20">
        <v>-0.9</v>
      </c>
      <c r="M152" s="20">
        <v>-13.9</v>
      </c>
      <c r="N152" s="20">
        <v>13.8</v>
      </c>
      <c r="O152" s="20">
        <v>0.9</v>
      </c>
      <c r="P152" s="22">
        <f>IF(H152&lt;0,1.2*H152,H152)+IF(G152&lt;0,1.2*G152,G152)+IF(I152&lt;0,1.2*I152,I152)+IF(J152&lt;0,1.2*J152,J152)+IF(K152&lt;0,1.2*K152,K152)+IF(L152&lt;0,1.2*L152,L152)</f>
        <v>-16.559999999999999</v>
      </c>
      <c r="Q152" s="22">
        <f>_xlfn.VAR.P(G152:L152)</f>
        <v>2.586666666666666</v>
      </c>
      <c r="R152" s="22">
        <f>AVERAGE(G152:L152)</f>
        <v>-2.3000000000000003</v>
      </c>
      <c r="S152" s="22">
        <f>P152/6</f>
        <v>-2.76</v>
      </c>
      <c r="T152" s="29">
        <f>S152+N152/6-SQRT(Q152)/6</f>
        <v>-0.72805195737366213</v>
      </c>
      <c r="U152" s="22">
        <f>S152+N152/6-Q152/6</f>
        <v>-0.89111111111111052</v>
      </c>
      <c r="V152" s="27">
        <f>RANK(T152,T:T)</f>
        <v>143</v>
      </c>
      <c r="W152" s="27">
        <f>RANK(U152,U:U)</f>
        <v>131</v>
      </c>
      <c r="X152" s="27">
        <f>V152-W152</f>
        <v>12</v>
      </c>
    </row>
    <row r="153" spans="1:24" ht="15" thickBot="1" x14ac:dyDescent="0.35">
      <c r="A153" s="4">
        <v>134</v>
      </c>
      <c r="B153" s="23" t="s">
        <v>287</v>
      </c>
      <c r="C153" s="5" t="s">
        <v>37</v>
      </c>
      <c r="D153" s="5" t="s">
        <v>92</v>
      </c>
      <c r="E153" s="6">
        <v>394.6</v>
      </c>
      <c r="F153" s="6">
        <v>381</v>
      </c>
      <c r="G153" s="20">
        <v>-2.9</v>
      </c>
      <c r="H153" s="20">
        <v>-3.9</v>
      </c>
      <c r="I153" s="20">
        <v>-2.5</v>
      </c>
      <c r="J153" s="20">
        <v>1</v>
      </c>
      <c r="K153" s="20">
        <v>-4.2</v>
      </c>
      <c r="L153" s="20">
        <v>-1.2</v>
      </c>
      <c r="M153" s="20">
        <v>-13.6</v>
      </c>
      <c r="N153" s="20">
        <v>14.9</v>
      </c>
      <c r="O153" s="20">
        <v>2.2999999999999998</v>
      </c>
      <c r="P153" s="22">
        <f>IF(H153&lt;0,1.2*H153,H153)+IF(G153&lt;0,1.2*G153,G153)+IF(I153&lt;0,1.2*I153,I153)+IF(J153&lt;0,1.2*J153,J153)+IF(K153&lt;0,1.2*K153,K153)+IF(L153&lt;0,1.2*L153,L153)</f>
        <v>-16.64</v>
      </c>
      <c r="Q153" s="22">
        <f>_xlfn.VAR.P(G153:L153)</f>
        <v>3.1113888888888894</v>
      </c>
      <c r="R153" s="22">
        <f>AVERAGE(G153:L153)</f>
        <v>-2.2833333333333332</v>
      </c>
      <c r="S153" s="22">
        <f>P153/6</f>
        <v>-2.7733333333333334</v>
      </c>
      <c r="T153" s="29">
        <f>S153+N153/6-SQRT(Q153)/6</f>
        <v>-0.58398549136956146</v>
      </c>
      <c r="U153" s="22">
        <f>S153+N153/6-Q153/6</f>
        <v>-0.8085648148148149</v>
      </c>
      <c r="V153" s="27">
        <f>RANK(T153,T:T)</f>
        <v>134</v>
      </c>
      <c r="W153" s="27">
        <f>RANK(U153,U:U)</f>
        <v>128</v>
      </c>
      <c r="X153" s="27">
        <f>V153-W153</f>
        <v>6</v>
      </c>
    </row>
    <row r="154" spans="1:24" ht="15" thickBot="1" x14ac:dyDescent="0.35">
      <c r="A154" s="4">
        <v>155</v>
      </c>
      <c r="B154" s="23" t="s">
        <v>189</v>
      </c>
      <c r="C154" s="5" t="s">
        <v>154</v>
      </c>
      <c r="D154" s="5" t="s">
        <v>20</v>
      </c>
      <c r="E154" s="6">
        <v>352</v>
      </c>
      <c r="F154" s="6">
        <v>326</v>
      </c>
      <c r="G154" s="20">
        <v>-5.3</v>
      </c>
      <c r="H154" s="20">
        <v>-3.3</v>
      </c>
      <c r="I154" s="20">
        <v>-2.8</v>
      </c>
      <c r="J154" s="20">
        <v>-2.8</v>
      </c>
      <c r="K154" s="20">
        <v>-0.2</v>
      </c>
      <c r="L154" s="20">
        <v>0.6</v>
      </c>
      <c r="M154" s="20">
        <v>-13.8</v>
      </c>
      <c r="N154" s="20">
        <v>13.8</v>
      </c>
      <c r="O154" s="20">
        <v>1</v>
      </c>
      <c r="P154" s="22">
        <f>IF(H154&lt;0,1.2*H154,H154)+IF(G154&lt;0,1.2*G154,G154)+IF(I154&lt;0,1.2*I154,I154)+IF(J154&lt;0,1.2*J154,J154)+IF(K154&lt;0,1.2*K154,K154)+IF(L154&lt;0,1.2*L154,L154)</f>
        <v>-16.679999999999996</v>
      </c>
      <c r="Q154" s="22">
        <f>_xlfn.VAR.P(G154:L154)</f>
        <v>3.8866666666666649</v>
      </c>
      <c r="R154" s="22">
        <f>AVERAGE(G154:L154)</f>
        <v>-2.2999999999999998</v>
      </c>
      <c r="S154" s="22">
        <f>P154/6</f>
        <v>-2.7799999999999994</v>
      </c>
      <c r="T154" s="29">
        <f>S154+N154/6-SQRT(Q154)/6</f>
        <v>-0.80857717961380438</v>
      </c>
      <c r="U154" s="22">
        <f>S154+N154/6-Q154/6</f>
        <v>-1.1277777777777764</v>
      </c>
      <c r="V154" s="27">
        <f>RANK(T154,T:T)</f>
        <v>147</v>
      </c>
      <c r="W154" s="27">
        <f>RANK(U154,U:U)</f>
        <v>138</v>
      </c>
      <c r="X154" s="27">
        <f>V154-W154</f>
        <v>9</v>
      </c>
    </row>
    <row r="155" spans="1:24" ht="15" thickBot="1" x14ac:dyDescent="0.35">
      <c r="A155" s="4">
        <v>154</v>
      </c>
      <c r="B155" s="23" t="s">
        <v>286</v>
      </c>
      <c r="C155" s="5" t="s">
        <v>61</v>
      </c>
      <c r="D155" s="5" t="s">
        <v>257</v>
      </c>
      <c r="E155" s="6">
        <v>626.9</v>
      </c>
      <c r="F155" s="6">
        <v>424</v>
      </c>
      <c r="G155" s="20">
        <v>-4.2</v>
      </c>
      <c r="H155" s="20">
        <v>-3</v>
      </c>
      <c r="I155" s="20">
        <v>-0.8</v>
      </c>
      <c r="J155" s="20">
        <v>-2.8</v>
      </c>
      <c r="K155" s="20">
        <v>-1.8</v>
      </c>
      <c r="L155" s="20">
        <v>-1.3</v>
      </c>
      <c r="M155" s="20">
        <v>-13.8</v>
      </c>
      <c r="N155" s="20">
        <v>13.8</v>
      </c>
      <c r="O155" s="20">
        <v>1</v>
      </c>
      <c r="P155" s="22">
        <f>IF(H155&lt;0,1.2*H155,H155)+IF(G155&lt;0,1.2*G155,G155)+IF(I155&lt;0,1.2*I155,I155)+IF(J155&lt;0,1.2*J155,J155)+IF(K155&lt;0,1.2*K155,K155)+IF(L155&lt;0,1.2*L155,L155)</f>
        <v>-16.68</v>
      </c>
      <c r="Q155" s="22">
        <f>_xlfn.VAR.P(G155:L155)</f>
        <v>1.3080555555555533</v>
      </c>
      <c r="R155" s="22">
        <f>AVERAGE(G155:L155)</f>
        <v>-2.3166666666666669</v>
      </c>
      <c r="S155" s="22">
        <f>P155/6</f>
        <v>-2.78</v>
      </c>
      <c r="T155" s="29">
        <f>S155+N155/6-SQRT(Q155)/6</f>
        <v>-0.67061709404775227</v>
      </c>
      <c r="U155" s="22">
        <f>S155+N155/6-Q155/6</f>
        <v>-0.69800925925925839</v>
      </c>
      <c r="V155" s="27">
        <f>RANK(T155,T:T)</f>
        <v>140</v>
      </c>
      <c r="W155" s="27">
        <f>RANK(U155,U:U)</f>
        <v>125</v>
      </c>
      <c r="X155" s="27">
        <f>V155-W155</f>
        <v>15</v>
      </c>
    </row>
    <row r="156" spans="1:24" ht="15" thickBot="1" x14ac:dyDescent="0.35">
      <c r="A156" s="4">
        <v>158</v>
      </c>
      <c r="B156" s="23" t="s">
        <v>228</v>
      </c>
      <c r="C156" s="5" t="s">
        <v>109</v>
      </c>
      <c r="D156" s="5" t="s">
        <v>57</v>
      </c>
      <c r="E156" s="6">
        <v>210.4</v>
      </c>
      <c r="F156" s="6">
        <v>544</v>
      </c>
      <c r="G156" s="20">
        <v>-0.6</v>
      </c>
      <c r="H156" s="20">
        <v>0.4</v>
      </c>
      <c r="I156" s="20">
        <v>-0.2</v>
      </c>
      <c r="J156" s="20">
        <v>-2.2999999999999998</v>
      </c>
      <c r="K156" s="20">
        <v>-7</v>
      </c>
      <c r="L156" s="20">
        <v>-4.2</v>
      </c>
      <c r="M156" s="20">
        <v>-13.9</v>
      </c>
      <c r="N156" s="20">
        <v>13.8</v>
      </c>
      <c r="O156" s="20">
        <v>0.9</v>
      </c>
      <c r="P156" s="22">
        <f>IF(H156&lt;0,1.2*H156,H156)+IF(G156&lt;0,1.2*G156,G156)+IF(I156&lt;0,1.2*I156,I156)+IF(J156&lt;0,1.2*J156,J156)+IF(K156&lt;0,1.2*K156,K156)+IF(L156&lt;0,1.2*L156,L156)</f>
        <v>-16.760000000000002</v>
      </c>
      <c r="Q156" s="22">
        <f>_xlfn.VAR.P(G156:L156)</f>
        <v>6.7147222222222247</v>
      </c>
      <c r="R156" s="22">
        <f>AVERAGE(G156:L156)</f>
        <v>-2.3166666666666664</v>
      </c>
      <c r="S156" s="22">
        <f>P156/6</f>
        <v>-2.7933333333333334</v>
      </c>
      <c r="T156" s="29">
        <f>S156+N156/6-SQRT(Q156)/6</f>
        <v>-0.9252130176533937</v>
      </c>
      <c r="U156" s="22">
        <f>S156+N156/6-Q156/6</f>
        <v>-1.6124537037037039</v>
      </c>
      <c r="V156" s="27">
        <f>RANK(T156,T:T)</f>
        <v>153</v>
      </c>
      <c r="W156" s="27">
        <f>RANK(U156,U:U)</f>
        <v>148</v>
      </c>
      <c r="X156" s="27">
        <f>V156-W156</f>
        <v>5</v>
      </c>
    </row>
    <row r="157" spans="1:24" ht="15" thickBot="1" x14ac:dyDescent="0.35">
      <c r="A157" s="4">
        <v>150</v>
      </c>
      <c r="B157" s="23" t="s">
        <v>293</v>
      </c>
      <c r="C157" s="5" t="s">
        <v>129</v>
      </c>
      <c r="D157" s="5" t="s">
        <v>66</v>
      </c>
      <c r="E157" s="6">
        <v>431.7</v>
      </c>
      <c r="F157" s="6">
        <v>373</v>
      </c>
      <c r="G157" s="20">
        <v>-5.8</v>
      </c>
      <c r="H157" s="20">
        <v>-1.8</v>
      </c>
      <c r="I157" s="20">
        <v>4.5</v>
      </c>
      <c r="J157" s="20">
        <v>-4</v>
      </c>
      <c r="K157" s="20">
        <v>-3.7</v>
      </c>
      <c r="L157" s="20">
        <v>-2.8</v>
      </c>
      <c r="M157" s="20">
        <v>-13.7</v>
      </c>
      <c r="N157" s="20">
        <v>13.8</v>
      </c>
      <c r="O157" s="20">
        <v>1.1000000000000001</v>
      </c>
      <c r="P157" s="22">
        <f>IF(H157&lt;0,1.2*H157,H157)+IF(G157&lt;0,1.2*G157,G157)+IF(I157&lt;0,1.2*I157,I157)+IF(J157&lt;0,1.2*J157,J157)+IF(K157&lt;0,1.2*K157,K157)+IF(L157&lt;0,1.2*L157,L157)</f>
        <v>-17.220000000000002</v>
      </c>
      <c r="Q157" s="22">
        <f>_xlfn.VAR.P(G157:L157)</f>
        <v>10.638888888888889</v>
      </c>
      <c r="R157" s="22">
        <f>AVERAGE(G157:L157)</f>
        <v>-2.2666666666666671</v>
      </c>
      <c r="S157" s="22">
        <f>P157/6</f>
        <v>-2.8700000000000006</v>
      </c>
      <c r="T157" s="29">
        <f>S157+N157/6-SQRT(Q157)/6</f>
        <v>-1.1136218275216927</v>
      </c>
      <c r="U157" s="22">
        <f>S157+N157/6-Q157/6</f>
        <v>-2.3431481481481482</v>
      </c>
      <c r="V157" s="27">
        <f>RANK(T157,T:T)</f>
        <v>157</v>
      </c>
      <c r="W157" s="27">
        <f>RANK(U157,U:U)</f>
        <v>153</v>
      </c>
      <c r="X157" s="27">
        <f>V157-W157</f>
        <v>4</v>
      </c>
    </row>
    <row r="158" spans="1:24" ht="15" thickBot="1" x14ac:dyDescent="0.35">
      <c r="A158" s="4">
        <v>149</v>
      </c>
      <c r="B158" s="23" t="s">
        <v>292</v>
      </c>
      <c r="C158" s="5" t="s">
        <v>73</v>
      </c>
      <c r="D158" s="5" t="s">
        <v>274</v>
      </c>
      <c r="E158" s="6">
        <v>745.6</v>
      </c>
      <c r="F158" s="6">
        <v>348</v>
      </c>
      <c r="G158" s="20">
        <v>-7</v>
      </c>
      <c r="H158" s="20">
        <v>-3.5</v>
      </c>
      <c r="I158" s="20">
        <v>6</v>
      </c>
      <c r="J158" s="20">
        <v>-5.7</v>
      </c>
      <c r="K158" s="20">
        <v>-0.8</v>
      </c>
      <c r="L158" s="20">
        <v>-2.7</v>
      </c>
      <c r="M158" s="20">
        <v>-13.7</v>
      </c>
      <c r="N158" s="20">
        <v>13.8</v>
      </c>
      <c r="O158" s="20">
        <v>1.1000000000000001</v>
      </c>
      <c r="P158" s="22">
        <f>IF(H158&lt;0,1.2*H158,H158)+IF(G158&lt;0,1.2*G158,G158)+IF(I158&lt;0,1.2*I158,I158)+IF(J158&lt;0,1.2*J158,J158)+IF(K158&lt;0,1.2*K158,K158)+IF(L158&lt;0,1.2*L158,L158)</f>
        <v>-17.64</v>
      </c>
      <c r="Q158" s="22">
        <f>_xlfn.VAR.P(G158:L158)</f>
        <v>17.73138888888889</v>
      </c>
      <c r="R158" s="22">
        <f>AVERAGE(G158:L158)</f>
        <v>-2.2833333333333332</v>
      </c>
      <c r="S158" s="22">
        <f>P158/6</f>
        <v>-2.94</v>
      </c>
      <c r="T158" s="29">
        <f>S158+N158/6-SQRT(Q158)/6</f>
        <v>-1.341810929130427</v>
      </c>
      <c r="U158" s="22">
        <f>S158+N158/6-Q158/6</f>
        <v>-3.5952314814814814</v>
      </c>
      <c r="V158" s="27">
        <f>RANK(T158,T:T)</f>
        <v>158</v>
      </c>
      <c r="W158" s="27">
        <f>RANK(U158,U:U)</f>
        <v>158</v>
      </c>
      <c r="X158" s="27">
        <f>V158-W158</f>
        <v>0</v>
      </c>
    </row>
    <row r="159" spans="1:24" ht="15" thickBot="1" x14ac:dyDescent="0.35">
      <c r="A159" s="4">
        <v>156</v>
      </c>
      <c r="B159" s="23" t="s">
        <v>230</v>
      </c>
      <c r="C159" s="5" t="s">
        <v>27</v>
      </c>
      <c r="D159" s="5" t="s">
        <v>92</v>
      </c>
      <c r="E159" s="6">
        <v>187</v>
      </c>
      <c r="F159" s="6">
        <v>301</v>
      </c>
      <c r="G159" s="20">
        <v>-2.7</v>
      </c>
      <c r="H159" s="20">
        <v>-5.8</v>
      </c>
      <c r="I159" s="20">
        <v>-3.1</v>
      </c>
      <c r="J159" s="20">
        <v>-1.5</v>
      </c>
      <c r="K159" s="20">
        <v>-2.1</v>
      </c>
      <c r="L159" s="20">
        <v>0.2</v>
      </c>
      <c r="M159" s="20">
        <v>-14.9</v>
      </c>
      <c r="N159" s="20">
        <v>14.9</v>
      </c>
      <c r="O159" s="20">
        <v>1</v>
      </c>
      <c r="P159" s="22">
        <f>IF(H159&lt;0,1.2*H159,H159)+IF(G159&lt;0,1.2*G159,G159)+IF(I159&lt;0,1.2*I159,I159)+IF(J159&lt;0,1.2*J159,J159)+IF(K159&lt;0,1.2*K159,K159)+IF(L159&lt;0,1.2*L159,L159)</f>
        <v>-18.04</v>
      </c>
      <c r="Q159" s="22">
        <f>_xlfn.VAR.P(G159:L159)</f>
        <v>3.29</v>
      </c>
      <c r="R159" s="22">
        <f>AVERAGE(G159:L159)</f>
        <v>-2.5</v>
      </c>
      <c r="S159" s="22">
        <f>P159/6</f>
        <v>-3.0066666666666664</v>
      </c>
      <c r="T159" s="29">
        <f>S159+N159/6-SQRT(Q159)/6</f>
        <v>-0.82563928578695056</v>
      </c>
      <c r="U159" s="22">
        <f>S159+N159/6-Q159/6</f>
        <v>-1.0716666666666663</v>
      </c>
      <c r="V159" s="27">
        <f>RANK(T159,T:T)</f>
        <v>148</v>
      </c>
      <c r="W159" s="27">
        <f>RANK(U159,U:U)</f>
        <v>136</v>
      </c>
      <c r="X159" s="27">
        <f>V159-W159</f>
        <v>12</v>
      </c>
    </row>
    <row r="160" spans="1:24" ht="15" thickBot="1" x14ac:dyDescent="0.35">
      <c r="A160" s="16">
        <v>159</v>
      </c>
      <c r="B160" s="23" t="s">
        <v>294</v>
      </c>
      <c r="C160" s="17" t="s">
        <v>184</v>
      </c>
      <c r="D160" s="17" t="s">
        <v>20</v>
      </c>
      <c r="E160" s="18">
        <v>223.4</v>
      </c>
      <c r="F160" s="18">
        <v>457</v>
      </c>
      <c r="G160" s="21">
        <v>-4.7</v>
      </c>
      <c r="H160" s="21">
        <v>-4.8</v>
      </c>
      <c r="I160" s="21">
        <v>13.9</v>
      </c>
      <c r="J160" s="21">
        <v>-7</v>
      </c>
      <c r="K160" s="21">
        <v>-4</v>
      </c>
      <c r="L160" s="21">
        <v>-7.4</v>
      </c>
      <c r="M160" s="21">
        <v>-14.1</v>
      </c>
      <c r="N160" s="21">
        <v>13.8</v>
      </c>
      <c r="O160" s="21">
        <v>0.7</v>
      </c>
      <c r="P160" s="22">
        <f>IF(H160&lt;0,1.2*H160,H160)+IF(G160&lt;0,1.2*G160,G160)+IF(I160&lt;0,1.2*I160,I160)+IF(J160&lt;0,1.2*J160,J160)+IF(K160&lt;0,1.2*K160,K160)+IF(L160&lt;0,1.2*L160,L160)</f>
        <v>-19.579999999999998</v>
      </c>
      <c r="Q160" s="22">
        <f>_xlfn.VAR.P(G160:L160)</f>
        <v>54.238888888888901</v>
      </c>
      <c r="R160" s="22">
        <f>AVERAGE(G160:L160)</f>
        <v>-2.3333333333333335</v>
      </c>
      <c r="S160" s="22">
        <f>P160/6</f>
        <v>-3.2633333333333332</v>
      </c>
      <c r="T160" s="29">
        <f>S160+N160/6-SQRT(Q160)/6</f>
        <v>-2.1907842702221099</v>
      </c>
      <c r="U160" s="22">
        <f>S160+N160/6-Q160/6</f>
        <v>-10.003148148148149</v>
      </c>
      <c r="V160" s="27">
        <f>RANK(T160,T:T)</f>
        <v>159</v>
      </c>
      <c r="W160" s="27">
        <f>RANK(U160,U:U)</f>
        <v>159</v>
      </c>
      <c r="X160" s="27">
        <f>V160-W160</f>
        <v>0</v>
      </c>
    </row>
  </sheetData>
  <sortState ref="A2:X164">
    <sortCondition descending="1" ref="S1"/>
  </sortState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The Boeing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Flynn (US), Alexander J</dc:creator>
  <cp:lastModifiedBy>Flynn (US), Alexander J</cp:lastModifiedBy>
  <dcterms:created xsi:type="dcterms:W3CDTF">2023-09-12T18:51:00Z</dcterms:created>
  <dcterms:modified xsi:type="dcterms:W3CDTF">2023-09-19T19:30:43Z</dcterms:modified>
</cp:coreProperties>
</file>